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bc_bi\Downloads\hh\Final database\Final database\Monthly Updated\Financial\Completed\"/>
    </mc:Choice>
  </mc:AlternateContent>
  <xr:revisionPtr revIDLastSave="0" documentId="13_ncr:1_{8E794875-66BF-4C47-AF3B-9C2DA5A406F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ect_creditTotal" sheetId="1" r:id="rId1"/>
    <sheet name="Sect_CBs" sheetId="2" r:id="rId2"/>
    <sheet name="Sect_DBs" sheetId="5" r:id="rId3"/>
    <sheet name="Sect_FCs" sheetId="6" r:id="rId4"/>
  </sheets>
  <externalReferences>
    <externalReference r:id="rId5"/>
    <externalReference r:id="rId6"/>
  </externalReferences>
  <definedNames>
    <definedName name="_xlnm.Print_Area" localSheetId="1">Sect_CBs!#REF!</definedName>
    <definedName name="_xlnm.Print_Area" localSheetId="0">Sect_creditTotal!$A$1:$A$112</definedName>
    <definedName name="_xlnm.Print_Titles" localSheetId="1">Sect_CBs!#REF!</definedName>
    <definedName name="_xlnm.Print_Titles" localSheetId="0">Sect_creditTotal!$4:$5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X112" i="1" l="1"/>
  <c r="EW112" i="1"/>
  <c r="EX111" i="1"/>
  <c r="EW111" i="1"/>
  <c r="EX110" i="1"/>
  <c r="EW110" i="1"/>
  <c r="EX109" i="1"/>
  <c r="EW109" i="1"/>
  <c r="EX108" i="1"/>
  <c r="EW108" i="1"/>
  <c r="EX107" i="1"/>
  <c r="EW107" i="1"/>
  <c r="EX106" i="1"/>
  <c r="EW106" i="1"/>
  <c r="EX105" i="1"/>
  <c r="EW105" i="1"/>
  <c r="EX104" i="1"/>
  <c r="EW104" i="1"/>
  <c r="EX103" i="1"/>
  <c r="EW103" i="1"/>
  <c r="EX102" i="1"/>
  <c r="EW102" i="1"/>
  <c r="EX101" i="1"/>
  <c r="EW101" i="1"/>
  <c r="EX100" i="1"/>
  <c r="EW100" i="1"/>
  <c r="EX99" i="1"/>
  <c r="EW99" i="1"/>
  <c r="EX98" i="1"/>
  <c r="EW98" i="1"/>
  <c r="EX97" i="1"/>
  <c r="EW97" i="1"/>
  <c r="EX96" i="1"/>
  <c r="EW96" i="1"/>
  <c r="EX95" i="1"/>
  <c r="EW95" i="1"/>
  <c r="EX94" i="1"/>
  <c r="EW94" i="1"/>
  <c r="EX93" i="1"/>
  <c r="EW93" i="1"/>
  <c r="EX92" i="1"/>
  <c r="EW92" i="1"/>
  <c r="EX91" i="1"/>
  <c r="EW91" i="1"/>
  <c r="EX90" i="1"/>
  <c r="EW90" i="1"/>
  <c r="EX89" i="1"/>
  <c r="EW89" i="1"/>
  <c r="EX88" i="1"/>
  <c r="EW88" i="1"/>
  <c r="EX87" i="1"/>
  <c r="EW87" i="1"/>
  <c r="EX86" i="1"/>
  <c r="EW86" i="1"/>
  <c r="EX85" i="1"/>
  <c r="EW85" i="1"/>
  <c r="EX84" i="1"/>
  <c r="EW84" i="1"/>
  <c r="EX83" i="1"/>
  <c r="EW83" i="1"/>
  <c r="EX82" i="1"/>
  <c r="EW82" i="1"/>
  <c r="EX81" i="1"/>
  <c r="EW81" i="1"/>
  <c r="EX80" i="1"/>
  <c r="EW80" i="1"/>
  <c r="EX79" i="1"/>
  <c r="EW79" i="1"/>
  <c r="EX78" i="1"/>
  <c r="EW78" i="1"/>
  <c r="EX77" i="1"/>
  <c r="EW77" i="1"/>
  <c r="EX76" i="1"/>
  <c r="EW76" i="1"/>
  <c r="EX75" i="1"/>
  <c r="EW75" i="1"/>
  <c r="EX74" i="1"/>
  <c r="EW74" i="1"/>
  <c r="EX73" i="1"/>
  <c r="EW73" i="1"/>
  <c r="EX72" i="1"/>
  <c r="EW72" i="1"/>
  <c r="EX71" i="1"/>
  <c r="EW71" i="1"/>
  <c r="EX70" i="1"/>
  <c r="EW70" i="1"/>
  <c r="EX69" i="1"/>
  <c r="EW69" i="1"/>
  <c r="EX68" i="1"/>
  <c r="EW68" i="1"/>
  <c r="EX67" i="1"/>
  <c r="EW67" i="1"/>
  <c r="EX66" i="1"/>
  <c r="EW66" i="1"/>
  <c r="EX65" i="1"/>
  <c r="EW65" i="1"/>
  <c r="EX64" i="1"/>
  <c r="EW64" i="1"/>
  <c r="EX63" i="1"/>
  <c r="EW63" i="1"/>
  <c r="EX62" i="1"/>
  <c r="EW62" i="1"/>
  <c r="EX61" i="1"/>
  <c r="EW61" i="1"/>
  <c r="EX60" i="1"/>
  <c r="EW60" i="1"/>
  <c r="EX59" i="1"/>
  <c r="EW59" i="1"/>
  <c r="EX58" i="1"/>
  <c r="EW58" i="1"/>
  <c r="EX57" i="1"/>
  <c r="EW57" i="1"/>
  <c r="EX56" i="1"/>
  <c r="EW56" i="1"/>
  <c r="EX55" i="1"/>
  <c r="EW55" i="1"/>
  <c r="EX54" i="1"/>
  <c r="EW54" i="1"/>
  <c r="EX53" i="1"/>
  <c r="EW53" i="1"/>
  <c r="EX52" i="1"/>
  <c r="EW52" i="1"/>
  <c r="EX51" i="1"/>
  <c r="EW51" i="1"/>
  <c r="EX50" i="1"/>
  <c r="EW50" i="1"/>
  <c r="EX49" i="1"/>
  <c r="EW49" i="1"/>
  <c r="EX48" i="1"/>
  <c r="EW48" i="1"/>
  <c r="EX47" i="1"/>
  <c r="EW47" i="1"/>
  <c r="EX46" i="1"/>
  <c r="EW46" i="1"/>
  <c r="EX45" i="1"/>
  <c r="EW45" i="1"/>
  <c r="EX44" i="1"/>
  <c r="EW44" i="1"/>
  <c r="EX43" i="1"/>
  <c r="EW43" i="1"/>
  <c r="EX42" i="1"/>
  <c r="EW42" i="1"/>
  <c r="EX41" i="1"/>
  <c r="EW41" i="1"/>
  <c r="EX40" i="1"/>
  <c r="EW40" i="1"/>
  <c r="EX39" i="1"/>
  <c r="EW39" i="1"/>
  <c r="EX38" i="1"/>
  <c r="EW38" i="1"/>
  <c r="EX37" i="1"/>
  <c r="EW37" i="1"/>
  <c r="EX36" i="1"/>
  <c r="EW36" i="1"/>
  <c r="EX35" i="1"/>
  <c r="EW35" i="1"/>
  <c r="EX34" i="1"/>
  <c r="EW34" i="1"/>
  <c r="EX33" i="1"/>
  <c r="EW33" i="1"/>
  <c r="EX32" i="1"/>
  <c r="EW32" i="1"/>
  <c r="EX31" i="1"/>
  <c r="EW31" i="1"/>
  <c r="EX30" i="1"/>
  <c r="EW30" i="1"/>
  <c r="EX29" i="1"/>
  <c r="EW29" i="1"/>
  <c r="EX28" i="1"/>
  <c r="EW28" i="1"/>
  <c r="EX27" i="1"/>
  <c r="EW27" i="1"/>
  <c r="EX26" i="1"/>
  <c r="EW26" i="1"/>
  <c r="EX25" i="1"/>
  <c r="EW25" i="1"/>
  <c r="EX24" i="1"/>
  <c r="EW24" i="1"/>
  <c r="EX23" i="1"/>
  <c r="EW23" i="1"/>
  <c r="EX22" i="1"/>
  <c r="EW22" i="1"/>
  <c r="EX21" i="1"/>
  <c r="EW21" i="1"/>
  <c r="EX20" i="1"/>
  <c r="EW20" i="1"/>
  <c r="EX19" i="1"/>
  <c r="EW19" i="1"/>
  <c r="EX18" i="1"/>
  <c r="EW18" i="1"/>
  <c r="EX17" i="1"/>
  <c r="EW17" i="1"/>
  <c r="EX16" i="1"/>
  <c r="EW16" i="1"/>
  <c r="EX15" i="1"/>
  <c r="EW15" i="1"/>
  <c r="EX14" i="1"/>
  <c r="EW14" i="1"/>
  <c r="EX13" i="1"/>
  <c r="EW13" i="1"/>
  <c r="EX12" i="1"/>
  <c r="EW12" i="1"/>
  <c r="EX11" i="1"/>
  <c r="EW11" i="1"/>
  <c r="EX10" i="1"/>
  <c r="EW10" i="1"/>
  <c r="EX9" i="1"/>
  <c r="EW9" i="1"/>
  <c r="EX8" i="1"/>
  <c r="EW8" i="1"/>
  <c r="EX7" i="1"/>
  <c r="EW7" i="1"/>
  <c r="EX6" i="1"/>
  <c r="EW6" i="1"/>
  <c r="DY4" i="6"/>
  <c r="DZ4" i="6"/>
  <c r="DY5" i="6"/>
  <c r="DZ5" i="6"/>
  <c r="DY4" i="5"/>
  <c r="DZ4" i="5"/>
  <c r="DY5" i="5"/>
  <c r="DZ5" i="5"/>
  <c r="DX4" i="6"/>
  <c r="DX5" i="6"/>
  <c r="DX4" i="5"/>
  <c r="DX5" i="5"/>
  <c r="EX5" i="2"/>
  <c r="EW5" i="2"/>
  <c r="EV5" i="2"/>
  <c r="EX4" i="2"/>
  <c r="EW4" i="2"/>
  <c r="EV4" i="2"/>
  <c r="EV112" i="1"/>
  <c r="EU112" i="1"/>
  <c r="ET112" i="1"/>
  <c r="ES112" i="1"/>
  <c r="ER112" i="1"/>
  <c r="EQ112" i="1"/>
  <c r="EP112" i="1"/>
  <c r="EO112" i="1"/>
  <c r="EN112" i="1"/>
  <c r="EM112" i="1"/>
  <c r="EL112" i="1"/>
  <c r="EK112" i="1"/>
  <c r="EV111" i="1"/>
  <c r="EU111" i="1"/>
  <c r="ET111" i="1"/>
  <c r="ES111" i="1"/>
  <c r="ER111" i="1"/>
  <c r="EQ111" i="1"/>
  <c r="EP111" i="1"/>
  <c r="EO111" i="1"/>
  <c r="EN111" i="1"/>
  <c r="EM111" i="1"/>
  <c r="EL111" i="1"/>
  <c r="EK111" i="1"/>
  <c r="EV110" i="1"/>
  <c r="EU110" i="1"/>
  <c r="ET110" i="1"/>
  <c r="ES110" i="1"/>
  <c r="ER110" i="1"/>
  <c r="EQ110" i="1"/>
  <c r="EP110" i="1"/>
  <c r="EO110" i="1"/>
  <c r="EN110" i="1"/>
  <c r="EM110" i="1"/>
  <c r="EL110" i="1"/>
  <c r="EK110" i="1"/>
  <c r="EV109" i="1"/>
  <c r="EU109" i="1"/>
  <c r="ET109" i="1"/>
  <c r="ES109" i="1"/>
  <c r="ER109" i="1"/>
  <c r="EQ109" i="1"/>
  <c r="EP109" i="1"/>
  <c r="EO109" i="1"/>
  <c r="EN109" i="1"/>
  <c r="EM109" i="1"/>
  <c r="EL109" i="1"/>
  <c r="EK109" i="1"/>
  <c r="EV108" i="1"/>
  <c r="EU108" i="1"/>
  <c r="ET108" i="1"/>
  <c r="ES108" i="1"/>
  <c r="ER108" i="1"/>
  <c r="EQ108" i="1"/>
  <c r="EP108" i="1"/>
  <c r="EO108" i="1"/>
  <c r="EN108" i="1"/>
  <c r="EM108" i="1"/>
  <c r="EL108" i="1"/>
  <c r="EK108" i="1"/>
  <c r="EV107" i="1"/>
  <c r="EU107" i="1"/>
  <c r="ET107" i="1"/>
  <c r="ES107" i="1"/>
  <c r="ER107" i="1"/>
  <c r="EQ107" i="1"/>
  <c r="EP107" i="1"/>
  <c r="EO107" i="1"/>
  <c r="EN107" i="1"/>
  <c r="EM107" i="1"/>
  <c r="EL107" i="1"/>
  <c r="EK107" i="1"/>
  <c r="EV106" i="1"/>
  <c r="EU106" i="1"/>
  <c r="ET106" i="1"/>
  <c r="ES106" i="1"/>
  <c r="ER106" i="1"/>
  <c r="EQ106" i="1"/>
  <c r="EP106" i="1"/>
  <c r="EO106" i="1"/>
  <c r="EN106" i="1"/>
  <c r="EM106" i="1"/>
  <c r="EL106" i="1"/>
  <c r="EK106" i="1"/>
  <c r="EV105" i="1"/>
  <c r="EU105" i="1"/>
  <c r="ET105" i="1"/>
  <c r="ES105" i="1"/>
  <c r="ER105" i="1"/>
  <c r="EQ105" i="1"/>
  <c r="EP105" i="1"/>
  <c r="EO105" i="1"/>
  <c r="EN105" i="1"/>
  <c r="EM105" i="1"/>
  <c r="EL105" i="1"/>
  <c r="EK105" i="1"/>
  <c r="EV104" i="1"/>
  <c r="EU104" i="1"/>
  <c r="ET104" i="1"/>
  <c r="ES104" i="1"/>
  <c r="ER104" i="1"/>
  <c r="EQ104" i="1"/>
  <c r="EP104" i="1"/>
  <c r="EO104" i="1"/>
  <c r="EN104" i="1"/>
  <c r="EM104" i="1"/>
  <c r="EL104" i="1"/>
  <c r="EK104" i="1"/>
  <c r="EV103" i="1"/>
  <c r="EU103" i="1"/>
  <c r="ET103" i="1"/>
  <c r="ES103" i="1"/>
  <c r="ER103" i="1"/>
  <c r="EQ103" i="1"/>
  <c r="EP103" i="1"/>
  <c r="EO103" i="1"/>
  <c r="EN103" i="1"/>
  <c r="EM103" i="1"/>
  <c r="EL103" i="1"/>
  <c r="EK103" i="1"/>
  <c r="EV102" i="1"/>
  <c r="EU102" i="1"/>
  <c r="ET102" i="1"/>
  <c r="ES102" i="1"/>
  <c r="ER102" i="1"/>
  <c r="EQ102" i="1"/>
  <c r="EP102" i="1"/>
  <c r="EO102" i="1"/>
  <c r="EN102" i="1"/>
  <c r="EM102" i="1"/>
  <c r="EL102" i="1"/>
  <c r="EK102" i="1"/>
  <c r="EV101" i="1"/>
  <c r="EU101" i="1"/>
  <c r="ET101" i="1"/>
  <c r="ES101" i="1"/>
  <c r="ER101" i="1"/>
  <c r="EQ101" i="1"/>
  <c r="EP101" i="1"/>
  <c r="EO101" i="1"/>
  <c r="EN101" i="1"/>
  <c r="EM101" i="1"/>
  <c r="EL101" i="1"/>
  <c r="EK101" i="1"/>
  <c r="EV100" i="1"/>
  <c r="EU100" i="1"/>
  <c r="ET100" i="1"/>
  <c r="ES100" i="1"/>
  <c r="ER100" i="1"/>
  <c r="EQ100" i="1"/>
  <c r="EP100" i="1"/>
  <c r="EO100" i="1"/>
  <c r="EN100" i="1"/>
  <c r="EM100" i="1"/>
  <c r="EL100" i="1"/>
  <c r="EK100" i="1"/>
  <c r="EV99" i="1"/>
  <c r="EU99" i="1"/>
  <c r="ET99" i="1"/>
  <c r="ES99" i="1"/>
  <c r="ER99" i="1"/>
  <c r="EQ99" i="1"/>
  <c r="EP99" i="1"/>
  <c r="EO99" i="1"/>
  <c r="EN99" i="1"/>
  <c r="EM99" i="1"/>
  <c r="EL99" i="1"/>
  <c r="EK99" i="1"/>
  <c r="EV98" i="1"/>
  <c r="EU98" i="1"/>
  <c r="ET98" i="1"/>
  <c r="ES98" i="1"/>
  <c r="ER98" i="1"/>
  <c r="EQ98" i="1"/>
  <c r="EP98" i="1"/>
  <c r="EO98" i="1"/>
  <c r="EN98" i="1"/>
  <c r="EM98" i="1"/>
  <c r="EL98" i="1"/>
  <c r="EK98" i="1"/>
  <c r="EV97" i="1"/>
  <c r="EU97" i="1"/>
  <c r="ET97" i="1"/>
  <c r="ES97" i="1"/>
  <c r="ER97" i="1"/>
  <c r="EQ97" i="1"/>
  <c r="EP97" i="1"/>
  <c r="EO97" i="1"/>
  <c r="EN97" i="1"/>
  <c r="EM97" i="1"/>
  <c r="EL97" i="1"/>
  <c r="EK97" i="1"/>
  <c r="EV96" i="1"/>
  <c r="EU96" i="1"/>
  <c r="ET96" i="1"/>
  <c r="ES96" i="1"/>
  <c r="ER96" i="1"/>
  <c r="EQ96" i="1"/>
  <c r="EP96" i="1"/>
  <c r="EO96" i="1"/>
  <c r="EN96" i="1"/>
  <c r="EM96" i="1"/>
  <c r="EL96" i="1"/>
  <c r="EK96" i="1"/>
  <c r="EV95" i="1"/>
  <c r="EU95" i="1"/>
  <c r="ET95" i="1"/>
  <c r="ES95" i="1"/>
  <c r="ER95" i="1"/>
  <c r="EQ95" i="1"/>
  <c r="EP95" i="1"/>
  <c r="EO95" i="1"/>
  <c r="EN95" i="1"/>
  <c r="EM95" i="1"/>
  <c r="EL95" i="1"/>
  <c r="EK95" i="1"/>
  <c r="EV94" i="1"/>
  <c r="EU94" i="1"/>
  <c r="ET94" i="1"/>
  <c r="ES94" i="1"/>
  <c r="ER94" i="1"/>
  <c r="EQ94" i="1"/>
  <c r="EP94" i="1"/>
  <c r="EO94" i="1"/>
  <c r="EN94" i="1"/>
  <c r="EM94" i="1"/>
  <c r="EL94" i="1"/>
  <c r="EK94" i="1"/>
  <c r="EV93" i="1"/>
  <c r="EU93" i="1"/>
  <c r="ET93" i="1"/>
  <c r="ES93" i="1"/>
  <c r="ER93" i="1"/>
  <c r="EQ93" i="1"/>
  <c r="EP93" i="1"/>
  <c r="EO93" i="1"/>
  <c r="EN93" i="1"/>
  <c r="EM93" i="1"/>
  <c r="EL93" i="1"/>
  <c r="EK93" i="1"/>
  <c r="EV92" i="1"/>
  <c r="EU92" i="1"/>
  <c r="ET92" i="1"/>
  <c r="ES92" i="1"/>
  <c r="ER92" i="1"/>
  <c r="EQ92" i="1"/>
  <c r="EP92" i="1"/>
  <c r="EO92" i="1"/>
  <c r="EN92" i="1"/>
  <c r="EM92" i="1"/>
  <c r="EL92" i="1"/>
  <c r="EK92" i="1"/>
  <c r="EV91" i="1"/>
  <c r="EU91" i="1"/>
  <c r="ET91" i="1"/>
  <c r="ES91" i="1"/>
  <c r="ER91" i="1"/>
  <c r="EQ91" i="1"/>
  <c r="EP91" i="1"/>
  <c r="EO91" i="1"/>
  <c r="EN91" i="1"/>
  <c r="EM91" i="1"/>
  <c r="EL91" i="1"/>
  <c r="EK91" i="1"/>
  <c r="EV90" i="1"/>
  <c r="EU90" i="1"/>
  <c r="ET90" i="1"/>
  <c r="ES90" i="1"/>
  <c r="ER90" i="1"/>
  <c r="EQ90" i="1"/>
  <c r="EP90" i="1"/>
  <c r="EO90" i="1"/>
  <c r="EN90" i="1"/>
  <c r="EM90" i="1"/>
  <c r="EL90" i="1"/>
  <c r="EK90" i="1"/>
  <c r="EV89" i="1"/>
  <c r="EU89" i="1"/>
  <c r="ET89" i="1"/>
  <c r="ES89" i="1"/>
  <c r="ER89" i="1"/>
  <c r="EQ89" i="1"/>
  <c r="EP89" i="1"/>
  <c r="EO89" i="1"/>
  <c r="EN89" i="1"/>
  <c r="EM89" i="1"/>
  <c r="EL89" i="1"/>
  <c r="EK89" i="1"/>
  <c r="EV88" i="1"/>
  <c r="EU88" i="1"/>
  <c r="ET88" i="1"/>
  <c r="ES88" i="1"/>
  <c r="ER88" i="1"/>
  <c r="EQ88" i="1"/>
  <c r="EP88" i="1"/>
  <c r="EO88" i="1"/>
  <c r="EN88" i="1"/>
  <c r="EM88" i="1"/>
  <c r="EL88" i="1"/>
  <c r="EK88" i="1"/>
  <c r="EV87" i="1"/>
  <c r="EU87" i="1"/>
  <c r="ET87" i="1"/>
  <c r="ES87" i="1"/>
  <c r="ER87" i="1"/>
  <c r="EQ87" i="1"/>
  <c r="EP87" i="1"/>
  <c r="EO87" i="1"/>
  <c r="EN87" i="1"/>
  <c r="EM87" i="1"/>
  <c r="EL87" i="1"/>
  <c r="EK87" i="1"/>
  <c r="EV86" i="1"/>
  <c r="EU86" i="1"/>
  <c r="ET86" i="1"/>
  <c r="ES86" i="1"/>
  <c r="ER86" i="1"/>
  <c r="EQ86" i="1"/>
  <c r="EP86" i="1"/>
  <c r="EO86" i="1"/>
  <c r="EN86" i="1"/>
  <c r="EM86" i="1"/>
  <c r="EL86" i="1"/>
  <c r="EK86" i="1"/>
  <c r="EV85" i="1"/>
  <c r="EU85" i="1"/>
  <c r="ET85" i="1"/>
  <c r="ES85" i="1"/>
  <c r="ER85" i="1"/>
  <c r="EQ85" i="1"/>
  <c r="EP85" i="1"/>
  <c r="EO85" i="1"/>
  <c r="EN85" i="1"/>
  <c r="EM85" i="1"/>
  <c r="EL85" i="1"/>
  <c r="EK85" i="1"/>
  <c r="EV84" i="1"/>
  <c r="EU84" i="1"/>
  <c r="ET84" i="1"/>
  <c r="ES84" i="1"/>
  <c r="ER84" i="1"/>
  <c r="EQ84" i="1"/>
  <c r="EP84" i="1"/>
  <c r="EO84" i="1"/>
  <c r="EN84" i="1"/>
  <c r="EM84" i="1"/>
  <c r="EL84" i="1"/>
  <c r="EK84" i="1"/>
  <c r="EV83" i="1"/>
  <c r="EU83" i="1"/>
  <c r="ET83" i="1"/>
  <c r="ES83" i="1"/>
  <c r="ER83" i="1"/>
  <c r="EQ83" i="1"/>
  <c r="EP83" i="1"/>
  <c r="EO83" i="1"/>
  <c r="EN83" i="1"/>
  <c r="EM83" i="1"/>
  <c r="EL83" i="1"/>
  <c r="EK83" i="1"/>
  <c r="EV82" i="1"/>
  <c r="EU82" i="1"/>
  <c r="ET82" i="1"/>
  <c r="ES82" i="1"/>
  <c r="ER82" i="1"/>
  <c r="EQ82" i="1"/>
  <c r="EP82" i="1"/>
  <c r="EO82" i="1"/>
  <c r="EN82" i="1"/>
  <c r="EM82" i="1"/>
  <c r="EL82" i="1"/>
  <c r="EK82" i="1"/>
  <c r="EV81" i="1"/>
  <c r="EU81" i="1"/>
  <c r="ET81" i="1"/>
  <c r="ES81" i="1"/>
  <c r="ER81" i="1"/>
  <c r="EQ81" i="1"/>
  <c r="EP81" i="1"/>
  <c r="EO81" i="1"/>
  <c r="EN81" i="1"/>
  <c r="EM81" i="1"/>
  <c r="EL81" i="1"/>
  <c r="EK81" i="1"/>
  <c r="EV80" i="1"/>
  <c r="EU80" i="1"/>
  <c r="ET80" i="1"/>
  <c r="ES80" i="1"/>
  <c r="ER80" i="1"/>
  <c r="EQ80" i="1"/>
  <c r="EP80" i="1"/>
  <c r="EO80" i="1"/>
  <c r="EN80" i="1"/>
  <c r="EM80" i="1"/>
  <c r="EL80" i="1"/>
  <c r="EK80" i="1"/>
  <c r="EV79" i="1"/>
  <c r="EU79" i="1"/>
  <c r="ET79" i="1"/>
  <c r="ES79" i="1"/>
  <c r="ER79" i="1"/>
  <c r="EQ79" i="1"/>
  <c r="EP79" i="1"/>
  <c r="EO79" i="1"/>
  <c r="EN79" i="1"/>
  <c r="EM79" i="1"/>
  <c r="EL79" i="1"/>
  <c r="EK79" i="1"/>
  <c r="EV78" i="1"/>
  <c r="EU78" i="1"/>
  <c r="ET78" i="1"/>
  <c r="ES78" i="1"/>
  <c r="ER78" i="1"/>
  <c r="EQ78" i="1"/>
  <c r="EP78" i="1"/>
  <c r="EO78" i="1"/>
  <c r="EN78" i="1"/>
  <c r="EM78" i="1"/>
  <c r="EL78" i="1"/>
  <c r="EK78" i="1"/>
  <c r="EV77" i="1"/>
  <c r="EU77" i="1"/>
  <c r="ET77" i="1"/>
  <c r="ES77" i="1"/>
  <c r="ER77" i="1"/>
  <c r="EQ77" i="1"/>
  <c r="EP77" i="1"/>
  <c r="EO77" i="1"/>
  <c r="EN77" i="1"/>
  <c r="EM77" i="1"/>
  <c r="EL77" i="1"/>
  <c r="EK77" i="1"/>
  <c r="EV76" i="1"/>
  <c r="EU76" i="1"/>
  <c r="ET76" i="1"/>
  <c r="ES76" i="1"/>
  <c r="ER76" i="1"/>
  <c r="EQ76" i="1"/>
  <c r="EP76" i="1"/>
  <c r="EO76" i="1"/>
  <c r="EN76" i="1"/>
  <c r="EM76" i="1"/>
  <c r="EL76" i="1"/>
  <c r="EK76" i="1"/>
  <c r="EV75" i="1"/>
  <c r="EU75" i="1"/>
  <c r="ET75" i="1"/>
  <c r="ES75" i="1"/>
  <c r="ER75" i="1"/>
  <c r="EQ75" i="1"/>
  <c r="EP75" i="1"/>
  <c r="EO75" i="1"/>
  <c r="EN75" i="1"/>
  <c r="EM75" i="1"/>
  <c r="EL75" i="1"/>
  <c r="EK75" i="1"/>
  <c r="EV74" i="1"/>
  <c r="EU74" i="1"/>
  <c r="ET74" i="1"/>
  <c r="ES74" i="1"/>
  <c r="ER74" i="1"/>
  <c r="EQ74" i="1"/>
  <c r="EP74" i="1"/>
  <c r="EO74" i="1"/>
  <c r="EN74" i="1"/>
  <c r="EM74" i="1"/>
  <c r="EL74" i="1"/>
  <c r="EK74" i="1"/>
  <c r="EV73" i="1"/>
  <c r="EU73" i="1"/>
  <c r="ET73" i="1"/>
  <c r="ES73" i="1"/>
  <c r="ER73" i="1"/>
  <c r="EQ73" i="1"/>
  <c r="EP73" i="1"/>
  <c r="EO73" i="1"/>
  <c r="EN73" i="1"/>
  <c r="EM73" i="1"/>
  <c r="EL73" i="1"/>
  <c r="EK73" i="1"/>
  <c r="EV72" i="1"/>
  <c r="EU72" i="1"/>
  <c r="ET72" i="1"/>
  <c r="ES72" i="1"/>
  <c r="ER72" i="1"/>
  <c r="EQ72" i="1"/>
  <c r="EP72" i="1"/>
  <c r="EO72" i="1"/>
  <c r="EN72" i="1"/>
  <c r="EM72" i="1"/>
  <c r="EL72" i="1"/>
  <c r="EK72" i="1"/>
  <c r="EV71" i="1"/>
  <c r="EU71" i="1"/>
  <c r="ET71" i="1"/>
  <c r="ES71" i="1"/>
  <c r="ER71" i="1"/>
  <c r="EQ71" i="1"/>
  <c r="EP71" i="1"/>
  <c r="EO71" i="1"/>
  <c r="EN71" i="1"/>
  <c r="EM71" i="1"/>
  <c r="EL71" i="1"/>
  <c r="EK71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EV69" i="1"/>
  <c r="EU69" i="1"/>
  <c r="ET69" i="1"/>
  <c r="ES69" i="1"/>
  <c r="ER69" i="1"/>
  <c r="EQ69" i="1"/>
  <c r="EP69" i="1"/>
  <c r="EO69" i="1"/>
  <c r="EN69" i="1"/>
  <c r="EM69" i="1"/>
  <c r="EL69" i="1"/>
  <c r="EK69" i="1"/>
  <c r="EV68" i="1"/>
  <c r="EU68" i="1"/>
  <c r="ET68" i="1"/>
  <c r="ES68" i="1"/>
  <c r="ER68" i="1"/>
  <c r="EQ68" i="1"/>
  <c r="EP68" i="1"/>
  <c r="EO68" i="1"/>
  <c r="EN68" i="1"/>
  <c r="EM68" i="1"/>
  <c r="EL68" i="1"/>
  <c r="EK68" i="1"/>
  <c r="EV67" i="1"/>
  <c r="EU67" i="1"/>
  <c r="ET67" i="1"/>
  <c r="ES67" i="1"/>
  <c r="ER67" i="1"/>
  <c r="EQ67" i="1"/>
  <c r="EP67" i="1"/>
  <c r="EO67" i="1"/>
  <c r="EN67" i="1"/>
  <c r="EM67" i="1"/>
  <c r="EL67" i="1"/>
  <c r="EK67" i="1"/>
  <c r="EV66" i="1"/>
  <c r="EU66" i="1"/>
  <c r="ET66" i="1"/>
  <c r="ES66" i="1"/>
  <c r="ER66" i="1"/>
  <c r="EQ66" i="1"/>
  <c r="EP66" i="1"/>
  <c r="EO66" i="1"/>
  <c r="EN66" i="1"/>
  <c r="EM66" i="1"/>
  <c r="EL66" i="1"/>
  <c r="EK66" i="1"/>
  <c r="EV65" i="1"/>
  <c r="EU65" i="1"/>
  <c r="ET65" i="1"/>
  <c r="ES65" i="1"/>
  <c r="ER65" i="1"/>
  <c r="EQ65" i="1"/>
  <c r="EP65" i="1"/>
  <c r="EO65" i="1"/>
  <c r="EN65" i="1"/>
  <c r="EM65" i="1"/>
  <c r="EL65" i="1"/>
  <c r="EK65" i="1"/>
  <c r="EV64" i="1"/>
  <c r="EU64" i="1"/>
  <c r="ET64" i="1"/>
  <c r="ES64" i="1"/>
  <c r="ER64" i="1"/>
  <c r="EQ64" i="1"/>
  <c r="EP64" i="1"/>
  <c r="EO64" i="1"/>
  <c r="EN64" i="1"/>
  <c r="EM64" i="1"/>
  <c r="EL64" i="1"/>
  <c r="EK64" i="1"/>
  <c r="EV63" i="1"/>
  <c r="EU63" i="1"/>
  <c r="ET63" i="1"/>
  <c r="ES63" i="1"/>
  <c r="ER63" i="1"/>
  <c r="EQ63" i="1"/>
  <c r="EP63" i="1"/>
  <c r="EO63" i="1"/>
  <c r="EN63" i="1"/>
  <c r="EM63" i="1"/>
  <c r="EL63" i="1"/>
  <c r="EK63" i="1"/>
  <c r="EV62" i="1"/>
  <c r="EU62" i="1"/>
  <c r="ET62" i="1"/>
  <c r="ES62" i="1"/>
  <c r="ER62" i="1"/>
  <c r="EQ62" i="1"/>
  <c r="EP62" i="1"/>
  <c r="EO62" i="1"/>
  <c r="EN62" i="1"/>
  <c r="EM62" i="1"/>
  <c r="EL62" i="1"/>
  <c r="EK62" i="1"/>
  <c r="EV61" i="1"/>
  <c r="EU61" i="1"/>
  <c r="ET61" i="1"/>
  <c r="ES61" i="1"/>
  <c r="ER61" i="1"/>
  <c r="EQ61" i="1"/>
  <c r="EP61" i="1"/>
  <c r="EO61" i="1"/>
  <c r="EN61" i="1"/>
  <c r="EM61" i="1"/>
  <c r="EL61" i="1"/>
  <c r="EK61" i="1"/>
  <c r="EV60" i="1"/>
  <c r="EU60" i="1"/>
  <c r="ET60" i="1"/>
  <c r="ES60" i="1"/>
  <c r="ER60" i="1"/>
  <c r="EQ60" i="1"/>
  <c r="EP60" i="1"/>
  <c r="EO60" i="1"/>
  <c r="EN60" i="1"/>
  <c r="EM60" i="1"/>
  <c r="EL60" i="1"/>
  <c r="EK60" i="1"/>
  <c r="EV59" i="1"/>
  <c r="EU59" i="1"/>
  <c r="ET59" i="1"/>
  <c r="ES59" i="1"/>
  <c r="ER59" i="1"/>
  <c r="EQ59" i="1"/>
  <c r="EP59" i="1"/>
  <c r="EO59" i="1"/>
  <c r="EN59" i="1"/>
  <c r="EM59" i="1"/>
  <c r="EL59" i="1"/>
  <c r="EK59" i="1"/>
  <c r="EV58" i="1"/>
  <c r="EU58" i="1"/>
  <c r="ET58" i="1"/>
  <c r="ES58" i="1"/>
  <c r="ER58" i="1"/>
  <c r="EQ58" i="1"/>
  <c r="EP58" i="1"/>
  <c r="EO58" i="1"/>
  <c r="EN58" i="1"/>
  <c r="EM58" i="1"/>
  <c r="EL58" i="1"/>
  <c r="EK58" i="1"/>
  <c r="EV57" i="1"/>
  <c r="EU57" i="1"/>
  <c r="ET57" i="1"/>
  <c r="ES57" i="1"/>
  <c r="ER57" i="1"/>
  <c r="EQ57" i="1"/>
  <c r="EP57" i="1"/>
  <c r="EO57" i="1"/>
  <c r="EN57" i="1"/>
  <c r="EM57" i="1"/>
  <c r="EL57" i="1"/>
  <c r="EK57" i="1"/>
  <c r="EV56" i="1"/>
  <c r="EU56" i="1"/>
  <c r="ET56" i="1"/>
  <c r="ES56" i="1"/>
  <c r="ER56" i="1"/>
  <c r="EQ56" i="1"/>
  <c r="EP56" i="1"/>
  <c r="EO56" i="1"/>
  <c r="EN56" i="1"/>
  <c r="EM56" i="1"/>
  <c r="EL56" i="1"/>
  <c r="EK56" i="1"/>
  <c r="EV55" i="1"/>
  <c r="EU55" i="1"/>
  <c r="ET55" i="1"/>
  <c r="ES55" i="1"/>
  <c r="ER55" i="1"/>
  <c r="EQ55" i="1"/>
  <c r="EP55" i="1"/>
  <c r="EO55" i="1"/>
  <c r="EN55" i="1"/>
  <c r="EM55" i="1"/>
  <c r="EL55" i="1"/>
  <c r="EK55" i="1"/>
  <c r="EV54" i="1"/>
  <c r="EU54" i="1"/>
  <c r="ET54" i="1"/>
  <c r="ES54" i="1"/>
  <c r="ER54" i="1"/>
  <c r="EQ54" i="1"/>
  <c r="EP54" i="1"/>
  <c r="EO54" i="1"/>
  <c r="EN54" i="1"/>
  <c r="EM54" i="1"/>
  <c r="EL54" i="1"/>
  <c r="EK54" i="1"/>
  <c r="EV53" i="1"/>
  <c r="EU53" i="1"/>
  <c r="ET53" i="1"/>
  <c r="ES53" i="1"/>
  <c r="ER53" i="1"/>
  <c r="EQ53" i="1"/>
  <c r="EP53" i="1"/>
  <c r="EO53" i="1"/>
  <c r="EN53" i="1"/>
  <c r="EM53" i="1"/>
  <c r="EL53" i="1"/>
  <c r="EK53" i="1"/>
  <c r="EV52" i="1"/>
  <c r="EU52" i="1"/>
  <c r="ET52" i="1"/>
  <c r="ES52" i="1"/>
  <c r="ER52" i="1"/>
  <c r="EQ52" i="1"/>
  <c r="EP52" i="1"/>
  <c r="EO52" i="1"/>
  <c r="EN52" i="1"/>
  <c r="EM52" i="1"/>
  <c r="EL52" i="1"/>
  <c r="EK52" i="1"/>
  <c r="EV51" i="1"/>
  <c r="EU51" i="1"/>
  <c r="ET51" i="1"/>
  <c r="ES51" i="1"/>
  <c r="ER51" i="1"/>
  <c r="EQ51" i="1"/>
  <c r="EP51" i="1"/>
  <c r="EO51" i="1"/>
  <c r="EN51" i="1"/>
  <c r="EM51" i="1"/>
  <c r="EL51" i="1"/>
  <c r="EK51" i="1"/>
  <c r="EV50" i="1"/>
  <c r="EU50" i="1"/>
  <c r="ET50" i="1"/>
  <c r="ES50" i="1"/>
  <c r="ER50" i="1"/>
  <c r="EQ50" i="1"/>
  <c r="EP50" i="1"/>
  <c r="EO50" i="1"/>
  <c r="EN50" i="1"/>
  <c r="EM50" i="1"/>
  <c r="EL50" i="1"/>
  <c r="EK50" i="1"/>
  <c r="EV49" i="1"/>
  <c r="EU49" i="1"/>
  <c r="ET49" i="1"/>
  <c r="ES49" i="1"/>
  <c r="ER49" i="1"/>
  <c r="EQ49" i="1"/>
  <c r="EP49" i="1"/>
  <c r="EO49" i="1"/>
  <c r="EN49" i="1"/>
  <c r="EM49" i="1"/>
  <c r="EL49" i="1"/>
  <c r="EK49" i="1"/>
  <c r="EV48" i="1"/>
  <c r="EU48" i="1"/>
  <c r="ET48" i="1"/>
  <c r="ES48" i="1"/>
  <c r="ER48" i="1"/>
  <c r="EQ48" i="1"/>
  <c r="EP48" i="1"/>
  <c r="EO48" i="1"/>
  <c r="EN48" i="1"/>
  <c r="EM48" i="1"/>
  <c r="EL48" i="1"/>
  <c r="EK48" i="1"/>
  <c r="EV47" i="1"/>
  <c r="EU47" i="1"/>
  <c r="ET47" i="1"/>
  <c r="ES47" i="1"/>
  <c r="ER47" i="1"/>
  <c r="EQ47" i="1"/>
  <c r="EP47" i="1"/>
  <c r="EO47" i="1"/>
  <c r="EN47" i="1"/>
  <c r="EM47" i="1"/>
  <c r="EL47" i="1"/>
  <c r="EK47" i="1"/>
  <c r="EV46" i="1"/>
  <c r="EU46" i="1"/>
  <c r="ET46" i="1"/>
  <c r="ES46" i="1"/>
  <c r="ER46" i="1"/>
  <c r="EQ46" i="1"/>
  <c r="EP46" i="1"/>
  <c r="EO46" i="1"/>
  <c r="EN46" i="1"/>
  <c r="EM46" i="1"/>
  <c r="EL46" i="1"/>
  <c r="EK46" i="1"/>
  <c r="EV45" i="1"/>
  <c r="EU45" i="1"/>
  <c r="ET45" i="1"/>
  <c r="ES45" i="1"/>
  <c r="ER45" i="1"/>
  <c r="EQ45" i="1"/>
  <c r="EP45" i="1"/>
  <c r="EO45" i="1"/>
  <c r="EN45" i="1"/>
  <c r="EM45" i="1"/>
  <c r="EL45" i="1"/>
  <c r="EK45" i="1"/>
  <c r="EV44" i="1"/>
  <c r="EU44" i="1"/>
  <c r="ET44" i="1"/>
  <c r="ES44" i="1"/>
  <c r="ER44" i="1"/>
  <c r="EQ44" i="1"/>
  <c r="EP44" i="1"/>
  <c r="EO44" i="1"/>
  <c r="EN44" i="1"/>
  <c r="EM44" i="1"/>
  <c r="EL44" i="1"/>
  <c r="EK44" i="1"/>
  <c r="EV43" i="1"/>
  <c r="EU43" i="1"/>
  <c r="ET43" i="1"/>
  <c r="ES43" i="1"/>
  <c r="ER43" i="1"/>
  <c r="EQ43" i="1"/>
  <c r="EP43" i="1"/>
  <c r="EO43" i="1"/>
  <c r="EN43" i="1"/>
  <c r="EM43" i="1"/>
  <c r="EL43" i="1"/>
  <c r="EK43" i="1"/>
  <c r="EV42" i="1"/>
  <c r="EU42" i="1"/>
  <c r="ET42" i="1"/>
  <c r="ES42" i="1"/>
  <c r="ER42" i="1"/>
  <c r="EQ42" i="1"/>
  <c r="EP42" i="1"/>
  <c r="EO42" i="1"/>
  <c r="EN42" i="1"/>
  <c r="EM42" i="1"/>
  <c r="EL42" i="1"/>
  <c r="EK42" i="1"/>
  <c r="EV41" i="1"/>
  <c r="EU41" i="1"/>
  <c r="ET41" i="1"/>
  <c r="ES41" i="1"/>
  <c r="ER41" i="1"/>
  <c r="EQ41" i="1"/>
  <c r="EP41" i="1"/>
  <c r="EO41" i="1"/>
  <c r="EN41" i="1"/>
  <c r="EM41" i="1"/>
  <c r="EL41" i="1"/>
  <c r="EK41" i="1"/>
  <c r="EV40" i="1"/>
  <c r="EU40" i="1"/>
  <c r="ET40" i="1"/>
  <c r="ES40" i="1"/>
  <c r="ER40" i="1"/>
  <c r="EQ40" i="1"/>
  <c r="EP40" i="1"/>
  <c r="EO40" i="1"/>
  <c r="EN40" i="1"/>
  <c r="EM40" i="1"/>
  <c r="EL40" i="1"/>
  <c r="EK40" i="1"/>
  <c r="EV39" i="1"/>
  <c r="EU39" i="1"/>
  <c r="ET39" i="1"/>
  <c r="ES39" i="1"/>
  <c r="ER39" i="1"/>
  <c r="EQ39" i="1"/>
  <c r="EP39" i="1"/>
  <c r="EO39" i="1"/>
  <c r="EN39" i="1"/>
  <c r="EM39" i="1"/>
  <c r="EL39" i="1"/>
  <c r="EK39" i="1"/>
  <c r="EV38" i="1"/>
  <c r="EU38" i="1"/>
  <c r="ET38" i="1"/>
  <c r="ES38" i="1"/>
  <c r="ER38" i="1"/>
  <c r="EQ38" i="1"/>
  <c r="EP38" i="1"/>
  <c r="EO38" i="1"/>
  <c r="EN38" i="1"/>
  <c r="EM38" i="1"/>
  <c r="EL38" i="1"/>
  <c r="EK38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V36" i="1"/>
  <c r="EU36" i="1"/>
  <c r="ET36" i="1"/>
  <c r="ES36" i="1"/>
  <c r="ER36" i="1"/>
  <c r="EQ36" i="1"/>
  <c r="EP36" i="1"/>
  <c r="EO36" i="1"/>
  <c r="EN36" i="1"/>
  <c r="EM36" i="1"/>
  <c r="EL36" i="1"/>
  <c r="EK36" i="1"/>
  <c r="EV35" i="1"/>
  <c r="EU35" i="1"/>
  <c r="ET35" i="1"/>
  <c r="ES35" i="1"/>
  <c r="ER35" i="1"/>
  <c r="EQ35" i="1"/>
  <c r="EP35" i="1"/>
  <c r="EO35" i="1"/>
  <c r="EN35" i="1"/>
  <c r="EM35" i="1"/>
  <c r="EL35" i="1"/>
  <c r="EK35" i="1"/>
  <c r="EV34" i="1"/>
  <c r="EU34" i="1"/>
  <c r="ET34" i="1"/>
  <c r="ES34" i="1"/>
  <c r="ER34" i="1"/>
  <c r="EQ34" i="1"/>
  <c r="EP34" i="1"/>
  <c r="EO34" i="1"/>
  <c r="EN34" i="1"/>
  <c r="EM34" i="1"/>
  <c r="EL34" i="1"/>
  <c r="EK34" i="1"/>
  <c r="EV33" i="1"/>
  <c r="EU33" i="1"/>
  <c r="ET33" i="1"/>
  <c r="ES33" i="1"/>
  <c r="ER33" i="1"/>
  <c r="EQ33" i="1"/>
  <c r="EP33" i="1"/>
  <c r="EO33" i="1"/>
  <c r="EN33" i="1"/>
  <c r="EM33" i="1"/>
  <c r="EL33" i="1"/>
  <c r="EK33" i="1"/>
  <c r="EV32" i="1"/>
  <c r="EU32" i="1"/>
  <c r="ET32" i="1"/>
  <c r="ES32" i="1"/>
  <c r="ER32" i="1"/>
  <c r="EQ32" i="1"/>
  <c r="EP32" i="1"/>
  <c r="EO32" i="1"/>
  <c r="EN32" i="1"/>
  <c r="EM32" i="1"/>
  <c r="EL32" i="1"/>
  <c r="EK32" i="1"/>
  <c r="EV31" i="1"/>
  <c r="EU31" i="1"/>
  <c r="ET31" i="1"/>
  <c r="ES31" i="1"/>
  <c r="ER31" i="1"/>
  <c r="EQ31" i="1"/>
  <c r="EP31" i="1"/>
  <c r="EO31" i="1"/>
  <c r="EN31" i="1"/>
  <c r="EM31" i="1"/>
  <c r="EL31" i="1"/>
  <c r="EK31" i="1"/>
  <c r="EV30" i="1"/>
  <c r="EU30" i="1"/>
  <c r="ET30" i="1"/>
  <c r="ES30" i="1"/>
  <c r="ER30" i="1"/>
  <c r="EQ30" i="1"/>
  <c r="EP30" i="1"/>
  <c r="EO30" i="1"/>
  <c r="EN30" i="1"/>
  <c r="EM30" i="1"/>
  <c r="EL30" i="1"/>
  <c r="EK30" i="1"/>
  <c r="EV29" i="1"/>
  <c r="EU29" i="1"/>
  <c r="ET29" i="1"/>
  <c r="ES29" i="1"/>
  <c r="ER29" i="1"/>
  <c r="EQ29" i="1"/>
  <c r="EP29" i="1"/>
  <c r="EO29" i="1"/>
  <c r="EN29" i="1"/>
  <c r="EM29" i="1"/>
  <c r="EL29" i="1"/>
  <c r="EK29" i="1"/>
  <c r="EV28" i="1"/>
  <c r="EU28" i="1"/>
  <c r="ET28" i="1"/>
  <c r="ES28" i="1"/>
  <c r="ER28" i="1"/>
  <c r="EQ28" i="1"/>
  <c r="EP28" i="1"/>
  <c r="EO28" i="1"/>
  <c r="EN28" i="1"/>
  <c r="EM28" i="1"/>
  <c r="EL28" i="1"/>
  <c r="EK28" i="1"/>
  <c r="EV27" i="1"/>
  <c r="EU27" i="1"/>
  <c r="ET27" i="1"/>
  <c r="ES27" i="1"/>
  <c r="ER27" i="1"/>
  <c r="EQ27" i="1"/>
  <c r="EP27" i="1"/>
  <c r="EO27" i="1"/>
  <c r="EN27" i="1"/>
  <c r="EM27" i="1"/>
  <c r="EL27" i="1"/>
  <c r="EK27" i="1"/>
  <c r="EV26" i="1"/>
  <c r="EU26" i="1"/>
  <c r="ET26" i="1"/>
  <c r="ES26" i="1"/>
  <c r="ER26" i="1"/>
  <c r="EQ26" i="1"/>
  <c r="EP26" i="1"/>
  <c r="EO26" i="1"/>
  <c r="EN26" i="1"/>
  <c r="EM26" i="1"/>
  <c r="EL26" i="1"/>
  <c r="EK26" i="1"/>
  <c r="EV25" i="1"/>
  <c r="EU25" i="1"/>
  <c r="ET25" i="1"/>
  <c r="ES25" i="1"/>
  <c r="ER25" i="1"/>
  <c r="EQ25" i="1"/>
  <c r="EP25" i="1"/>
  <c r="EO25" i="1"/>
  <c r="EN25" i="1"/>
  <c r="EM25" i="1"/>
  <c r="EL25" i="1"/>
  <c r="EK25" i="1"/>
  <c r="EV24" i="1"/>
  <c r="EU24" i="1"/>
  <c r="ET24" i="1"/>
  <c r="ES24" i="1"/>
  <c r="ER24" i="1"/>
  <c r="EQ24" i="1"/>
  <c r="EP24" i="1"/>
  <c r="EO24" i="1"/>
  <c r="EN24" i="1"/>
  <c r="EM24" i="1"/>
  <c r="EL24" i="1"/>
  <c r="EK24" i="1"/>
  <c r="EV23" i="1"/>
  <c r="EU23" i="1"/>
  <c r="ET23" i="1"/>
  <c r="ES23" i="1"/>
  <c r="ER23" i="1"/>
  <c r="EQ23" i="1"/>
  <c r="EP23" i="1"/>
  <c r="EO23" i="1"/>
  <c r="EN23" i="1"/>
  <c r="EM23" i="1"/>
  <c r="EL23" i="1"/>
  <c r="EK23" i="1"/>
  <c r="EV22" i="1"/>
  <c r="EU22" i="1"/>
  <c r="ET22" i="1"/>
  <c r="ES22" i="1"/>
  <c r="ER22" i="1"/>
  <c r="EQ22" i="1"/>
  <c r="EP22" i="1"/>
  <c r="EO22" i="1"/>
  <c r="EN22" i="1"/>
  <c r="EM22" i="1"/>
  <c r="EL22" i="1"/>
  <c r="EK22" i="1"/>
  <c r="EV21" i="1"/>
  <c r="EU21" i="1"/>
  <c r="ET21" i="1"/>
  <c r="ES21" i="1"/>
  <c r="ER21" i="1"/>
  <c r="EQ21" i="1"/>
  <c r="EP21" i="1"/>
  <c r="EO21" i="1"/>
  <c r="EN21" i="1"/>
  <c r="EM21" i="1"/>
  <c r="EL21" i="1"/>
  <c r="EK21" i="1"/>
  <c r="EV20" i="1"/>
  <c r="EU20" i="1"/>
  <c r="ET20" i="1"/>
  <c r="ES20" i="1"/>
  <c r="ER20" i="1"/>
  <c r="EQ20" i="1"/>
  <c r="EP20" i="1"/>
  <c r="EO20" i="1"/>
  <c r="EN20" i="1"/>
  <c r="EM20" i="1"/>
  <c r="EL20" i="1"/>
  <c r="EK20" i="1"/>
  <c r="EV19" i="1"/>
  <c r="EU19" i="1"/>
  <c r="ET19" i="1"/>
  <c r="ES19" i="1"/>
  <c r="ER19" i="1"/>
  <c r="EQ19" i="1"/>
  <c r="EP19" i="1"/>
  <c r="EO19" i="1"/>
  <c r="EN19" i="1"/>
  <c r="EM19" i="1"/>
  <c r="EL19" i="1"/>
  <c r="EK19" i="1"/>
  <c r="EV18" i="1"/>
  <c r="EU18" i="1"/>
  <c r="ET18" i="1"/>
  <c r="ES18" i="1"/>
  <c r="ER18" i="1"/>
  <c r="EQ18" i="1"/>
  <c r="EP18" i="1"/>
  <c r="EO18" i="1"/>
  <c r="EN18" i="1"/>
  <c r="EM18" i="1"/>
  <c r="EL18" i="1"/>
  <c r="EK18" i="1"/>
  <c r="EV17" i="1"/>
  <c r="EU17" i="1"/>
  <c r="ET17" i="1"/>
  <c r="ES17" i="1"/>
  <c r="ER17" i="1"/>
  <c r="EQ17" i="1"/>
  <c r="EP17" i="1"/>
  <c r="EO17" i="1"/>
  <c r="EN17" i="1"/>
  <c r="EM17" i="1"/>
  <c r="EL17" i="1"/>
  <c r="EK17" i="1"/>
  <c r="EV16" i="1"/>
  <c r="EU16" i="1"/>
  <c r="ET16" i="1"/>
  <c r="ES16" i="1"/>
  <c r="ER16" i="1"/>
  <c r="EQ16" i="1"/>
  <c r="EP16" i="1"/>
  <c r="EO16" i="1"/>
  <c r="EN16" i="1"/>
  <c r="EM16" i="1"/>
  <c r="EL16" i="1"/>
  <c r="EK16" i="1"/>
  <c r="EV15" i="1"/>
  <c r="EU15" i="1"/>
  <c r="ET15" i="1"/>
  <c r="ES15" i="1"/>
  <c r="ER15" i="1"/>
  <c r="EQ15" i="1"/>
  <c r="EP15" i="1"/>
  <c r="EO15" i="1"/>
  <c r="EN15" i="1"/>
  <c r="EM15" i="1"/>
  <c r="EL15" i="1"/>
  <c r="EK15" i="1"/>
  <c r="EV14" i="1"/>
  <c r="EU14" i="1"/>
  <c r="ET14" i="1"/>
  <c r="ES14" i="1"/>
  <c r="ER14" i="1"/>
  <c r="EQ14" i="1"/>
  <c r="EP14" i="1"/>
  <c r="EO14" i="1"/>
  <c r="EN14" i="1"/>
  <c r="EM14" i="1"/>
  <c r="EL14" i="1"/>
  <c r="EK14" i="1"/>
  <c r="EV13" i="1"/>
  <c r="EU13" i="1"/>
  <c r="ET13" i="1"/>
  <c r="ES13" i="1"/>
  <c r="ER13" i="1"/>
  <c r="EQ13" i="1"/>
  <c r="EP13" i="1"/>
  <c r="EO13" i="1"/>
  <c r="EN13" i="1"/>
  <c r="EM13" i="1"/>
  <c r="EL13" i="1"/>
  <c r="EK13" i="1"/>
  <c r="EV12" i="1"/>
  <c r="EU12" i="1"/>
  <c r="ET12" i="1"/>
  <c r="ES12" i="1"/>
  <c r="ER12" i="1"/>
  <c r="EQ12" i="1"/>
  <c r="EP12" i="1"/>
  <c r="EO12" i="1"/>
  <c r="EN12" i="1"/>
  <c r="EM12" i="1"/>
  <c r="EL12" i="1"/>
  <c r="EK12" i="1"/>
  <c r="EV11" i="1"/>
  <c r="EU11" i="1"/>
  <c r="ET11" i="1"/>
  <c r="ES11" i="1"/>
  <c r="ER11" i="1"/>
  <c r="EQ11" i="1"/>
  <c r="EP11" i="1"/>
  <c r="EO11" i="1"/>
  <c r="EN11" i="1"/>
  <c r="EM11" i="1"/>
  <c r="EL11" i="1"/>
  <c r="EK11" i="1"/>
  <c r="EV10" i="1"/>
  <c r="EU10" i="1"/>
  <c r="ET10" i="1"/>
  <c r="ES10" i="1"/>
  <c r="ER10" i="1"/>
  <c r="EQ10" i="1"/>
  <c r="EP10" i="1"/>
  <c r="EO10" i="1"/>
  <c r="EN10" i="1"/>
  <c r="EM10" i="1"/>
  <c r="EL10" i="1"/>
  <c r="EK10" i="1"/>
  <c r="EV9" i="1"/>
  <c r="EU9" i="1"/>
  <c r="ET9" i="1"/>
  <c r="ES9" i="1"/>
  <c r="ER9" i="1"/>
  <c r="EQ9" i="1"/>
  <c r="EP9" i="1"/>
  <c r="EO9" i="1"/>
  <c r="EN9" i="1"/>
  <c r="EM9" i="1"/>
  <c r="EL9" i="1"/>
  <c r="EK9" i="1"/>
  <c r="EV8" i="1"/>
  <c r="EU8" i="1"/>
  <c r="ET8" i="1"/>
  <c r="ES8" i="1"/>
  <c r="ER8" i="1"/>
  <c r="EQ8" i="1"/>
  <c r="EP8" i="1"/>
  <c r="EO8" i="1"/>
  <c r="EN8" i="1"/>
  <c r="EM8" i="1"/>
  <c r="EL8" i="1"/>
  <c r="EK8" i="1"/>
  <c r="EV7" i="1"/>
  <c r="EU7" i="1"/>
  <c r="ET7" i="1"/>
  <c r="ES7" i="1"/>
  <c r="ER7" i="1"/>
  <c r="EQ7" i="1"/>
  <c r="EP7" i="1"/>
  <c r="EO7" i="1"/>
  <c r="EN7" i="1"/>
  <c r="EM7" i="1"/>
  <c r="EL7" i="1"/>
  <c r="EK7" i="1"/>
  <c r="EV6" i="1"/>
  <c r="EU6" i="1"/>
  <c r="ET6" i="1"/>
  <c r="ES6" i="1"/>
  <c r="ER6" i="1"/>
  <c r="EQ6" i="1"/>
  <c r="EP6" i="1"/>
  <c r="EO6" i="1"/>
  <c r="EN6" i="1"/>
  <c r="EM6" i="1"/>
  <c r="EL6" i="1"/>
  <c r="EK6" i="1"/>
  <c r="EJ112" i="1"/>
  <c r="EI112" i="1"/>
  <c r="EH112" i="1"/>
  <c r="EG112" i="1"/>
  <c r="EF112" i="1"/>
  <c r="EE112" i="1"/>
  <c r="ED112" i="1"/>
  <c r="EC112" i="1"/>
  <c r="EB112" i="1"/>
  <c r="EA112" i="1"/>
  <c r="DZ112" i="1"/>
  <c r="DY112" i="1"/>
  <c r="DX112" i="1"/>
  <c r="DW112" i="1"/>
  <c r="DV112" i="1"/>
  <c r="DU112" i="1"/>
  <c r="DT112" i="1"/>
  <c r="DS112" i="1"/>
  <c r="DR112" i="1"/>
  <c r="DQ112" i="1"/>
  <c r="DP112" i="1"/>
  <c r="DO112" i="1"/>
  <c r="DN112" i="1"/>
  <c r="DM112" i="1"/>
  <c r="DL112" i="1"/>
  <c r="DK112" i="1"/>
  <c r="DJ112" i="1"/>
  <c r="DI112" i="1"/>
  <c r="DH112" i="1"/>
  <c r="DG112" i="1"/>
  <c r="DF112" i="1"/>
  <c r="DE112" i="1"/>
  <c r="DD112" i="1"/>
  <c r="DC112" i="1"/>
  <c r="DB112" i="1"/>
  <c r="DA112" i="1"/>
  <c r="CZ112" i="1"/>
  <c r="CY112" i="1"/>
  <c r="CX112" i="1"/>
  <c r="CW112" i="1"/>
  <c r="CV112" i="1"/>
  <c r="CU112" i="1"/>
  <c r="CT112" i="1"/>
  <c r="CS112" i="1"/>
  <c r="CR112" i="1"/>
  <c r="CQ112" i="1"/>
  <c r="CP112" i="1"/>
  <c r="CO112" i="1"/>
  <c r="CN112" i="1"/>
  <c r="CM112" i="1"/>
  <c r="CL112" i="1"/>
  <c r="CK112" i="1"/>
  <c r="CJ112" i="1"/>
  <c r="CI112" i="1"/>
  <c r="CH112" i="1"/>
  <c r="CG112" i="1"/>
  <c r="CF112" i="1"/>
  <c r="CE112" i="1"/>
  <c r="CD112" i="1"/>
  <c r="CC112" i="1"/>
  <c r="CB112" i="1"/>
  <c r="CA112" i="1"/>
  <c r="BZ112" i="1"/>
  <c r="BY112" i="1"/>
  <c r="BX112" i="1"/>
  <c r="BW112" i="1"/>
  <c r="BV112" i="1"/>
  <c r="BU112" i="1"/>
  <c r="BT112" i="1"/>
  <c r="BS112" i="1"/>
  <c r="BR112" i="1"/>
  <c r="BQ112" i="1"/>
  <c r="BP112" i="1"/>
  <c r="BO112" i="1"/>
  <c r="BN112" i="1"/>
  <c r="BM112" i="1"/>
  <c r="BL112" i="1"/>
  <c r="BK112" i="1"/>
  <c r="BJ112" i="1"/>
  <c r="BI112" i="1"/>
  <c r="BH112" i="1"/>
  <c r="BG112" i="1"/>
  <c r="BF112" i="1"/>
  <c r="BE112" i="1"/>
  <c r="BD112" i="1"/>
  <c r="BC112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EJ111" i="1"/>
  <c r="EI111" i="1"/>
  <c r="EH111" i="1"/>
  <c r="EG111" i="1"/>
  <c r="EF111" i="1"/>
  <c r="EE111" i="1"/>
  <c r="ED111" i="1"/>
  <c r="EC111" i="1"/>
  <c r="EB111" i="1"/>
  <c r="EA111" i="1"/>
  <c r="DZ111" i="1"/>
  <c r="DY111" i="1"/>
  <c r="DX111" i="1"/>
  <c r="DW111" i="1"/>
  <c r="DV111" i="1"/>
  <c r="DU111" i="1"/>
  <c r="DT111" i="1"/>
  <c r="DS111" i="1"/>
  <c r="DR111" i="1"/>
  <c r="DQ111" i="1"/>
  <c r="DP111" i="1"/>
  <c r="DO111" i="1"/>
  <c r="DN111" i="1"/>
  <c r="DM111" i="1"/>
  <c r="DL111" i="1"/>
  <c r="DK111" i="1"/>
  <c r="DJ111" i="1"/>
  <c r="DI111" i="1"/>
  <c r="DH111" i="1"/>
  <c r="DG111" i="1"/>
  <c r="DF111" i="1"/>
  <c r="DE111" i="1"/>
  <c r="DD111" i="1"/>
  <c r="DC111" i="1"/>
  <c r="DB111" i="1"/>
  <c r="DA111" i="1"/>
  <c r="CZ111" i="1"/>
  <c r="CY111" i="1"/>
  <c r="CX111" i="1"/>
  <c r="CW111" i="1"/>
  <c r="CV111" i="1"/>
  <c r="CU111" i="1"/>
  <c r="CT111" i="1"/>
  <c r="CS111" i="1"/>
  <c r="CR111" i="1"/>
  <c r="CQ111" i="1"/>
  <c r="CP111" i="1"/>
  <c r="CO111" i="1"/>
  <c r="CN111" i="1"/>
  <c r="CM111" i="1"/>
  <c r="CL111" i="1"/>
  <c r="CK111" i="1"/>
  <c r="CJ111" i="1"/>
  <c r="CI111" i="1"/>
  <c r="CH111" i="1"/>
  <c r="CG111" i="1"/>
  <c r="CF111" i="1"/>
  <c r="CE111" i="1"/>
  <c r="CD111" i="1"/>
  <c r="CC111" i="1"/>
  <c r="CB111" i="1"/>
  <c r="CA111" i="1"/>
  <c r="BZ111" i="1"/>
  <c r="BY111" i="1"/>
  <c r="BX111" i="1"/>
  <c r="BW111" i="1"/>
  <c r="BV111" i="1"/>
  <c r="BU111" i="1"/>
  <c r="BT111" i="1"/>
  <c r="BS111" i="1"/>
  <c r="BR111" i="1"/>
  <c r="BQ111" i="1"/>
  <c r="BP111" i="1"/>
  <c r="BO111" i="1"/>
  <c r="BN111" i="1"/>
  <c r="BM111" i="1"/>
  <c r="BL111" i="1"/>
  <c r="BK111" i="1"/>
  <c r="BJ111" i="1"/>
  <c r="BI111" i="1"/>
  <c r="BH111" i="1"/>
  <c r="BG111" i="1"/>
  <c r="BF111" i="1"/>
  <c r="BE111" i="1"/>
  <c r="BD111" i="1"/>
  <c r="BC111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EJ110" i="1"/>
  <c r="EI110" i="1"/>
  <c r="EH110" i="1"/>
  <c r="EG110" i="1"/>
  <c r="EF110" i="1"/>
  <c r="EE110" i="1"/>
  <c r="ED110" i="1"/>
  <c r="EC110" i="1"/>
  <c r="EB110" i="1"/>
  <c r="EA110" i="1"/>
  <c r="DZ110" i="1"/>
  <c r="DY110" i="1"/>
  <c r="DX110" i="1"/>
  <c r="DW110" i="1"/>
  <c r="DV110" i="1"/>
  <c r="DU110" i="1"/>
  <c r="DT110" i="1"/>
  <c r="DS110" i="1"/>
  <c r="DR110" i="1"/>
  <c r="DQ110" i="1"/>
  <c r="DP110" i="1"/>
  <c r="DO110" i="1"/>
  <c r="DN110" i="1"/>
  <c r="DM110" i="1"/>
  <c r="DL110" i="1"/>
  <c r="DK110" i="1"/>
  <c r="DJ110" i="1"/>
  <c r="DI110" i="1"/>
  <c r="DH110" i="1"/>
  <c r="DG110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P110" i="1"/>
  <c r="CO110" i="1"/>
  <c r="CN110" i="1"/>
  <c r="CM110" i="1"/>
  <c r="CL110" i="1"/>
  <c r="CK110" i="1"/>
  <c r="CJ110" i="1"/>
  <c r="CI110" i="1"/>
  <c r="CH110" i="1"/>
  <c r="CG110" i="1"/>
  <c r="CF110" i="1"/>
  <c r="CE110" i="1"/>
  <c r="CD110" i="1"/>
  <c r="CC110" i="1"/>
  <c r="CB110" i="1"/>
  <c r="CA110" i="1"/>
  <c r="BZ110" i="1"/>
  <c r="BY110" i="1"/>
  <c r="BX110" i="1"/>
  <c r="BW110" i="1"/>
  <c r="BV110" i="1"/>
  <c r="BU110" i="1"/>
  <c r="BT110" i="1"/>
  <c r="BS110" i="1"/>
  <c r="BR110" i="1"/>
  <c r="BQ110" i="1"/>
  <c r="BP110" i="1"/>
  <c r="BO110" i="1"/>
  <c r="BN110" i="1"/>
  <c r="BM110" i="1"/>
  <c r="BL110" i="1"/>
  <c r="BK110" i="1"/>
  <c r="BJ110" i="1"/>
  <c r="BI110" i="1"/>
  <c r="BH110" i="1"/>
  <c r="BG110" i="1"/>
  <c r="BF110" i="1"/>
  <c r="BE110" i="1"/>
  <c r="BD110" i="1"/>
  <c r="BC110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EJ109" i="1"/>
  <c r="EI109" i="1"/>
  <c r="EH109" i="1"/>
  <c r="EG109" i="1"/>
  <c r="EF109" i="1"/>
  <c r="EE109" i="1"/>
  <c r="ED109" i="1"/>
  <c r="EC109" i="1"/>
  <c r="EB109" i="1"/>
  <c r="EA109" i="1"/>
  <c r="DZ109" i="1"/>
  <c r="DY109" i="1"/>
  <c r="DX109" i="1"/>
  <c r="DW109" i="1"/>
  <c r="DV109" i="1"/>
  <c r="DU109" i="1"/>
  <c r="DT109" i="1"/>
  <c r="DS109" i="1"/>
  <c r="DR109" i="1"/>
  <c r="DQ109" i="1"/>
  <c r="DP109" i="1"/>
  <c r="DO109" i="1"/>
  <c r="DN109" i="1"/>
  <c r="DM109" i="1"/>
  <c r="DL109" i="1"/>
  <c r="DK109" i="1"/>
  <c r="DJ109" i="1"/>
  <c r="DI109" i="1"/>
  <c r="DH109" i="1"/>
  <c r="DG109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P109" i="1"/>
  <c r="CO109" i="1"/>
  <c r="CN109" i="1"/>
  <c r="CM109" i="1"/>
  <c r="CL109" i="1"/>
  <c r="CK109" i="1"/>
  <c r="CJ109" i="1"/>
  <c r="CI109" i="1"/>
  <c r="CH109" i="1"/>
  <c r="CG109" i="1"/>
  <c r="CF109" i="1"/>
  <c r="CE109" i="1"/>
  <c r="CD109" i="1"/>
  <c r="CC109" i="1"/>
  <c r="CB109" i="1"/>
  <c r="CA109" i="1"/>
  <c r="BZ109" i="1"/>
  <c r="BY109" i="1"/>
  <c r="BX109" i="1"/>
  <c r="BW109" i="1"/>
  <c r="BV109" i="1"/>
  <c r="BU109" i="1"/>
  <c r="BT109" i="1"/>
  <c r="BS109" i="1"/>
  <c r="BR109" i="1"/>
  <c r="BQ109" i="1"/>
  <c r="BP109" i="1"/>
  <c r="BO109" i="1"/>
  <c r="BN109" i="1"/>
  <c r="BM109" i="1"/>
  <c r="BL109" i="1"/>
  <c r="BK109" i="1"/>
  <c r="BJ109" i="1"/>
  <c r="BI109" i="1"/>
  <c r="BH109" i="1"/>
  <c r="BG109" i="1"/>
  <c r="BF109" i="1"/>
  <c r="BE109" i="1"/>
  <c r="BD109" i="1"/>
  <c r="BC109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EJ108" i="1"/>
  <c r="EI108" i="1"/>
  <c r="EH108" i="1"/>
  <c r="EG108" i="1"/>
  <c r="EF108" i="1"/>
  <c r="EE108" i="1"/>
  <c r="ED108" i="1"/>
  <c r="EC108" i="1"/>
  <c r="EB108" i="1"/>
  <c r="EA108" i="1"/>
  <c r="DZ108" i="1"/>
  <c r="DY108" i="1"/>
  <c r="DX108" i="1"/>
  <c r="DW108" i="1"/>
  <c r="DV108" i="1"/>
  <c r="DU108" i="1"/>
  <c r="DT108" i="1"/>
  <c r="DS108" i="1"/>
  <c r="DR108" i="1"/>
  <c r="DQ108" i="1"/>
  <c r="DP108" i="1"/>
  <c r="DO108" i="1"/>
  <c r="DN108" i="1"/>
  <c r="DM108" i="1"/>
  <c r="DL108" i="1"/>
  <c r="DK108" i="1"/>
  <c r="DJ108" i="1"/>
  <c r="DI108" i="1"/>
  <c r="DH108" i="1"/>
  <c r="DG108" i="1"/>
  <c r="DF108" i="1"/>
  <c r="DE108" i="1"/>
  <c r="DD108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CQ108" i="1"/>
  <c r="CP108" i="1"/>
  <c r="CO108" i="1"/>
  <c r="CN108" i="1"/>
  <c r="CM108" i="1"/>
  <c r="CL108" i="1"/>
  <c r="CK108" i="1"/>
  <c r="CJ108" i="1"/>
  <c r="CI108" i="1"/>
  <c r="CH108" i="1"/>
  <c r="CG108" i="1"/>
  <c r="CF108" i="1"/>
  <c r="CE108" i="1"/>
  <c r="CD108" i="1"/>
  <c r="CC108" i="1"/>
  <c r="CB108" i="1"/>
  <c r="CA108" i="1"/>
  <c r="BZ108" i="1"/>
  <c r="BY108" i="1"/>
  <c r="BX108" i="1"/>
  <c r="BW108" i="1"/>
  <c r="BV108" i="1"/>
  <c r="BU108" i="1"/>
  <c r="BT108" i="1"/>
  <c r="BS108" i="1"/>
  <c r="BR108" i="1"/>
  <c r="BQ108" i="1"/>
  <c r="BP108" i="1"/>
  <c r="BO108" i="1"/>
  <c r="BN108" i="1"/>
  <c r="BM108" i="1"/>
  <c r="BL108" i="1"/>
  <c r="BK108" i="1"/>
  <c r="BJ108" i="1"/>
  <c r="BI108" i="1"/>
  <c r="BH108" i="1"/>
  <c r="BG108" i="1"/>
  <c r="BF108" i="1"/>
  <c r="BE108" i="1"/>
  <c r="BD108" i="1"/>
  <c r="BC108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EJ107" i="1"/>
  <c r="EI107" i="1"/>
  <c r="EH107" i="1"/>
  <c r="EG107" i="1"/>
  <c r="EF107" i="1"/>
  <c r="EE107" i="1"/>
  <c r="ED107" i="1"/>
  <c r="EC107" i="1"/>
  <c r="EB107" i="1"/>
  <c r="EA107" i="1"/>
  <c r="DZ107" i="1"/>
  <c r="DY107" i="1"/>
  <c r="DX107" i="1"/>
  <c r="DW107" i="1"/>
  <c r="DV107" i="1"/>
  <c r="DU107" i="1"/>
  <c r="DT107" i="1"/>
  <c r="DS107" i="1"/>
  <c r="DR107" i="1"/>
  <c r="DQ107" i="1"/>
  <c r="DP107" i="1"/>
  <c r="DO107" i="1"/>
  <c r="DN107" i="1"/>
  <c r="DM107" i="1"/>
  <c r="DL107" i="1"/>
  <c r="DK107" i="1"/>
  <c r="DJ107" i="1"/>
  <c r="DI107" i="1"/>
  <c r="DH107" i="1"/>
  <c r="DG107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P107" i="1"/>
  <c r="CO107" i="1"/>
  <c r="CN107" i="1"/>
  <c r="CM107" i="1"/>
  <c r="CL107" i="1"/>
  <c r="CK107" i="1"/>
  <c r="CJ107" i="1"/>
  <c r="CI107" i="1"/>
  <c r="CH107" i="1"/>
  <c r="CG107" i="1"/>
  <c r="CF107" i="1"/>
  <c r="CE107" i="1"/>
  <c r="CD107" i="1"/>
  <c r="CC107" i="1"/>
  <c r="CB107" i="1"/>
  <c r="CA107" i="1"/>
  <c r="BZ107" i="1"/>
  <c r="BY107" i="1"/>
  <c r="BX107" i="1"/>
  <c r="BW107" i="1"/>
  <c r="BV107" i="1"/>
  <c r="BU107" i="1"/>
  <c r="BT107" i="1"/>
  <c r="BS107" i="1"/>
  <c r="BR107" i="1"/>
  <c r="BQ107" i="1"/>
  <c r="BP107" i="1"/>
  <c r="BO107" i="1"/>
  <c r="BN107" i="1"/>
  <c r="BM107" i="1"/>
  <c r="BL107" i="1"/>
  <c r="BK107" i="1"/>
  <c r="BJ107" i="1"/>
  <c r="BI107" i="1"/>
  <c r="BH107" i="1"/>
  <c r="BG107" i="1"/>
  <c r="BF107" i="1"/>
  <c r="BE107" i="1"/>
  <c r="BD107" i="1"/>
  <c r="BC107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EJ106" i="1"/>
  <c r="EI106" i="1"/>
  <c r="EH106" i="1"/>
  <c r="EG106" i="1"/>
  <c r="EF106" i="1"/>
  <c r="EE106" i="1"/>
  <c r="ED106" i="1"/>
  <c r="EC106" i="1"/>
  <c r="EB106" i="1"/>
  <c r="EA106" i="1"/>
  <c r="DZ106" i="1"/>
  <c r="DY106" i="1"/>
  <c r="DX106" i="1"/>
  <c r="DW106" i="1"/>
  <c r="DV106" i="1"/>
  <c r="DU106" i="1"/>
  <c r="DT106" i="1"/>
  <c r="DS106" i="1"/>
  <c r="DR106" i="1"/>
  <c r="DQ106" i="1"/>
  <c r="DP106" i="1"/>
  <c r="DO106" i="1"/>
  <c r="DN106" i="1"/>
  <c r="DM106" i="1"/>
  <c r="DL106" i="1"/>
  <c r="DK106" i="1"/>
  <c r="DJ106" i="1"/>
  <c r="DI106" i="1"/>
  <c r="DH106" i="1"/>
  <c r="DG106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P106" i="1"/>
  <c r="CO106" i="1"/>
  <c r="CN106" i="1"/>
  <c r="CM106" i="1"/>
  <c r="CL106" i="1"/>
  <c r="CK106" i="1"/>
  <c r="CJ106" i="1"/>
  <c r="CI106" i="1"/>
  <c r="CH106" i="1"/>
  <c r="CG106" i="1"/>
  <c r="CF106" i="1"/>
  <c r="CE106" i="1"/>
  <c r="CD106" i="1"/>
  <c r="CC106" i="1"/>
  <c r="CB106" i="1"/>
  <c r="CA106" i="1"/>
  <c r="BZ106" i="1"/>
  <c r="BY106" i="1"/>
  <c r="BX106" i="1"/>
  <c r="BW106" i="1"/>
  <c r="BV106" i="1"/>
  <c r="BU106" i="1"/>
  <c r="BT106" i="1"/>
  <c r="BS106" i="1"/>
  <c r="BR106" i="1"/>
  <c r="BQ106" i="1"/>
  <c r="BP106" i="1"/>
  <c r="BO106" i="1"/>
  <c r="BN106" i="1"/>
  <c r="BM106" i="1"/>
  <c r="BL106" i="1"/>
  <c r="BK106" i="1"/>
  <c r="BJ106" i="1"/>
  <c r="BI106" i="1"/>
  <c r="BH106" i="1"/>
  <c r="BG106" i="1"/>
  <c r="BF106" i="1"/>
  <c r="BE106" i="1"/>
  <c r="BD106" i="1"/>
  <c r="BC106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EJ105" i="1"/>
  <c r="EI105" i="1"/>
  <c r="EH105" i="1"/>
  <c r="EG105" i="1"/>
  <c r="EF105" i="1"/>
  <c r="EE105" i="1"/>
  <c r="ED105" i="1"/>
  <c r="EC105" i="1"/>
  <c r="EB105" i="1"/>
  <c r="EA105" i="1"/>
  <c r="DZ105" i="1"/>
  <c r="DY105" i="1"/>
  <c r="DX105" i="1"/>
  <c r="DW105" i="1"/>
  <c r="DV105" i="1"/>
  <c r="DU105" i="1"/>
  <c r="DT105" i="1"/>
  <c r="DS105" i="1"/>
  <c r="DR105" i="1"/>
  <c r="DQ105" i="1"/>
  <c r="DP105" i="1"/>
  <c r="DO105" i="1"/>
  <c r="DN105" i="1"/>
  <c r="DM105" i="1"/>
  <c r="DL105" i="1"/>
  <c r="DK105" i="1"/>
  <c r="DJ105" i="1"/>
  <c r="DI105" i="1"/>
  <c r="DH105" i="1"/>
  <c r="DG105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P105" i="1"/>
  <c r="CO105" i="1"/>
  <c r="CN105" i="1"/>
  <c r="CM105" i="1"/>
  <c r="CL105" i="1"/>
  <c r="CK105" i="1"/>
  <c r="CJ105" i="1"/>
  <c r="CI105" i="1"/>
  <c r="CH105" i="1"/>
  <c r="CG105" i="1"/>
  <c r="CF105" i="1"/>
  <c r="CE105" i="1"/>
  <c r="CD105" i="1"/>
  <c r="CC105" i="1"/>
  <c r="CB105" i="1"/>
  <c r="CA105" i="1"/>
  <c r="BZ105" i="1"/>
  <c r="BY105" i="1"/>
  <c r="BX105" i="1"/>
  <c r="BW105" i="1"/>
  <c r="BV105" i="1"/>
  <c r="BU105" i="1"/>
  <c r="BT105" i="1"/>
  <c r="BS105" i="1"/>
  <c r="BR105" i="1"/>
  <c r="BQ105" i="1"/>
  <c r="BP105" i="1"/>
  <c r="BO105" i="1"/>
  <c r="BN105" i="1"/>
  <c r="BM105" i="1"/>
  <c r="BL105" i="1"/>
  <c r="BK105" i="1"/>
  <c r="BJ105" i="1"/>
  <c r="BI105" i="1"/>
  <c r="BH105" i="1"/>
  <c r="BG105" i="1"/>
  <c r="BF105" i="1"/>
  <c r="BE105" i="1"/>
  <c r="BD105" i="1"/>
  <c r="BC105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EJ104" i="1"/>
  <c r="EI104" i="1"/>
  <c r="EH104" i="1"/>
  <c r="EG104" i="1"/>
  <c r="EF104" i="1"/>
  <c r="EE104" i="1"/>
  <c r="ED104" i="1"/>
  <c r="EC104" i="1"/>
  <c r="EB104" i="1"/>
  <c r="EA104" i="1"/>
  <c r="DZ104" i="1"/>
  <c r="DY104" i="1"/>
  <c r="DX104" i="1"/>
  <c r="DW104" i="1"/>
  <c r="DV104" i="1"/>
  <c r="DU104" i="1"/>
  <c r="DT104" i="1"/>
  <c r="DS104" i="1"/>
  <c r="DR104" i="1"/>
  <c r="DQ104" i="1"/>
  <c r="DP104" i="1"/>
  <c r="DO104" i="1"/>
  <c r="DN104" i="1"/>
  <c r="DM104" i="1"/>
  <c r="DL104" i="1"/>
  <c r="DK104" i="1"/>
  <c r="DJ104" i="1"/>
  <c r="DI104" i="1"/>
  <c r="DH104" i="1"/>
  <c r="DG104" i="1"/>
  <c r="DF104" i="1"/>
  <c r="DE104" i="1"/>
  <c r="DD104" i="1"/>
  <c r="DC104" i="1"/>
  <c r="DB104" i="1"/>
  <c r="DA104" i="1"/>
  <c r="CZ104" i="1"/>
  <c r="CY104" i="1"/>
  <c r="CX104" i="1"/>
  <c r="CW104" i="1"/>
  <c r="CV104" i="1"/>
  <c r="CU104" i="1"/>
  <c r="CT104" i="1"/>
  <c r="CS104" i="1"/>
  <c r="CR104" i="1"/>
  <c r="CQ104" i="1"/>
  <c r="CP104" i="1"/>
  <c r="CO104" i="1"/>
  <c r="CN104" i="1"/>
  <c r="CM104" i="1"/>
  <c r="CL104" i="1"/>
  <c r="CK104" i="1"/>
  <c r="CJ104" i="1"/>
  <c r="CI104" i="1"/>
  <c r="CH104" i="1"/>
  <c r="CG104" i="1"/>
  <c r="CF104" i="1"/>
  <c r="CE104" i="1"/>
  <c r="CD104" i="1"/>
  <c r="CC104" i="1"/>
  <c r="CB104" i="1"/>
  <c r="CA104" i="1"/>
  <c r="BZ104" i="1"/>
  <c r="BY104" i="1"/>
  <c r="BX104" i="1"/>
  <c r="BW104" i="1"/>
  <c r="BV104" i="1"/>
  <c r="BU104" i="1"/>
  <c r="BT104" i="1"/>
  <c r="BS104" i="1"/>
  <c r="BR104" i="1"/>
  <c r="BQ104" i="1"/>
  <c r="BP104" i="1"/>
  <c r="BO104" i="1"/>
  <c r="BN104" i="1"/>
  <c r="BM104" i="1"/>
  <c r="BL104" i="1"/>
  <c r="BK104" i="1"/>
  <c r="BJ104" i="1"/>
  <c r="BI104" i="1"/>
  <c r="BH104" i="1"/>
  <c r="BG104" i="1"/>
  <c r="BF104" i="1"/>
  <c r="BE104" i="1"/>
  <c r="BD104" i="1"/>
  <c r="BC104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EJ103" i="1"/>
  <c r="EI103" i="1"/>
  <c r="EH103" i="1"/>
  <c r="EG103" i="1"/>
  <c r="EF103" i="1"/>
  <c r="EE103" i="1"/>
  <c r="ED103" i="1"/>
  <c r="EC103" i="1"/>
  <c r="EB103" i="1"/>
  <c r="EA103" i="1"/>
  <c r="DZ103" i="1"/>
  <c r="DY103" i="1"/>
  <c r="DX103" i="1"/>
  <c r="DW103" i="1"/>
  <c r="DV103" i="1"/>
  <c r="DU103" i="1"/>
  <c r="DT103" i="1"/>
  <c r="DS103" i="1"/>
  <c r="DR103" i="1"/>
  <c r="DQ103" i="1"/>
  <c r="DP103" i="1"/>
  <c r="DO103" i="1"/>
  <c r="DN103" i="1"/>
  <c r="DM103" i="1"/>
  <c r="DL103" i="1"/>
  <c r="DK103" i="1"/>
  <c r="DJ103" i="1"/>
  <c r="DI103" i="1"/>
  <c r="DH103" i="1"/>
  <c r="DG103" i="1"/>
  <c r="DF103" i="1"/>
  <c r="DE103" i="1"/>
  <c r="DD103" i="1"/>
  <c r="DC103" i="1"/>
  <c r="DB103" i="1"/>
  <c r="DA103" i="1"/>
  <c r="CZ103" i="1"/>
  <c r="CY103" i="1"/>
  <c r="CX103" i="1"/>
  <c r="CW103" i="1"/>
  <c r="CV103" i="1"/>
  <c r="CU103" i="1"/>
  <c r="CT103" i="1"/>
  <c r="CS103" i="1"/>
  <c r="CR103" i="1"/>
  <c r="CQ103" i="1"/>
  <c r="CP103" i="1"/>
  <c r="CO103" i="1"/>
  <c r="CN103" i="1"/>
  <c r="CM103" i="1"/>
  <c r="CL103" i="1"/>
  <c r="CK103" i="1"/>
  <c r="CJ103" i="1"/>
  <c r="CI103" i="1"/>
  <c r="CH103" i="1"/>
  <c r="CG103" i="1"/>
  <c r="CF103" i="1"/>
  <c r="CE103" i="1"/>
  <c r="CD103" i="1"/>
  <c r="CC103" i="1"/>
  <c r="CB103" i="1"/>
  <c r="CA103" i="1"/>
  <c r="BZ103" i="1"/>
  <c r="BY103" i="1"/>
  <c r="BX103" i="1"/>
  <c r="BW103" i="1"/>
  <c r="BV103" i="1"/>
  <c r="BU103" i="1"/>
  <c r="BT103" i="1"/>
  <c r="BS103" i="1"/>
  <c r="BR103" i="1"/>
  <c r="BQ103" i="1"/>
  <c r="BP103" i="1"/>
  <c r="BO103" i="1"/>
  <c r="BN103" i="1"/>
  <c r="BM103" i="1"/>
  <c r="BL103" i="1"/>
  <c r="BK103" i="1"/>
  <c r="BJ103" i="1"/>
  <c r="BI103" i="1"/>
  <c r="BH103" i="1"/>
  <c r="BG103" i="1"/>
  <c r="BF103" i="1"/>
  <c r="BE103" i="1"/>
  <c r="BD103" i="1"/>
  <c r="BC103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EJ102" i="1"/>
  <c r="EI102" i="1"/>
  <c r="EH102" i="1"/>
  <c r="EG102" i="1"/>
  <c r="EF102" i="1"/>
  <c r="EE102" i="1"/>
  <c r="ED102" i="1"/>
  <c r="EC102" i="1"/>
  <c r="EB102" i="1"/>
  <c r="EA102" i="1"/>
  <c r="DZ102" i="1"/>
  <c r="DY102" i="1"/>
  <c r="DX102" i="1"/>
  <c r="DW102" i="1"/>
  <c r="DV102" i="1"/>
  <c r="DU102" i="1"/>
  <c r="DT102" i="1"/>
  <c r="DS102" i="1"/>
  <c r="DR102" i="1"/>
  <c r="DQ102" i="1"/>
  <c r="DP102" i="1"/>
  <c r="DO102" i="1"/>
  <c r="DN102" i="1"/>
  <c r="DM102" i="1"/>
  <c r="DL102" i="1"/>
  <c r="DK102" i="1"/>
  <c r="DJ102" i="1"/>
  <c r="DI102" i="1"/>
  <c r="DH102" i="1"/>
  <c r="DG102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P102" i="1"/>
  <c r="CO102" i="1"/>
  <c r="CN102" i="1"/>
  <c r="CM102" i="1"/>
  <c r="CL102" i="1"/>
  <c r="CK102" i="1"/>
  <c r="CJ102" i="1"/>
  <c r="CI102" i="1"/>
  <c r="CH102" i="1"/>
  <c r="CG102" i="1"/>
  <c r="CF102" i="1"/>
  <c r="CE102" i="1"/>
  <c r="CD102" i="1"/>
  <c r="CC102" i="1"/>
  <c r="CB102" i="1"/>
  <c r="CA102" i="1"/>
  <c r="BZ102" i="1"/>
  <c r="BY102" i="1"/>
  <c r="BX102" i="1"/>
  <c r="BW102" i="1"/>
  <c r="BV102" i="1"/>
  <c r="BU102" i="1"/>
  <c r="BT102" i="1"/>
  <c r="BS102" i="1"/>
  <c r="BR102" i="1"/>
  <c r="BQ102" i="1"/>
  <c r="BP102" i="1"/>
  <c r="BO102" i="1"/>
  <c r="BN102" i="1"/>
  <c r="BM102" i="1"/>
  <c r="BL102" i="1"/>
  <c r="BK102" i="1"/>
  <c r="BJ102" i="1"/>
  <c r="BI102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EJ101" i="1"/>
  <c r="EI101" i="1"/>
  <c r="EH101" i="1"/>
  <c r="EG101" i="1"/>
  <c r="EF101" i="1"/>
  <c r="EE101" i="1"/>
  <c r="ED101" i="1"/>
  <c r="EC101" i="1"/>
  <c r="EB101" i="1"/>
  <c r="EA101" i="1"/>
  <c r="DZ101" i="1"/>
  <c r="DY101" i="1"/>
  <c r="DX101" i="1"/>
  <c r="DW101" i="1"/>
  <c r="DV101" i="1"/>
  <c r="DU101" i="1"/>
  <c r="DT101" i="1"/>
  <c r="DS101" i="1"/>
  <c r="DR101" i="1"/>
  <c r="DQ101" i="1"/>
  <c r="DP101" i="1"/>
  <c r="DO101" i="1"/>
  <c r="DN101" i="1"/>
  <c r="DM101" i="1"/>
  <c r="DL101" i="1"/>
  <c r="DK101" i="1"/>
  <c r="DJ101" i="1"/>
  <c r="DI101" i="1"/>
  <c r="DH101" i="1"/>
  <c r="DG101" i="1"/>
  <c r="DF101" i="1"/>
  <c r="DE101" i="1"/>
  <c r="DD101" i="1"/>
  <c r="DC101" i="1"/>
  <c r="DB101" i="1"/>
  <c r="DA101" i="1"/>
  <c r="CZ101" i="1"/>
  <c r="CY101" i="1"/>
  <c r="CX101" i="1"/>
  <c r="CW101" i="1"/>
  <c r="CV101" i="1"/>
  <c r="CU101" i="1"/>
  <c r="CT101" i="1"/>
  <c r="CS101" i="1"/>
  <c r="CR101" i="1"/>
  <c r="CQ101" i="1"/>
  <c r="CP101" i="1"/>
  <c r="CO101" i="1"/>
  <c r="CN101" i="1"/>
  <c r="CM101" i="1"/>
  <c r="CL101" i="1"/>
  <c r="CK101" i="1"/>
  <c r="CJ101" i="1"/>
  <c r="CI101" i="1"/>
  <c r="CH101" i="1"/>
  <c r="CG101" i="1"/>
  <c r="CF101" i="1"/>
  <c r="CE101" i="1"/>
  <c r="CD101" i="1"/>
  <c r="CC101" i="1"/>
  <c r="CB101" i="1"/>
  <c r="CA101" i="1"/>
  <c r="BZ101" i="1"/>
  <c r="BY101" i="1"/>
  <c r="BX101" i="1"/>
  <c r="BW101" i="1"/>
  <c r="BV101" i="1"/>
  <c r="BU101" i="1"/>
  <c r="BT101" i="1"/>
  <c r="BS101" i="1"/>
  <c r="BR101" i="1"/>
  <c r="BQ101" i="1"/>
  <c r="BP101" i="1"/>
  <c r="BO101" i="1"/>
  <c r="BN101" i="1"/>
  <c r="BM101" i="1"/>
  <c r="BL101" i="1"/>
  <c r="BK101" i="1"/>
  <c r="BJ101" i="1"/>
  <c r="BI101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EJ100" i="1"/>
  <c r="EI100" i="1"/>
  <c r="EH100" i="1"/>
  <c r="EG100" i="1"/>
  <c r="EF100" i="1"/>
  <c r="EE100" i="1"/>
  <c r="ED100" i="1"/>
  <c r="EC100" i="1"/>
  <c r="EB100" i="1"/>
  <c r="EA100" i="1"/>
  <c r="DZ100" i="1"/>
  <c r="DY100" i="1"/>
  <c r="DX100" i="1"/>
  <c r="DW100" i="1"/>
  <c r="DV100" i="1"/>
  <c r="DU100" i="1"/>
  <c r="DT100" i="1"/>
  <c r="DS100" i="1"/>
  <c r="DR100" i="1"/>
  <c r="DQ100" i="1"/>
  <c r="DP100" i="1"/>
  <c r="DO100" i="1"/>
  <c r="DN100" i="1"/>
  <c r="DM100" i="1"/>
  <c r="DL100" i="1"/>
  <c r="DK100" i="1"/>
  <c r="DJ100" i="1"/>
  <c r="DI100" i="1"/>
  <c r="DH100" i="1"/>
  <c r="DG100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P100" i="1"/>
  <c r="CO100" i="1"/>
  <c r="CN100" i="1"/>
  <c r="CM100" i="1"/>
  <c r="CL100" i="1"/>
  <c r="CK100" i="1"/>
  <c r="CJ100" i="1"/>
  <c r="CI100" i="1"/>
  <c r="CH100" i="1"/>
  <c r="CG100" i="1"/>
  <c r="CF100" i="1"/>
  <c r="CE100" i="1"/>
  <c r="CD100" i="1"/>
  <c r="CC100" i="1"/>
  <c r="CB100" i="1"/>
  <c r="CA100" i="1"/>
  <c r="BZ100" i="1"/>
  <c r="BY100" i="1"/>
  <c r="BX100" i="1"/>
  <c r="BW100" i="1"/>
  <c r="BV100" i="1"/>
  <c r="BU100" i="1"/>
  <c r="BT100" i="1"/>
  <c r="BS100" i="1"/>
  <c r="BR100" i="1"/>
  <c r="BQ100" i="1"/>
  <c r="BP100" i="1"/>
  <c r="BO100" i="1"/>
  <c r="BN100" i="1"/>
  <c r="BM100" i="1"/>
  <c r="BL100" i="1"/>
  <c r="BK100" i="1"/>
  <c r="BJ100" i="1"/>
  <c r="BI100" i="1"/>
  <c r="BH100" i="1"/>
  <c r="BG100" i="1"/>
  <c r="BF100" i="1"/>
  <c r="BE100" i="1"/>
  <c r="BD100" i="1"/>
  <c r="BC100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EJ99" i="1"/>
  <c r="EI99" i="1"/>
  <c r="EH99" i="1"/>
  <c r="EG99" i="1"/>
  <c r="EF99" i="1"/>
  <c r="EE99" i="1"/>
  <c r="ED99" i="1"/>
  <c r="EC99" i="1"/>
  <c r="EB99" i="1"/>
  <c r="EA99" i="1"/>
  <c r="DZ99" i="1"/>
  <c r="DY99" i="1"/>
  <c r="DX99" i="1"/>
  <c r="DW99" i="1"/>
  <c r="DV99" i="1"/>
  <c r="DU99" i="1"/>
  <c r="DT99" i="1"/>
  <c r="DS99" i="1"/>
  <c r="DR99" i="1"/>
  <c r="DQ99" i="1"/>
  <c r="DP99" i="1"/>
  <c r="DO99" i="1"/>
  <c r="DN99" i="1"/>
  <c r="DM99" i="1"/>
  <c r="DL99" i="1"/>
  <c r="DK99" i="1"/>
  <c r="DJ99" i="1"/>
  <c r="DI99" i="1"/>
  <c r="DH99" i="1"/>
  <c r="DG99" i="1"/>
  <c r="DF99" i="1"/>
  <c r="DE99" i="1"/>
  <c r="DD99" i="1"/>
  <c r="DC99" i="1"/>
  <c r="DB99" i="1"/>
  <c r="DA99" i="1"/>
  <c r="CZ99" i="1"/>
  <c r="CY99" i="1"/>
  <c r="CX99" i="1"/>
  <c r="CW99" i="1"/>
  <c r="CV99" i="1"/>
  <c r="CU99" i="1"/>
  <c r="CT99" i="1"/>
  <c r="CS99" i="1"/>
  <c r="CR99" i="1"/>
  <c r="CQ99" i="1"/>
  <c r="CP99" i="1"/>
  <c r="CO99" i="1"/>
  <c r="CN99" i="1"/>
  <c r="CM99" i="1"/>
  <c r="CL99" i="1"/>
  <c r="CK99" i="1"/>
  <c r="CJ99" i="1"/>
  <c r="CI99" i="1"/>
  <c r="CH99" i="1"/>
  <c r="CG99" i="1"/>
  <c r="CF99" i="1"/>
  <c r="CE99" i="1"/>
  <c r="CD99" i="1"/>
  <c r="CC99" i="1"/>
  <c r="CB99" i="1"/>
  <c r="CA99" i="1"/>
  <c r="BZ99" i="1"/>
  <c r="BY99" i="1"/>
  <c r="BX99" i="1"/>
  <c r="BW99" i="1"/>
  <c r="BV99" i="1"/>
  <c r="BU99" i="1"/>
  <c r="BT99" i="1"/>
  <c r="BS99" i="1"/>
  <c r="BR99" i="1"/>
  <c r="BQ99" i="1"/>
  <c r="BP99" i="1"/>
  <c r="BO99" i="1"/>
  <c r="BN99" i="1"/>
  <c r="BM99" i="1"/>
  <c r="BL99" i="1"/>
  <c r="BK99" i="1"/>
  <c r="BJ99" i="1"/>
  <c r="BI99" i="1"/>
  <c r="BH99" i="1"/>
  <c r="BG99" i="1"/>
  <c r="BF99" i="1"/>
  <c r="BE99" i="1"/>
  <c r="BD99" i="1"/>
  <c r="BC99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EJ98" i="1"/>
  <c r="EI98" i="1"/>
  <c r="EH98" i="1"/>
  <c r="EG98" i="1"/>
  <c r="EF98" i="1"/>
  <c r="EE98" i="1"/>
  <c r="ED98" i="1"/>
  <c r="EC98" i="1"/>
  <c r="EB98" i="1"/>
  <c r="EA98" i="1"/>
  <c r="DZ98" i="1"/>
  <c r="DY98" i="1"/>
  <c r="DX98" i="1"/>
  <c r="DW98" i="1"/>
  <c r="DV98" i="1"/>
  <c r="DU98" i="1"/>
  <c r="DT98" i="1"/>
  <c r="DS98" i="1"/>
  <c r="DR98" i="1"/>
  <c r="DQ98" i="1"/>
  <c r="DP98" i="1"/>
  <c r="DO98" i="1"/>
  <c r="DN98" i="1"/>
  <c r="DM98" i="1"/>
  <c r="DL98" i="1"/>
  <c r="DK98" i="1"/>
  <c r="DJ98" i="1"/>
  <c r="DI98" i="1"/>
  <c r="DH98" i="1"/>
  <c r="DG98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P98" i="1"/>
  <c r="CO98" i="1"/>
  <c r="CN98" i="1"/>
  <c r="CM98" i="1"/>
  <c r="CL98" i="1"/>
  <c r="CK98" i="1"/>
  <c r="CJ98" i="1"/>
  <c r="CI98" i="1"/>
  <c r="CH98" i="1"/>
  <c r="CG98" i="1"/>
  <c r="CF98" i="1"/>
  <c r="CE98" i="1"/>
  <c r="CD98" i="1"/>
  <c r="CC98" i="1"/>
  <c r="CB98" i="1"/>
  <c r="CA98" i="1"/>
  <c r="BZ98" i="1"/>
  <c r="BY98" i="1"/>
  <c r="BX98" i="1"/>
  <c r="BW98" i="1"/>
  <c r="BV98" i="1"/>
  <c r="BU98" i="1"/>
  <c r="BT98" i="1"/>
  <c r="BS98" i="1"/>
  <c r="BR98" i="1"/>
  <c r="BQ98" i="1"/>
  <c r="BP98" i="1"/>
  <c r="BO98" i="1"/>
  <c r="BN98" i="1"/>
  <c r="BM98" i="1"/>
  <c r="BL98" i="1"/>
  <c r="BK98" i="1"/>
  <c r="BJ98" i="1"/>
  <c r="BI98" i="1"/>
  <c r="BH98" i="1"/>
  <c r="BG98" i="1"/>
  <c r="BF98" i="1"/>
  <c r="BE98" i="1"/>
  <c r="BD98" i="1"/>
  <c r="BC98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EJ97" i="1"/>
  <c r="EI97" i="1"/>
  <c r="EH97" i="1"/>
  <c r="EG97" i="1"/>
  <c r="EF97" i="1"/>
  <c r="EE97" i="1"/>
  <c r="ED97" i="1"/>
  <c r="EC97" i="1"/>
  <c r="EB97" i="1"/>
  <c r="EA97" i="1"/>
  <c r="DZ97" i="1"/>
  <c r="DY97" i="1"/>
  <c r="DX97" i="1"/>
  <c r="DW97" i="1"/>
  <c r="DV97" i="1"/>
  <c r="DU97" i="1"/>
  <c r="DT97" i="1"/>
  <c r="DS97" i="1"/>
  <c r="DR97" i="1"/>
  <c r="DQ97" i="1"/>
  <c r="DP97" i="1"/>
  <c r="DO97" i="1"/>
  <c r="DN97" i="1"/>
  <c r="DM97" i="1"/>
  <c r="DL97" i="1"/>
  <c r="DK97" i="1"/>
  <c r="DJ97" i="1"/>
  <c r="DI97" i="1"/>
  <c r="DH97" i="1"/>
  <c r="DG97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P97" i="1"/>
  <c r="CO97" i="1"/>
  <c r="CN97" i="1"/>
  <c r="CM97" i="1"/>
  <c r="CL97" i="1"/>
  <c r="CK97" i="1"/>
  <c r="CJ97" i="1"/>
  <c r="CI97" i="1"/>
  <c r="CH97" i="1"/>
  <c r="CG97" i="1"/>
  <c r="CF97" i="1"/>
  <c r="CE97" i="1"/>
  <c r="CD97" i="1"/>
  <c r="CC97" i="1"/>
  <c r="CB97" i="1"/>
  <c r="CA97" i="1"/>
  <c r="BZ97" i="1"/>
  <c r="BY97" i="1"/>
  <c r="BX97" i="1"/>
  <c r="BW97" i="1"/>
  <c r="BV97" i="1"/>
  <c r="BU97" i="1"/>
  <c r="BT97" i="1"/>
  <c r="BS97" i="1"/>
  <c r="BR97" i="1"/>
  <c r="BQ97" i="1"/>
  <c r="BP97" i="1"/>
  <c r="BO97" i="1"/>
  <c r="BN97" i="1"/>
  <c r="BM97" i="1"/>
  <c r="BL97" i="1"/>
  <c r="BK97" i="1"/>
  <c r="BJ97" i="1"/>
  <c r="BI97" i="1"/>
  <c r="BH97" i="1"/>
  <c r="BG97" i="1"/>
  <c r="BF97" i="1"/>
  <c r="BE97" i="1"/>
  <c r="BD97" i="1"/>
  <c r="BC97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EJ96" i="1"/>
  <c r="EI96" i="1"/>
  <c r="EH96" i="1"/>
  <c r="EG96" i="1"/>
  <c r="EF96" i="1"/>
  <c r="EE96" i="1"/>
  <c r="ED96" i="1"/>
  <c r="EC96" i="1"/>
  <c r="EB96" i="1"/>
  <c r="EA96" i="1"/>
  <c r="DZ96" i="1"/>
  <c r="DY96" i="1"/>
  <c r="DX96" i="1"/>
  <c r="DW96" i="1"/>
  <c r="DV96" i="1"/>
  <c r="DU96" i="1"/>
  <c r="DT96" i="1"/>
  <c r="DS96" i="1"/>
  <c r="DR96" i="1"/>
  <c r="DQ96" i="1"/>
  <c r="DP96" i="1"/>
  <c r="DO96" i="1"/>
  <c r="DN96" i="1"/>
  <c r="DM96" i="1"/>
  <c r="DL96" i="1"/>
  <c r="DK96" i="1"/>
  <c r="DJ96" i="1"/>
  <c r="DI96" i="1"/>
  <c r="DH96" i="1"/>
  <c r="DG96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CA96" i="1"/>
  <c r="BZ96" i="1"/>
  <c r="BY96" i="1"/>
  <c r="BX96" i="1"/>
  <c r="BW96" i="1"/>
  <c r="BV96" i="1"/>
  <c r="BU96" i="1"/>
  <c r="BT96" i="1"/>
  <c r="BS96" i="1"/>
  <c r="BR96" i="1"/>
  <c r="BQ96" i="1"/>
  <c r="BP96" i="1"/>
  <c r="BO96" i="1"/>
  <c r="BN96" i="1"/>
  <c r="BM96" i="1"/>
  <c r="BL96" i="1"/>
  <c r="BK96" i="1"/>
  <c r="BJ96" i="1"/>
  <c r="BI96" i="1"/>
  <c r="BH96" i="1"/>
  <c r="BG96" i="1"/>
  <c r="BF96" i="1"/>
  <c r="BE96" i="1"/>
  <c r="BD96" i="1"/>
  <c r="BC96" i="1"/>
  <c r="BB96" i="1"/>
  <c r="BA96" i="1"/>
  <c r="AZ96" i="1"/>
  <c r="AY96" i="1"/>
  <c r="AX96" i="1"/>
  <c r="AW96" i="1"/>
  <c r="AV96" i="1"/>
  <c r="AU96" i="1"/>
  <c r="AT96" i="1"/>
  <c r="AS96" i="1"/>
  <c r="AR96" i="1"/>
  <c r="AQ96" i="1"/>
  <c r="AP96" i="1"/>
  <c r="AO96" i="1"/>
  <c r="AN96" i="1"/>
  <c r="AM96" i="1"/>
  <c r="EJ95" i="1"/>
  <c r="EI95" i="1"/>
  <c r="EH95" i="1"/>
  <c r="EG95" i="1"/>
  <c r="EF95" i="1"/>
  <c r="EE95" i="1"/>
  <c r="ED95" i="1"/>
  <c r="EC95" i="1"/>
  <c r="EB95" i="1"/>
  <c r="EA95" i="1"/>
  <c r="DZ95" i="1"/>
  <c r="DY95" i="1"/>
  <c r="DX95" i="1"/>
  <c r="DW95" i="1"/>
  <c r="DV95" i="1"/>
  <c r="DU95" i="1"/>
  <c r="DT95" i="1"/>
  <c r="DS95" i="1"/>
  <c r="DR95" i="1"/>
  <c r="DQ95" i="1"/>
  <c r="DP95" i="1"/>
  <c r="DO95" i="1"/>
  <c r="DN95" i="1"/>
  <c r="DM95" i="1"/>
  <c r="DL95" i="1"/>
  <c r="DK95" i="1"/>
  <c r="DJ95" i="1"/>
  <c r="DI95" i="1"/>
  <c r="DH95" i="1"/>
  <c r="DG95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P95" i="1"/>
  <c r="CO95" i="1"/>
  <c r="CN95" i="1"/>
  <c r="CM95" i="1"/>
  <c r="CL95" i="1"/>
  <c r="CK95" i="1"/>
  <c r="CJ95" i="1"/>
  <c r="CI95" i="1"/>
  <c r="CH95" i="1"/>
  <c r="CG95" i="1"/>
  <c r="CF95" i="1"/>
  <c r="CE95" i="1"/>
  <c r="CD95" i="1"/>
  <c r="CC95" i="1"/>
  <c r="CB95" i="1"/>
  <c r="CA95" i="1"/>
  <c r="BZ95" i="1"/>
  <c r="BY95" i="1"/>
  <c r="BX95" i="1"/>
  <c r="BW95" i="1"/>
  <c r="BV95" i="1"/>
  <c r="BU95" i="1"/>
  <c r="BT95" i="1"/>
  <c r="BS95" i="1"/>
  <c r="BR95" i="1"/>
  <c r="BQ95" i="1"/>
  <c r="BP95" i="1"/>
  <c r="BO95" i="1"/>
  <c r="BN95" i="1"/>
  <c r="BM95" i="1"/>
  <c r="BL95" i="1"/>
  <c r="BK95" i="1"/>
  <c r="BJ95" i="1"/>
  <c r="BI95" i="1"/>
  <c r="BH95" i="1"/>
  <c r="BG95" i="1"/>
  <c r="BF95" i="1"/>
  <c r="BE95" i="1"/>
  <c r="BD95" i="1"/>
  <c r="BC95" i="1"/>
  <c r="BB95" i="1"/>
  <c r="BA95" i="1"/>
  <c r="AZ95" i="1"/>
  <c r="AY95" i="1"/>
  <c r="AX95" i="1"/>
  <c r="AW95" i="1"/>
  <c r="AV95" i="1"/>
  <c r="AU95" i="1"/>
  <c r="AT95" i="1"/>
  <c r="AS95" i="1"/>
  <c r="AR95" i="1"/>
  <c r="AQ95" i="1"/>
  <c r="AP95" i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EJ94" i="1"/>
  <c r="EI94" i="1"/>
  <c r="EH94" i="1"/>
  <c r="EG94" i="1"/>
  <c r="EF94" i="1"/>
  <c r="EE94" i="1"/>
  <c r="ED94" i="1"/>
  <c r="EC94" i="1"/>
  <c r="EB94" i="1"/>
  <c r="EA94" i="1"/>
  <c r="DZ94" i="1"/>
  <c r="DY94" i="1"/>
  <c r="DX94" i="1"/>
  <c r="DW94" i="1"/>
  <c r="DV94" i="1"/>
  <c r="DU94" i="1"/>
  <c r="DT94" i="1"/>
  <c r="DS94" i="1"/>
  <c r="DR94" i="1"/>
  <c r="DQ94" i="1"/>
  <c r="DP94" i="1"/>
  <c r="DO94" i="1"/>
  <c r="DN94" i="1"/>
  <c r="DM94" i="1"/>
  <c r="DL94" i="1"/>
  <c r="DK94" i="1"/>
  <c r="DJ94" i="1"/>
  <c r="DI94" i="1"/>
  <c r="DH94" i="1"/>
  <c r="DG94" i="1"/>
  <c r="DF94" i="1"/>
  <c r="DE94" i="1"/>
  <c r="DD94" i="1"/>
  <c r="DC94" i="1"/>
  <c r="DB94" i="1"/>
  <c r="DA94" i="1"/>
  <c r="CZ94" i="1"/>
  <c r="CY94" i="1"/>
  <c r="CX94" i="1"/>
  <c r="CW94" i="1"/>
  <c r="CV94" i="1"/>
  <c r="CU94" i="1"/>
  <c r="CT94" i="1"/>
  <c r="CS94" i="1"/>
  <c r="CR94" i="1"/>
  <c r="CQ94" i="1"/>
  <c r="CP94" i="1"/>
  <c r="CO94" i="1"/>
  <c r="CN94" i="1"/>
  <c r="CM94" i="1"/>
  <c r="CL94" i="1"/>
  <c r="CK94" i="1"/>
  <c r="CJ94" i="1"/>
  <c r="CI94" i="1"/>
  <c r="CH94" i="1"/>
  <c r="CG94" i="1"/>
  <c r="CF94" i="1"/>
  <c r="CE94" i="1"/>
  <c r="CD94" i="1"/>
  <c r="CC94" i="1"/>
  <c r="CB94" i="1"/>
  <c r="CA94" i="1"/>
  <c r="BZ94" i="1"/>
  <c r="BY94" i="1"/>
  <c r="BX94" i="1"/>
  <c r="BW94" i="1"/>
  <c r="BV94" i="1"/>
  <c r="BU94" i="1"/>
  <c r="BT94" i="1"/>
  <c r="BS94" i="1"/>
  <c r="BR94" i="1"/>
  <c r="BQ94" i="1"/>
  <c r="BP94" i="1"/>
  <c r="BO94" i="1"/>
  <c r="BN94" i="1"/>
  <c r="BM94" i="1"/>
  <c r="BL94" i="1"/>
  <c r="BK94" i="1"/>
  <c r="BJ94" i="1"/>
  <c r="BI94" i="1"/>
  <c r="BH94" i="1"/>
  <c r="BG94" i="1"/>
  <c r="BF94" i="1"/>
  <c r="BE94" i="1"/>
  <c r="BD94" i="1"/>
  <c r="BC94" i="1"/>
  <c r="BB94" i="1"/>
  <c r="BA94" i="1"/>
  <c r="AZ94" i="1"/>
  <c r="AY94" i="1"/>
  <c r="AX94" i="1"/>
  <c r="AW94" i="1"/>
  <c r="AV94" i="1"/>
  <c r="AU94" i="1"/>
  <c r="AT94" i="1"/>
  <c r="AS94" i="1"/>
  <c r="AR94" i="1"/>
  <c r="AQ94" i="1"/>
  <c r="AP94" i="1"/>
  <c r="AO94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EJ93" i="1"/>
  <c r="EI93" i="1"/>
  <c r="EH93" i="1"/>
  <c r="EG93" i="1"/>
  <c r="EF93" i="1"/>
  <c r="EE93" i="1"/>
  <c r="ED93" i="1"/>
  <c r="EC93" i="1"/>
  <c r="EB93" i="1"/>
  <c r="EA93" i="1"/>
  <c r="DZ93" i="1"/>
  <c r="DY93" i="1"/>
  <c r="DX93" i="1"/>
  <c r="DW93" i="1"/>
  <c r="DV93" i="1"/>
  <c r="DU93" i="1"/>
  <c r="DT93" i="1"/>
  <c r="DS93" i="1"/>
  <c r="DR93" i="1"/>
  <c r="DQ93" i="1"/>
  <c r="DP93" i="1"/>
  <c r="DO93" i="1"/>
  <c r="DN93" i="1"/>
  <c r="DM93" i="1"/>
  <c r="DL93" i="1"/>
  <c r="DK93" i="1"/>
  <c r="DJ93" i="1"/>
  <c r="DI93" i="1"/>
  <c r="DH93" i="1"/>
  <c r="DG93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P93" i="1"/>
  <c r="CO93" i="1"/>
  <c r="CN93" i="1"/>
  <c r="CM93" i="1"/>
  <c r="CL93" i="1"/>
  <c r="CK93" i="1"/>
  <c r="CJ93" i="1"/>
  <c r="CI93" i="1"/>
  <c r="CH93" i="1"/>
  <c r="CG93" i="1"/>
  <c r="CF93" i="1"/>
  <c r="CE93" i="1"/>
  <c r="CD93" i="1"/>
  <c r="CC93" i="1"/>
  <c r="CB93" i="1"/>
  <c r="CA93" i="1"/>
  <c r="BZ93" i="1"/>
  <c r="BY93" i="1"/>
  <c r="BX93" i="1"/>
  <c r="BW93" i="1"/>
  <c r="BV93" i="1"/>
  <c r="BU93" i="1"/>
  <c r="BT93" i="1"/>
  <c r="BS93" i="1"/>
  <c r="BR93" i="1"/>
  <c r="BQ93" i="1"/>
  <c r="BP93" i="1"/>
  <c r="BO93" i="1"/>
  <c r="BN93" i="1"/>
  <c r="BM93" i="1"/>
  <c r="BL93" i="1"/>
  <c r="BK93" i="1"/>
  <c r="BJ93" i="1"/>
  <c r="BI93" i="1"/>
  <c r="BH93" i="1"/>
  <c r="BG93" i="1"/>
  <c r="BF93" i="1"/>
  <c r="BE93" i="1"/>
  <c r="BD93" i="1"/>
  <c r="BC93" i="1"/>
  <c r="BB93" i="1"/>
  <c r="BA93" i="1"/>
  <c r="AZ93" i="1"/>
  <c r="AY93" i="1"/>
  <c r="AX93" i="1"/>
  <c r="AW93" i="1"/>
  <c r="AV93" i="1"/>
  <c r="AU93" i="1"/>
  <c r="AT93" i="1"/>
  <c r="AS93" i="1"/>
  <c r="AR93" i="1"/>
  <c r="AQ93" i="1"/>
  <c r="AP93" i="1"/>
  <c r="AO93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EJ92" i="1"/>
  <c r="EI92" i="1"/>
  <c r="EH92" i="1"/>
  <c r="EG92" i="1"/>
  <c r="EF92" i="1"/>
  <c r="EE92" i="1"/>
  <c r="ED92" i="1"/>
  <c r="EC92" i="1"/>
  <c r="EB92" i="1"/>
  <c r="EA92" i="1"/>
  <c r="DZ92" i="1"/>
  <c r="DY92" i="1"/>
  <c r="DX92" i="1"/>
  <c r="DW92" i="1"/>
  <c r="DV92" i="1"/>
  <c r="DU92" i="1"/>
  <c r="DT92" i="1"/>
  <c r="DS92" i="1"/>
  <c r="DR92" i="1"/>
  <c r="DQ92" i="1"/>
  <c r="DP92" i="1"/>
  <c r="DO92" i="1"/>
  <c r="DN92" i="1"/>
  <c r="DM92" i="1"/>
  <c r="DL92" i="1"/>
  <c r="DK92" i="1"/>
  <c r="DJ92" i="1"/>
  <c r="DI92" i="1"/>
  <c r="DH92" i="1"/>
  <c r="DG92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CQ92" i="1"/>
  <c r="CP92" i="1"/>
  <c r="CO92" i="1"/>
  <c r="CN92" i="1"/>
  <c r="CM92" i="1"/>
  <c r="CL92" i="1"/>
  <c r="CK92" i="1"/>
  <c r="CJ92" i="1"/>
  <c r="CI92" i="1"/>
  <c r="CH92" i="1"/>
  <c r="CG92" i="1"/>
  <c r="CF92" i="1"/>
  <c r="CE92" i="1"/>
  <c r="CD92" i="1"/>
  <c r="CC92" i="1"/>
  <c r="CB92" i="1"/>
  <c r="CA92" i="1"/>
  <c r="BZ92" i="1"/>
  <c r="BY92" i="1"/>
  <c r="BX92" i="1"/>
  <c r="BW92" i="1"/>
  <c r="BV92" i="1"/>
  <c r="BU92" i="1"/>
  <c r="BT92" i="1"/>
  <c r="BS92" i="1"/>
  <c r="BR92" i="1"/>
  <c r="BQ92" i="1"/>
  <c r="BP92" i="1"/>
  <c r="BO92" i="1"/>
  <c r="BN92" i="1"/>
  <c r="BM92" i="1"/>
  <c r="BL92" i="1"/>
  <c r="BK92" i="1"/>
  <c r="BJ92" i="1"/>
  <c r="BI92" i="1"/>
  <c r="BH92" i="1"/>
  <c r="BG92" i="1"/>
  <c r="BF92" i="1"/>
  <c r="BE92" i="1"/>
  <c r="BD92" i="1"/>
  <c r="BC92" i="1"/>
  <c r="BB92" i="1"/>
  <c r="BA92" i="1"/>
  <c r="AZ92" i="1"/>
  <c r="AY92" i="1"/>
  <c r="AX92" i="1"/>
  <c r="AW92" i="1"/>
  <c r="AV92" i="1"/>
  <c r="AU92" i="1"/>
  <c r="AT92" i="1"/>
  <c r="AS92" i="1"/>
  <c r="AR92" i="1"/>
  <c r="AQ92" i="1"/>
  <c r="AP92" i="1"/>
  <c r="AO92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EJ91" i="1"/>
  <c r="EI91" i="1"/>
  <c r="EH91" i="1"/>
  <c r="EG91" i="1"/>
  <c r="EF91" i="1"/>
  <c r="EE91" i="1"/>
  <c r="ED91" i="1"/>
  <c r="EC91" i="1"/>
  <c r="EB91" i="1"/>
  <c r="EA91" i="1"/>
  <c r="DZ91" i="1"/>
  <c r="DY91" i="1"/>
  <c r="DX91" i="1"/>
  <c r="DW91" i="1"/>
  <c r="DV91" i="1"/>
  <c r="DU91" i="1"/>
  <c r="DT91" i="1"/>
  <c r="DS91" i="1"/>
  <c r="DR91" i="1"/>
  <c r="DQ91" i="1"/>
  <c r="DP91" i="1"/>
  <c r="DO91" i="1"/>
  <c r="DN91" i="1"/>
  <c r="DM91" i="1"/>
  <c r="DL91" i="1"/>
  <c r="DK91" i="1"/>
  <c r="DJ91" i="1"/>
  <c r="DI91" i="1"/>
  <c r="DH91" i="1"/>
  <c r="DG91" i="1"/>
  <c r="DF91" i="1"/>
  <c r="DE91" i="1"/>
  <c r="DD91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CQ91" i="1"/>
  <c r="CP91" i="1"/>
  <c r="CO91" i="1"/>
  <c r="CN91" i="1"/>
  <c r="CM91" i="1"/>
  <c r="CL91" i="1"/>
  <c r="CK91" i="1"/>
  <c r="CJ91" i="1"/>
  <c r="CI91" i="1"/>
  <c r="CH91" i="1"/>
  <c r="CG91" i="1"/>
  <c r="CF91" i="1"/>
  <c r="CE91" i="1"/>
  <c r="CD91" i="1"/>
  <c r="CC91" i="1"/>
  <c r="CB91" i="1"/>
  <c r="CA91" i="1"/>
  <c r="BZ91" i="1"/>
  <c r="BY91" i="1"/>
  <c r="BX91" i="1"/>
  <c r="BW91" i="1"/>
  <c r="BV91" i="1"/>
  <c r="BU91" i="1"/>
  <c r="BT91" i="1"/>
  <c r="BS91" i="1"/>
  <c r="BR91" i="1"/>
  <c r="BQ91" i="1"/>
  <c r="BP91" i="1"/>
  <c r="BO91" i="1"/>
  <c r="BN91" i="1"/>
  <c r="BM91" i="1"/>
  <c r="BL91" i="1"/>
  <c r="BK91" i="1"/>
  <c r="BJ91" i="1"/>
  <c r="BI91" i="1"/>
  <c r="BH91" i="1"/>
  <c r="BG91" i="1"/>
  <c r="BF91" i="1"/>
  <c r="BE91" i="1"/>
  <c r="BD91" i="1"/>
  <c r="BC91" i="1"/>
  <c r="BB91" i="1"/>
  <c r="BA91" i="1"/>
  <c r="AZ91" i="1"/>
  <c r="AY91" i="1"/>
  <c r="AX91" i="1"/>
  <c r="AW91" i="1"/>
  <c r="AV91" i="1"/>
  <c r="AU91" i="1"/>
  <c r="AT91" i="1"/>
  <c r="AS91" i="1"/>
  <c r="AR91" i="1"/>
  <c r="AQ91" i="1"/>
  <c r="AP91" i="1"/>
  <c r="AO91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EJ90" i="1"/>
  <c r="EI90" i="1"/>
  <c r="EH90" i="1"/>
  <c r="EG90" i="1"/>
  <c r="EF90" i="1"/>
  <c r="EE90" i="1"/>
  <c r="ED90" i="1"/>
  <c r="EC90" i="1"/>
  <c r="EB90" i="1"/>
  <c r="EA90" i="1"/>
  <c r="DZ90" i="1"/>
  <c r="DY90" i="1"/>
  <c r="DX90" i="1"/>
  <c r="DW90" i="1"/>
  <c r="DV90" i="1"/>
  <c r="DU90" i="1"/>
  <c r="DT90" i="1"/>
  <c r="DS90" i="1"/>
  <c r="DR90" i="1"/>
  <c r="DQ90" i="1"/>
  <c r="DP90" i="1"/>
  <c r="DO90" i="1"/>
  <c r="DN90" i="1"/>
  <c r="DM90" i="1"/>
  <c r="DL90" i="1"/>
  <c r="DK90" i="1"/>
  <c r="DJ90" i="1"/>
  <c r="DI90" i="1"/>
  <c r="DH90" i="1"/>
  <c r="DG90" i="1"/>
  <c r="DF90" i="1"/>
  <c r="DE90" i="1"/>
  <c r="DD90" i="1"/>
  <c r="DC90" i="1"/>
  <c r="DB90" i="1"/>
  <c r="DA90" i="1"/>
  <c r="CZ90" i="1"/>
  <c r="CY90" i="1"/>
  <c r="CX90" i="1"/>
  <c r="CW90" i="1"/>
  <c r="CV90" i="1"/>
  <c r="CU90" i="1"/>
  <c r="CT90" i="1"/>
  <c r="CS90" i="1"/>
  <c r="CR90" i="1"/>
  <c r="CQ90" i="1"/>
  <c r="CP90" i="1"/>
  <c r="CO90" i="1"/>
  <c r="CN90" i="1"/>
  <c r="CM90" i="1"/>
  <c r="CL90" i="1"/>
  <c r="CK90" i="1"/>
  <c r="CJ90" i="1"/>
  <c r="CI90" i="1"/>
  <c r="CH90" i="1"/>
  <c r="CG90" i="1"/>
  <c r="CF90" i="1"/>
  <c r="CE90" i="1"/>
  <c r="CD90" i="1"/>
  <c r="CC90" i="1"/>
  <c r="CB90" i="1"/>
  <c r="CA90" i="1"/>
  <c r="BZ90" i="1"/>
  <c r="BY90" i="1"/>
  <c r="BX90" i="1"/>
  <c r="BW90" i="1"/>
  <c r="BV90" i="1"/>
  <c r="BU90" i="1"/>
  <c r="BT90" i="1"/>
  <c r="BS90" i="1"/>
  <c r="BR90" i="1"/>
  <c r="BQ90" i="1"/>
  <c r="BP90" i="1"/>
  <c r="BO90" i="1"/>
  <c r="BN90" i="1"/>
  <c r="BM90" i="1"/>
  <c r="BL90" i="1"/>
  <c r="BK90" i="1"/>
  <c r="BJ90" i="1"/>
  <c r="BI90" i="1"/>
  <c r="BH90" i="1"/>
  <c r="BG90" i="1"/>
  <c r="BF90" i="1"/>
  <c r="BE90" i="1"/>
  <c r="BD90" i="1"/>
  <c r="BC90" i="1"/>
  <c r="BB90" i="1"/>
  <c r="BA90" i="1"/>
  <c r="AZ90" i="1"/>
  <c r="AY90" i="1"/>
  <c r="AX90" i="1"/>
  <c r="AW90" i="1"/>
  <c r="AV90" i="1"/>
  <c r="AU90" i="1"/>
  <c r="AT90" i="1"/>
  <c r="AS90" i="1"/>
  <c r="AR90" i="1"/>
  <c r="AQ90" i="1"/>
  <c r="AP90" i="1"/>
  <c r="AO90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EJ89" i="1"/>
  <c r="EI89" i="1"/>
  <c r="EH89" i="1"/>
  <c r="EG89" i="1"/>
  <c r="EF89" i="1"/>
  <c r="EE89" i="1"/>
  <c r="ED89" i="1"/>
  <c r="EC89" i="1"/>
  <c r="EB89" i="1"/>
  <c r="EA89" i="1"/>
  <c r="DZ89" i="1"/>
  <c r="DY89" i="1"/>
  <c r="DX89" i="1"/>
  <c r="DW89" i="1"/>
  <c r="DV89" i="1"/>
  <c r="DU89" i="1"/>
  <c r="DT89" i="1"/>
  <c r="DS89" i="1"/>
  <c r="DR89" i="1"/>
  <c r="DQ89" i="1"/>
  <c r="DP89" i="1"/>
  <c r="DO89" i="1"/>
  <c r="DN89" i="1"/>
  <c r="DM89" i="1"/>
  <c r="DL89" i="1"/>
  <c r="DK89" i="1"/>
  <c r="DJ89" i="1"/>
  <c r="DI89" i="1"/>
  <c r="DH89" i="1"/>
  <c r="DG89" i="1"/>
  <c r="DF89" i="1"/>
  <c r="DE89" i="1"/>
  <c r="DD89" i="1"/>
  <c r="DC89" i="1"/>
  <c r="DB89" i="1"/>
  <c r="DA89" i="1"/>
  <c r="CZ89" i="1"/>
  <c r="CY89" i="1"/>
  <c r="CX89" i="1"/>
  <c r="CW89" i="1"/>
  <c r="CV89" i="1"/>
  <c r="CU89" i="1"/>
  <c r="CT89" i="1"/>
  <c r="CS89" i="1"/>
  <c r="CR89" i="1"/>
  <c r="CQ89" i="1"/>
  <c r="CP89" i="1"/>
  <c r="CO89" i="1"/>
  <c r="CN89" i="1"/>
  <c r="CM89" i="1"/>
  <c r="CL89" i="1"/>
  <c r="CK89" i="1"/>
  <c r="CJ89" i="1"/>
  <c r="CI89" i="1"/>
  <c r="CH89" i="1"/>
  <c r="CG89" i="1"/>
  <c r="CF89" i="1"/>
  <c r="CE89" i="1"/>
  <c r="CD89" i="1"/>
  <c r="CC89" i="1"/>
  <c r="CB89" i="1"/>
  <c r="CA89" i="1"/>
  <c r="BZ89" i="1"/>
  <c r="BY89" i="1"/>
  <c r="BX89" i="1"/>
  <c r="BW89" i="1"/>
  <c r="BV89" i="1"/>
  <c r="BU89" i="1"/>
  <c r="BT89" i="1"/>
  <c r="BS89" i="1"/>
  <c r="BR89" i="1"/>
  <c r="BQ89" i="1"/>
  <c r="BP89" i="1"/>
  <c r="BO89" i="1"/>
  <c r="BN89" i="1"/>
  <c r="BM89" i="1"/>
  <c r="BL89" i="1"/>
  <c r="BK89" i="1"/>
  <c r="BJ89" i="1"/>
  <c r="BI89" i="1"/>
  <c r="BH89" i="1"/>
  <c r="BG89" i="1"/>
  <c r="BF89" i="1"/>
  <c r="BE89" i="1"/>
  <c r="BD89" i="1"/>
  <c r="BC89" i="1"/>
  <c r="BB89" i="1"/>
  <c r="BA89" i="1"/>
  <c r="AZ89" i="1"/>
  <c r="AY89" i="1"/>
  <c r="AX89" i="1"/>
  <c r="AW89" i="1"/>
  <c r="AV89" i="1"/>
  <c r="AU8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EJ88" i="1"/>
  <c r="EI88" i="1"/>
  <c r="EH88" i="1"/>
  <c r="EG88" i="1"/>
  <c r="EF88" i="1"/>
  <c r="EE88" i="1"/>
  <c r="ED88" i="1"/>
  <c r="EC88" i="1"/>
  <c r="EB88" i="1"/>
  <c r="EA88" i="1"/>
  <c r="DZ88" i="1"/>
  <c r="DY88" i="1"/>
  <c r="DX88" i="1"/>
  <c r="DW88" i="1"/>
  <c r="DV88" i="1"/>
  <c r="DU88" i="1"/>
  <c r="DT88" i="1"/>
  <c r="DS88" i="1"/>
  <c r="DR88" i="1"/>
  <c r="DQ88" i="1"/>
  <c r="DP88" i="1"/>
  <c r="DO88" i="1"/>
  <c r="DN88" i="1"/>
  <c r="DM88" i="1"/>
  <c r="DL88" i="1"/>
  <c r="DK88" i="1"/>
  <c r="DJ88" i="1"/>
  <c r="DI88" i="1"/>
  <c r="DH88" i="1"/>
  <c r="DG88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P88" i="1"/>
  <c r="CO88" i="1"/>
  <c r="CN88" i="1"/>
  <c r="CM88" i="1"/>
  <c r="CL88" i="1"/>
  <c r="CK88" i="1"/>
  <c r="CJ88" i="1"/>
  <c r="CI88" i="1"/>
  <c r="CH88" i="1"/>
  <c r="CG88" i="1"/>
  <c r="CF88" i="1"/>
  <c r="CE88" i="1"/>
  <c r="CD88" i="1"/>
  <c r="CC88" i="1"/>
  <c r="CB88" i="1"/>
  <c r="CA88" i="1"/>
  <c r="BZ88" i="1"/>
  <c r="BY88" i="1"/>
  <c r="BX88" i="1"/>
  <c r="BW88" i="1"/>
  <c r="BV88" i="1"/>
  <c r="BU88" i="1"/>
  <c r="BT88" i="1"/>
  <c r="BS88" i="1"/>
  <c r="BR88" i="1"/>
  <c r="BQ88" i="1"/>
  <c r="BP88" i="1"/>
  <c r="BO88" i="1"/>
  <c r="BN88" i="1"/>
  <c r="BM88" i="1"/>
  <c r="BL88" i="1"/>
  <c r="BK88" i="1"/>
  <c r="BJ88" i="1"/>
  <c r="BI88" i="1"/>
  <c r="BH88" i="1"/>
  <c r="BG88" i="1"/>
  <c r="BF88" i="1"/>
  <c r="BE88" i="1"/>
  <c r="BD88" i="1"/>
  <c r="BC88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EJ87" i="1"/>
  <c r="EI87" i="1"/>
  <c r="EH87" i="1"/>
  <c r="EG87" i="1"/>
  <c r="EF87" i="1"/>
  <c r="EE87" i="1"/>
  <c r="ED87" i="1"/>
  <c r="EC87" i="1"/>
  <c r="EB87" i="1"/>
  <c r="EA87" i="1"/>
  <c r="DZ87" i="1"/>
  <c r="DY87" i="1"/>
  <c r="DX87" i="1"/>
  <c r="DW87" i="1"/>
  <c r="DV87" i="1"/>
  <c r="DU87" i="1"/>
  <c r="DT87" i="1"/>
  <c r="DS87" i="1"/>
  <c r="DR87" i="1"/>
  <c r="DQ87" i="1"/>
  <c r="DP87" i="1"/>
  <c r="DO87" i="1"/>
  <c r="DN87" i="1"/>
  <c r="DM87" i="1"/>
  <c r="DL87" i="1"/>
  <c r="DK87" i="1"/>
  <c r="DJ87" i="1"/>
  <c r="DI87" i="1"/>
  <c r="DH87" i="1"/>
  <c r="DG87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CA87" i="1"/>
  <c r="BZ87" i="1"/>
  <c r="BY87" i="1"/>
  <c r="BX87" i="1"/>
  <c r="BW87" i="1"/>
  <c r="BV87" i="1"/>
  <c r="BU87" i="1"/>
  <c r="BT87" i="1"/>
  <c r="BS87" i="1"/>
  <c r="BR87" i="1"/>
  <c r="BQ87" i="1"/>
  <c r="BP87" i="1"/>
  <c r="BO87" i="1"/>
  <c r="BN87" i="1"/>
  <c r="BM87" i="1"/>
  <c r="BL87" i="1"/>
  <c r="BK87" i="1"/>
  <c r="BJ87" i="1"/>
  <c r="BI87" i="1"/>
  <c r="BH87" i="1"/>
  <c r="BG87" i="1"/>
  <c r="BF87" i="1"/>
  <c r="BE87" i="1"/>
  <c r="BD87" i="1"/>
  <c r="BC87" i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EJ86" i="1"/>
  <c r="EI86" i="1"/>
  <c r="EH86" i="1"/>
  <c r="EG86" i="1"/>
  <c r="EF86" i="1"/>
  <c r="EE86" i="1"/>
  <c r="ED86" i="1"/>
  <c r="EC86" i="1"/>
  <c r="EB86" i="1"/>
  <c r="EA86" i="1"/>
  <c r="DZ86" i="1"/>
  <c r="DY86" i="1"/>
  <c r="DX86" i="1"/>
  <c r="DW86" i="1"/>
  <c r="DV86" i="1"/>
  <c r="DU86" i="1"/>
  <c r="DT86" i="1"/>
  <c r="DS86" i="1"/>
  <c r="DR86" i="1"/>
  <c r="DQ86" i="1"/>
  <c r="DP86" i="1"/>
  <c r="DO86" i="1"/>
  <c r="DN86" i="1"/>
  <c r="DM86" i="1"/>
  <c r="DL86" i="1"/>
  <c r="DK86" i="1"/>
  <c r="DJ86" i="1"/>
  <c r="DI86" i="1"/>
  <c r="DH86" i="1"/>
  <c r="DG86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P86" i="1"/>
  <c r="CO86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CA86" i="1"/>
  <c r="BZ86" i="1"/>
  <c r="BY86" i="1"/>
  <c r="BX86" i="1"/>
  <c r="BW86" i="1"/>
  <c r="BV86" i="1"/>
  <c r="BU86" i="1"/>
  <c r="BT86" i="1"/>
  <c r="BS86" i="1"/>
  <c r="BR86" i="1"/>
  <c r="BQ86" i="1"/>
  <c r="BP86" i="1"/>
  <c r="BO86" i="1"/>
  <c r="BN86" i="1"/>
  <c r="BM86" i="1"/>
  <c r="BL86" i="1"/>
  <c r="BK86" i="1"/>
  <c r="BJ86" i="1"/>
  <c r="BI86" i="1"/>
  <c r="BH86" i="1"/>
  <c r="BG86" i="1"/>
  <c r="BF86" i="1"/>
  <c r="BE86" i="1"/>
  <c r="BD86" i="1"/>
  <c r="BC86" i="1"/>
  <c r="BB86" i="1"/>
  <c r="BA86" i="1"/>
  <c r="AZ86" i="1"/>
  <c r="AY86" i="1"/>
  <c r="AX86" i="1"/>
  <c r="AW86" i="1"/>
  <c r="AV86" i="1"/>
  <c r="AU86" i="1"/>
  <c r="AT86" i="1"/>
  <c r="AS86" i="1"/>
  <c r="AR86" i="1"/>
  <c r="AQ86" i="1"/>
  <c r="AP86" i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EJ85" i="1"/>
  <c r="EI85" i="1"/>
  <c r="EH85" i="1"/>
  <c r="EG85" i="1"/>
  <c r="EF85" i="1"/>
  <c r="EE85" i="1"/>
  <c r="ED85" i="1"/>
  <c r="EC85" i="1"/>
  <c r="EB85" i="1"/>
  <c r="EA85" i="1"/>
  <c r="DZ85" i="1"/>
  <c r="DY85" i="1"/>
  <c r="DX85" i="1"/>
  <c r="DW85" i="1"/>
  <c r="DV85" i="1"/>
  <c r="DU85" i="1"/>
  <c r="DT85" i="1"/>
  <c r="DS85" i="1"/>
  <c r="DR85" i="1"/>
  <c r="DQ85" i="1"/>
  <c r="DP85" i="1"/>
  <c r="DO85" i="1"/>
  <c r="DN85" i="1"/>
  <c r="DM85" i="1"/>
  <c r="DL85" i="1"/>
  <c r="DK85" i="1"/>
  <c r="DJ85" i="1"/>
  <c r="DI85" i="1"/>
  <c r="DH85" i="1"/>
  <c r="DG85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CQ85" i="1"/>
  <c r="CP85" i="1"/>
  <c r="CO85" i="1"/>
  <c r="CN85" i="1"/>
  <c r="CM85" i="1"/>
  <c r="CL85" i="1"/>
  <c r="CK85" i="1"/>
  <c r="CJ85" i="1"/>
  <c r="CI85" i="1"/>
  <c r="CH85" i="1"/>
  <c r="CG85" i="1"/>
  <c r="CF85" i="1"/>
  <c r="CE85" i="1"/>
  <c r="CD85" i="1"/>
  <c r="CC85" i="1"/>
  <c r="CB85" i="1"/>
  <c r="CA85" i="1"/>
  <c r="BZ85" i="1"/>
  <c r="BY85" i="1"/>
  <c r="BX85" i="1"/>
  <c r="BW85" i="1"/>
  <c r="BV85" i="1"/>
  <c r="BU85" i="1"/>
  <c r="BT85" i="1"/>
  <c r="BS85" i="1"/>
  <c r="BR85" i="1"/>
  <c r="BQ85" i="1"/>
  <c r="BP85" i="1"/>
  <c r="BO85" i="1"/>
  <c r="BN85" i="1"/>
  <c r="BM85" i="1"/>
  <c r="BL85" i="1"/>
  <c r="BK85" i="1"/>
  <c r="BJ85" i="1"/>
  <c r="BI85" i="1"/>
  <c r="BH85" i="1"/>
  <c r="BG85" i="1"/>
  <c r="BF85" i="1"/>
  <c r="BE85" i="1"/>
  <c r="BD85" i="1"/>
  <c r="BC85" i="1"/>
  <c r="BB85" i="1"/>
  <c r="BA85" i="1"/>
  <c r="AZ85" i="1"/>
  <c r="AY85" i="1"/>
  <c r="AX85" i="1"/>
  <c r="AW85" i="1"/>
  <c r="AV85" i="1"/>
  <c r="AU85" i="1"/>
  <c r="AT85" i="1"/>
  <c r="AS85" i="1"/>
  <c r="AR85" i="1"/>
  <c r="AQ85" i="1"/>
  <c r="AP85" i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EJ84" i="1"/>
  <c r="EI84" i="1"/>
  <c r="EH84" i="1"/>
  <c r="EG84" i="1"/>
  <c r="EF84" i="1"/>
  <c r="EE84" i="1"/>
  <c r="ED84" i="1"/>
  <c r="EC84" i="1"/>
  <c r="EB84" i="1"/>
  <c r="EA84" i="1"/>
  <c r="DZ84" i="1"/>
  <c r="DY84" i="1"/>
  <c r="DX84" i="1"/>
  <c r="DW84" i="1"/>
  <c r="DV84" i="1"/>
  <c r="DU84" i="1"/>
  <c r="DT84" i="1"/>
  <c r="DS84" i="1"/>
  <c r="DR84" i="1"/>
  <c r="DQ84" i="1"/>
  <c r="DP84" i="1"/>
  <c r="DO84" i="1"/>
  <c r="DN84" i="1"/>
  <c r="DM84" i="1"/>
  <c r="DL84" i="1"/>
  <c r="DK84" i="1"/>
  <c r="DJ84" i="1"/>
  <c r="DI84" i="1"/>
  <c r="DH84" i="1"/>
  <c r="DG84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P84" i="1"/>
  <c r="CO84" i="1"/>
  <c r="CN84" i="1"/>
  <c r="CM84" i="1"/>
  <c r="CL84" i="1"/>
  <c r="CK84" i="1"/>
  <c r="CJ84" i="1"/>
  <c r="CI84" i="1"/>
  <c r="CH84" i="1"/>
  <c r="CG84" i="1"/>
  <c r="CF84" i="1"/>
  <c r="CE84" i="1"/>
  <c r="CD84" i="1"/>
  <c r="CC84" i="1"/>
  <c r="CB84" i="1"/>
  <c r="CA84" i="1"/>
  <c r="BZ84" i="1"/>
  <c r="BY84" i="1"/>
  <c r="BX84" i="1"/>
  <c r="BW84" i="1"/>
  <c r="BV84" i="1"/>
  <c r="BU84" i="1"/>
  <c r="BT84" i="1"/>
  <c r="BS84" i="1"/>
  <c r="BR84" i="1"/>
  <c r="BQ84" i="1"/>
  <c r="BP84" i="1"/>
  <c r="BO84" i="1"/>
  <c r="BN84" i="1"/>
  <c r="BM84" i="1"/>
  <c r="BL84" i="1"/>
  <c r="BK84" i="1"/>
  <c r="BJ84" i="1"/>
  <c r="BI84" i="1"/>
  <c r="BH84" i="1"/>
  <c r="BG84" i="1"/>
  <c r="BF84" i="1"/>
  <c r="BE84" i="1"/>
  <c r="BD84" i="1"/>
  <c r="BC84" i="1"/>
  <c r="BB84" i="1"/>
  <c r="BA84" i="1"/>
  <c r="AZ84" i="1"/>
  <c r="AY84" i="1"/>
  <c r="AX84" i="1"/>
  <c r="AW84" i="1"/>
  <c r="AV84" i="1"/>
  <c r="AU84" i="1"/>
  <c r="AT84" i="1"/>
  <c r="AS84" i="1"/>
  <c r="AR84" i="1"/>
  <c r="AQ84" i="1"/>
  <c r="AP84" i="1"/>
  <c r="AO84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EJ83" i="1"/>
  <c r="EI83" i="1"/>
  <c r="EH83" i="1"/>
  <c r="EG83" i="1"/>
  <c r="EF83" i="1"/>
  <c r="EE83" i="1"/>
  <c r="ED83" i="1"/>
  <c r="EC83" i="1"/>
  <c r="EB83" i="1"/>
  <c r="EA83" i="1"/>
  <c r="DZ83" i="1"/>
  <c r="DY83" i="1"/>
  <c r="DX83" i="1"/>
  <c r="DW83" i="1"/>
  <c r="DV83" i="1"/>
  <c r="DU83" i="1"/>
  <c r="DT83" i="1"/>
  <c r="DS83" i="1"/>
  <c r="DR83" i="1"/>
  <c r="DQ83" i="1"/>
  <c r="DP83" i="1"/>
  <c r="DO83" i="1"/>
  <c r="DN83" i="1"/>
  <c r="DM83" i="1"/>
  <c r="DL83" i="1"/>
  <c r="DK83" i="1"/>
  <c r="DJ83" i="1"/>
  <c r="DI83" i="1"/>
  <c r="DH83" i="1"/>
  <c r="DG83" i="1"/>
  <c r="DF83" i="1"/>
  <c r="DE83" i="1"/>
  <c r="DD83" i="1"/>
  <c r="DC83" i="1"/>
  <c r="DB83" i="1"/>
  <c r="DA83" i="1"/>
  <c r="CZ83" i="1"/>
  <c r="CY83" i="1"/>
  <c r="CX83" i="1"/>
  <c r="CW83" i="1"/>
  <c r="CV83" i="1"/>
  <c r="CU83" i="1"/>
  <c r="CT83" i="1"/>
  <c r="CS83" i="1"/>
  <c r="CR83" i="1"/>
  <c r="CQ83" i="1"/>
  <c r="CP83" i="1"/>
  <c r="CO83" i="1"/>
  <c r="CN83" i="1"/>
  <c r="CM83" i="1"/>
  <c r="CL83" i="1"/>
  <c r="CK83" i="1"/>
  <c r="CJ83" i="1"/>
  <c r="CI83" i="1"/>
  <c r="CH83" i="1"/>
  <c r="CG83" i="1"/>
  <c r="CF83" i="1"/>
  <c r="CE83" i="1"/>
  <c r="CD83" i="1"/>
  <c r="CC83" i="1"/>
  <c r="CB83" i="1"/>
  <c r="CA83" i="1"/>
  <c r="BZ83" i="1"/>
  <c r="BY83" i="1"/>
  <c r="BX83" i="1"/>
  <c r="BW83" i="1"/>
  <c r="BV83" i="1"/>
  <c r="BU83" i="1"/>
  <c r="BT83" i="1"/>
  <c r="BS83" i="1"/>
  <c r="BR83" i="1"/>
  <c r="BQ83" i="1"/>
  <c r="BP83" i="1"/>
  <c r="BO83" i="1"/>
  <c r="BN83" i="1"/>
  <c r="BM83" i="1"/>
  <c r="BL83" i="1"/>
  <c r="BK83" i="1"/>
  <c r="BJ83" i="1"/>
  <c r="BI83" i="1"/>
  <c r="BH83" i="1"/>
  <c r="BG83" i="1"/>
  <c r="BF83" i="1"/>
  <c r="BE83" i="1"/>
  <c r="BD83" i="1"/>
  <c r="BC83" i="1"/>
  <c r="BB83" i="1"/>
  <c r="BA83" i="1"/>
  <c r="AZ83" i="1"/>
  <c r="AY83" i="1"/>
  <c r="AX83" i="1"/>
  <c r="AW83" i="1"/>
  <c r="AV83" i="1"/>
  <c r="AU83" i="1"/>
  <c r="AT83" i="1"/>
  <c r="AS83" i="1"/>
  <c r="AR83" i="1"/>
  <c r="AQ83" i="1"/>
  <c r="AP83" i="1"/>
  <c r="AO83" i="1"/>
  <c r="AN83" i="1"/>
  <c r="AM83" i="1"/>
  <c r="EJ82" i="1"/>
  <c r="EI82" i="1"/>
  <c r="EH82" i="1"/>
  <c r="EG82" i="1"/>
  <c r="EF82" i="1"/>
  <c r="EE82" i="1"/>
  <c r="ED82" i="1"/>
  <c r="EC82" i="1"/>
  <c r="EB82" i="1"/>
  <c r="EA82" i="1"/>
  <c r="DZ82" i="1"/>
  <c r="DY82" i="1"/>
  <c r="DX82" i="1"/>
  <c r="DW82" i="1"/>
  <c r="DV82" i="1"/>
  <c r="DU82" i="1"/>
  <c r="DT82" i="1"/>
  <c r="DS82" i="1"/>
  <c r="DR82" i="1"/>
  <c r="DQ82" i="1"/>
  <c r="DP82" i="1"/>
  <c r="DO82" i="1"/>
  <c r="DN82" i="1"/>
  <c r="DM82" i="1"/>
  <c r="DL82" i="1"/>
  <c r="DK82" i="1"/>
  <c r="DJ82" i="1"/>
  <c r="DI82" i="1"/>
  <c r="DH82" i="1"/>
  <c r="DG82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CA82" i="1"/>
  <c r="BZ82" i="1"/>
  <c r="BY82" i="1"/>
  <c r="BX82" i="1"/>
  <c r="BW82" i="1"/>
  <c r="BV82" i="1"/>
  <c r="BU82" i="1"/>
  <c r="BT82" i="1"/>
  <c r="BS82" i="1"/>
  <c r="BR82" i="1"/>
  <c r="BQ82" i="1"/>
  <c r="BP82" i="1"/>
  <c r="BO82" i="1"/>
  <c r="BN82" i="1"/>
  <c r="BM82" i="1"/>
  <c r="BL82" i="1"/>
  <c r="BK82" i="1"/>
  <c r="BJ82" i="1"/>
  <c r="BI82" i="1"/>
  <c r="BH82" i="1"/>
  <c r="BG82" i="1"/>
  <c r="BF82" i="1"/>
  <c r="BE82" i="1"/>
  <c r="BD82" i="1"/>
  <c r="BC82" i="1"/>
  <c r="BB82" i="1"/>
  <c r="BA82" i="1"/>
  <c r="AZ82" i="1"/>
  <c r="AY82" i="1"/>
  <c r="AX82" i="1"/>
  <c r="AW82" i="1"/>
  <c r="AV82" i="1"/>
  <c r="AU82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EJ81" i="1"/>
  <c r="EI81" i="1"/>
  <c r="EH81" i="1"/>
  <c r="EG81" i="1"/>
  <c r="EF81" i="1"/>
  <c r="EE81" i="1"/>
  <c r="ED81" i="1"/>
  <c r="EC81" i="1"/>
  <c r="EB81" i="1"/>
  <c r="EA81" i="1"/>
  <c r="DZ81" i="1"/>
  <c r="DY81" i="1"/>
  <c r="DX81" i="1"/>
  <c r="DW81" i="1"/>
  <c r="DV81" i="1"/>
  <c r="DU81" i="1"/>
  <c r="DT81" i="1"/>
  <c r="DS81" i="1"/>
  <c r="DR81" i="1"/>
  <c r="DQ81" i="1"/>
  <c r="DP81" i="1"/>
  <c r="DO81" i="1"/>
  <c r="DN81" i="1"/>
  <c r="DM81" i="1"/>
  <c r="DL81" i="1"/>
  <c r="DK81" i="1"/>
  <c r="DJ81" i="1"/>
  <c r="DI81" i="1"/>
  <c r="DH81" i="1"/>
  <c r="DG81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P81" i="1"/>
  <c r="CO81" i="1"/>
  <c r="CN81" i="1"/>
  <c r="CM81" i="1"/>
  <c r="CL81" i="1"/>
  <c r="CK81" i="1"/>
  <c r="CJ81" i="1"/>
  <c r="CI81" i="1"/>
  <c r="CH81" i="1"/>
  <c r="CG81" i="1"/>
  <c r="CF81" i="1"/>
  <c r="CE81" i="1"/>
  <c r="CD81" i="1"/>
  <c r="CC81" i="1"/>
  <c r="CB81" i="1"/>
  <c r="CA81" i="1"/>
  <c r="BZ81" i="1"/>
  <c r="BY81" i="1"/>
  <c r="BX81" i="1"/>
  <c r="BW81" i="1"/>
  <c r="BV81" i="1"/>
  <c r="BU81" i="1"/>
  <c r="BT81" i="1"/>
  <c r="BS81" i="1"/>
  <c r="BR81" i="1"/>
  <c r="BQ81" i="1"/>
  <c r="BP81" i="1"/>
  <c r="BO81" i="1"/>
  <c r="BN81" i="1"/>
  <c r="BM81" i="1"/>
  <c r="BL81" i="1"/>
  <c r="BK81" i="1"/>
  <c r="BJ81" i="1"/>
  <c r="BI81" i="1"/>
  <c r="BH81" i="1"/>
  <c r="BG81" i="1"/>
  <c r="BF81" i="1"/>
  <c r="BE81" i="1"/>
  <c r="BD81" i="1"/>
  <c r="BC81" i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EJ80" i="1"/>
  <c r="EI80" i="1"/>
  <c r="EH80" i="1"/>
  <c r="EG80" i="1"/>
  <c r="EF80" i="1"/>
  <c r="EE80" i="1"/>
  <c r="ED80" i="1"/>
  <c r="EC80" i="1"/>
  <c r="EB80" i="1"/>
  <c r="EA80" i="1"/>
  <c r="DZ80" i="1"/>
  <c r="DY80" i="1"/>
  <c r="DX80" i="1"/>
  <c r="DW80" i="1"/>
  <c r="DV80" i="1"/>
  <c r="DU80" i="1"/>
  <c r="DT80" i="1"/>
  <c r="DS80" i="1"/>
  <c r="DR80" i="1"/>
  <c r="DQ80" i="1"/>
  <c r="DP80" i="1"/>
  <c r="DO80" i="1"/>
  <c r="DN80" i="1"/>
  <c r="DM80" i="1"/>
  <c r="DL80" i="1"/>
  <c r="DK80" i="1"/>
  <c r="DJ80" i="1"/>
  <c r="DI80" i="1"/>
  <c r="DH80" i="1"/>
  <c r="DG80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CA80" i="1"/>
  <c r="BZ80" i="1"/>
  <c r="BY80" i="1"/>
  <c r="BX80" i="1"/>
  <c r="BW80" i="1"/>
  <c r="BV80" i="1"/>
  <c r="BU80" i="1"/>
  <c r="BT80" i="1"/>
  <c r="BS80" i="1"/>
  <c r="BR80" i="1"/>
  <c r="BQ80" i="1"/>
  <c r="BP80" i="1"/>
  <c r="BO80" i="1"/>
  <c r="BN80" i="1"/>
  <c r="BM80" i="1"/>
  <c r="BL80" i="1"/>
  <c r="BK80" i="1"/>
  <c r="BJ80" i="1"/>
  <c r="BI80" i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EJ79" i="1"/>
  <c r="EI79" i="1"/>
  <c r="EH79" i="1"/>
  <c r="EG79" i="1"/>
  <c r="EF79" i="1"/>
  <c r="EE79" i="1"/>
  <c r="ED79" i="1"/>
  <c r="EC79" i="1"/>
  <c r="EB79" i="1"/>
  <c r="EA79" i="1"/>
  <c r="DZ79" i="1"/>
  <c r="DY79" i="1"/>
  <c r="DX79" i="1"/>
  <c r="DW79" i="1"/>
  <c r="DV79" i="1"/>
  <c r="DU79" i="1"/>
  <c r="DT79" i="1"/>
  <c r="DS79" i="1"/>
  <c r="DR79" i="1"/>
  <c r="DQ79" i="1"/>
  <c r="DP79" i="1"/>
  <c r="DO79" i="1"/>
  <c r="DN79" i="1"/>
  <c r="DM79" i="1"/>
  <c r="DL79" i="1"/>
  <c r="DK79" i="1"/>
  <c r="DJ79" i="1"/>
  <c r="DI79" i="1"/>
  <c r="DH79" i="1"/>
  <c r="DG79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CQ79" i="1"/>
  <c r="CP79" i="1"/>
  <c r="CO79" i="1"/>
  <c r="CN79" i="1"/>
  <c r="CM79" i="1"/>
  <c r="CL79" i="1"/>
  <c r="CK79" i="1"/>
  <c r="CJ79" i="1"/>
  <c r="CI79" i="1"/>
  <c r="CH79" i="1"/>
  <c r="CG79" i="1"/>
  <c r="CF79" i="1"/>
  <c r="CE79" i="1"/>
  <c r="CD79" i="1"/>
  <c r="CC79" i="1"/>
  <c r="CB79" i="1"/>
  <c r="CA79" i="1"/>
  <c r="BZ79" i="1"/>
  <c r="BY79" i="1"/>
  <c r="BX79" i="1"/>
  <c r="BW79" i="1"/>
  <c r="BV79" i="1"/>
  <c r="BU79" i="1"/>
  <c r="BT79" i="1"/>
  <c r="BS79" i="1"/>
  <c r="BR79" i="1"/>
  <c r="BQ79" i="1"/>
  <c r="BP79" i="1"/>
  <c r="BO79" i="1"/>
  <c r="BN79" i="1"/>
  <c r="BM79" i="1"/>
  <c r="BL79" i="1"/>
  <c r="BK79" i="1"/>
  <c r="BJ79" i="1"/>
  <c r="BI79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EJ78" i="1"/>
  <c r="EI78" i="1"/>
  <c r="EH78" i="1"/>
  <c r="EG78" i="1"/>
  <c r="EF78" i="1"/>
  <c r="EE78" i="1"/>
  <c r="ED78" i="1"/>
  <c r="EC78" i="1"/>
  <c r="EB78" i="1"/>
  <c r="EA78" i="1"/>
  <c r="DZ78" i="1"/>
  <c r="DY78" i="1"/>
  <c r="DX78" i="1"/>
  <c r="DW78" i="1"/>
  <c r="DV78" i="1"/>
  <c r="DU78" i="1"/>
  <c r="DT78" i="1"/>
  <c r="DS78" i="1"/>
  <c r="DR78" i="1"/>
  <c r="DQ78" i="1"/>
  <c r="DP78" i="1"/>
  <c r="DO78" i="1"/>
  <c r="DN78" i="1"/>
  <c r="DM78" i="1"/>
  <c r="DL78" i="1"/>
  <c r="DK78" i="1"/>
  <c r="DJ78" i="1"/>
  <c r="DI78" i="1"/>
  <c r="DH78" i="1"/>
  <c r="DG78" i="1"/>
  <c r="DF78" i="1"/>
  <c r="DE78" i="1"/>
  <c r="DD78" i="1"/>
  <c r="DC78" i="1"/>
  <c r="DB78" i="1"/>
  <c r="DA78" i="1"/>
  <c r="CZ78" i="1"/>
  <c r="CY78" i="1"/>
  <c r="CX78" i="1"/>
  <c r="CW78" i="1"/>
  <c r="CV78" i="1"/>
  <c r="CU78" i="1"/>
  <c r="CT78" i="1"/>
  <c r="CS78" i="1"/>
  <c r="CR78" i="1"/>
  <c r="CQ78" i="1"/>
  <c r="CP78" i="1"/>
  <c r="CO78" i="1"/>
  <c r="CN78" i="1"/>
  <c r="CM78" i="1"/>
  <c r="CL78" i="1"/>
  <c r="CK78" i="1"/>
  <c r="CJ78" i="1"/>
  <c r="CI78" i="1"/>
  <c r="CH78" i="1"/>
  <c r="CG78" i="1"/>
  <c r="CF78" i="1"/>
  <c r="CE78" i="1"/>
  <c r="CD78" i="1"/>
  <c r="CC78" i="1"/>
  <c r="CB78" i="1"/>
  <c r="CA78" i="1"/>
  <c r="BZ78" i="1"/>
  <c r="BY78" i="1"/>
  <c r="BX78" i="1"/>
  <c r="BW78" i="1"/>
  <c r="BV78" i="1"/>
  <c r="BU78" i="1"/>
  <c r="BT78" i="1"/>
  <c r="BS78" i="1"/>
  <c r="BR78" i="1"/>
  <c r="BQ78" i="1"/>
  <c r="BP78" i="1"/>
  <c r="BO78" i="1"/>
  <c r="BN78" i="1"/>
  <c r="BM78" i="1"/>
  <c r="BL78" i="1"/>
  <c r="BK78" i="1"/>
  <c r="BJ78" i="1"/>
  <c r="BI78" i="1"/>
  <c r="BH78" i="1"/>
  <c r="BG78" i="1"/>
  <c r="BF78" i="1"/>
  <c r="BE78" i="1"/>
  <c r="BD78" i="1"/>
  <c r="BC78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EJ77" i="1"/>
  <c r="EI77" i="1"/>
  <c r="EH77" i="1"/>
  <c r="EG77" i="1"/>
  <c r="EF77" i="1"/>
  <c r="EE77" i="1"/>
  <c r="ED77" i="1"/>
  <c r="EC77" i="1"/>
  <c r="EB77" i="1"/>
  <c r="EA77" i="1"/>
  <c r="DZ77" i="1"/>
  <c r="DY77" i="1"/>
  <c r="DX77" i="1"/>
  <c r="DW77" i="1"/>
  <c r="DV77" i="1"/>
  <c r="DU77" i="1"/>
  <c r="DT77" i="1"/>
  <c r="DS77" i="1"/>
  <c r="DR77" i="1"/>
  <c r="DQ77" i="1"/>
  <c r="DP77" i="1"/>
  <c r="DO77" i="1"/>
  <c r="DN77" i="1"/>
  <c r="DM77" i="1"/>
  <c r="DL77" i="1"/>
  <c r="DK77" i="1"/>
  <c r="DJ77" i="1"/>
  <c r="DI77" i="1"/>
  <c r="DH77" i="1"/>
  <c r="DG77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CA77" i="1"/>
  <c r="BZ77" i="1"/>
  <c r="BY77" i="1"/>
  <c r="BX77" i="1"/>
  <c r="BW77" i="1"/>
  <c r="BV77" i="1"/>
  <c r="BU77" i="1"/>
  <c r="BT77" i="1"/>
  <c r="BS77" i="1"/>
  <c r="BR77" i="1"/>
  <c r="BQ77" i="1"/>
  <c r="BP77" i="1"/>
  <c r="BO77" i="1"/>
  <c r="BN77" i="1"/>
  <c r="BM77" i="1"/>
  <c r="BL77" i="1"/>
  <c r="BK77" i="1"/>
  <c r="BJ77" i="1"/>
  <c r="BI77" i="1"/>
  <c r="BH77" i="1"/>
  <c r="BG77" i="1"/>
  <c r="BF77" i="1"/>
  <c r="BE77" i="1"/>
  <c r="BD77" i="1"/>
  <c r="BC77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EJ76" i="1"/>
  <c r="EI76" i="1"/>
  <c r="EH76" i="1"/>
  <c r="EG76" i="1"/>
  <c r="EF76" i="1"/>
  <c r="EE76" i="1"/>
  <c r="ED76" i="1"/>
  <c r="EC76" i="1"/>
  <c r="EB76" i="1"/>
  <c r="EA76" i="1"/>
  <c r="DZ76" i="1"/>
  <c r="DY76" i="1"/>
  <c r="DX76" i="1"/>
  <c r="DW76" i="1"/>
  <c r="DV76" i="1"/>
  <c r="DU76" i="1"/>
  <c r="DT76" i="1"/>
  <c r="DS76" i="1"/>
  <c r="DR76" i="1"/>
  <c r="DQ76" i="1"/>
  <c r="DP76" i="1"/>
  <c r="DO76" i="1"/>
  <c r="DN76" i="1"/>
  <c r="DM76" i="1"/>
  <c r="DL76" i="1"/>
  <c r="DK76" i="1"/>
  <c r="DJ76" i="1"/>
  <c r="DI76" i="1"/>
  <c r="DH76" i="1"/>
  <c r="DG76" i="1"/>
  <c r="DF76" i="1"/>
  <c r="DE76" i="1"/>
  <c r="DD76" i="1"/>
  <c r="DC76" i="1"/>
  <c r="DB76" i="1"/>
  <c r="DA76" i="1"/>
  <c r="CZ76" i="1"/>
  <c r="CY76" i="1"/>
  <c r="CX76" i="1"/>
  <c r="CW76" i="1"/>
  <c r="CV76" i="1"/>
  <c r="CU76" i="1"/>
  <c r="CT76" i="1"/>
  <c r="CS76" i="1"/>
  <c r="CR76" i="1"/>
  <c r="CQ76" i="1"/>
  <c r="CP76" i="1"/>
  <c r="CO76" i="1"/>
  <c r="CN76" i="1"/>
  <c r="CM76" i="1"/>
  <c r="CL76" i="1"/>
  <c r="CK76" i="1"/>
  <c r="CJ76" i="1"/>
  <c r="CI76" i="1"/>
  <c r="CH76" i="1"/>
  <c r="CG76" i="1"/>
  <c r="CF76" i="1"/>
  <c r="CE76" i="1"/>
  <c r="CD76" i="1"/>
  <c r="CC76" i="1"/>
  <c r="CB76" i="1"/>
  <c r="CA76" i="1"/>
  <c r="BZ76" i="1"/>
  <c r="BY76" i="1"/>
  <c r="BX76" i="1"/>
  <c r="BW76" i="1"/>
  <c r="BV76" i="1"/>
  <c r="BU76" i="1"/>
  <c r="BT76" i="1"/>
  <c r="BS76" i="1"/>
  <c r="BR76" i="1"/>
  <c r="BQ76" i="1"/>
  <c r="BP76" i="1"/>
  <c r="BO76" i="1"/>
  <c r="BN76" i="1"/>
  <c r="BM76" i="1"/>
  <c r="BL76" i="1"/>
  <c r="BK76" i="1"/>
  <c r="BJ76" i="1"/>
  <c r="BI76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EJ75" i="1"/>
  <c r="EI75" i="1"/>
  <c r="EH75" i="1"/>
  <c r="EG75" i="1"/>
  <c r="EF75" i="1"/>
  <c r="EE75" i="1"/>
  <c r="ED75" i="1"/>
  <c r="EC75" i="1"/>
  <c r="EB75" i="1"/>
  <c r="EA75" i="1"/>
  <c r="DZ75" i="1"/>
  <c r="DY75" i="1"/>
  <c r="DX75" i="1"/>
  <c r="DW75" i="1"/>
  <c r="DV75" i="1"/>
  <c r="DU75" i="1"/>
  <c r="DT75" i="1"/>
  <c r="DS75" i="1"/>
  <c r="DR75" i="1"/>
  <c r="DQ75" i="1"/>
  <c r="DP75" i="1"/>
  <c r="DO75" i="1"/>
  <c r="DN75" i="1"/>
  <c r="DM75" i="1"/>
  <c r="DL75" i="1"/>
  <c r="DK75" i="1"/>
  <c r="DJ75" i="1"/>
  <c r="DI75" i="1"/>
  <c r="DH75" i="1"/>
  <c r="DG75" i="1"/>
  <c r="DF75" i="1"/>
  <c r="DE75" i="1"/>
  <c r="DD75" i="1"/>
  <c r="DC75" i="1"/>
  <c r="DB75" i="1"/>
  <c r="DA75" i="1"/>
  <c r="CZ75" i="1"/>
  <c r="CY75" i="1"/>
  <c r="CX75" i="1"/>
  <c r="CW75" i="1"/>
  <c r="CV75" i="1"/>
  <c r="CU75" i="1"/>
  <c r="CT75" i="1"/>
  <c r="CS75" i="1"/>
  <c r="CR75" i="1"/>
  <c r="CQ75" i="1"/>
  <c r="CP75" i="1"/>
  <c r="CO75" i="1"/>
  <c r="CN75" i="1"/>
  <c r="CM75" i="1"/>
  <c r="CL75" i="1"/>
  <c r="CK75" i="1"/>
  <c r="CJ75" i="1"/>
  <c r="CI75" i="1"/>
  <c r="CH75" i="1"/>
  <c r="CG75" i="1"/>
  <c r="CF75" i="1"/>
  <c r="CE75" i="1"/>
  <c r="CD75" i="1"/>
  <c r="CC75" i="1"/>
  <c r="CB75" i="1"/>
  <c r="CA75" i="1"/>
  <c r="BZ75" i="1"/>
  <c r="BY75" i="1"/>
  <c r="BX75" i="1"/>
  <c r="BW75" i="1"/>
  <c r="BV75" i="1"/>
  <c r="BU75" i="1"/>
  <c r="BT75" i="1"/>
  <c r="BS75" i="1"/>
  <c r="BR75" i="1"/>
  <c r="BQ75" i="1"/>
  <c r="BP75" i="1"/>
  <c r="BO75" i="1"/>
  <c r="BN75" i="1"/>
  <c r="BM75" i="1"/>
  <c r="BL75" i="1"/>
  <c r="BK75" i="1"/>
  <c r="BJ75" i="1"/>
  <c r="BI75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EJ74" i="1"/>
  <c r="EI74" i="1"/>
  <c r="EH74" i="1"/>
  <c r="EG74" i="1"/>
  <c r="EF74" i="1"/>
  <c r="EE74" i="1"/>
  <c r="ED74" i="1"/>
  <c r="EC74" i="1"/>
  <c r="EB74" i="1"/>
  <c r="EA74" i="1"/>
  <c r="DZ74" i="1"/>
  <c r="DY74" i="1"/>
  <c r="DX74" i="1"/>
  <c r="DW74" i="1"/>
  <c r="DV74" i="1"/>
  <c r="DU74" i="1"/>
  <c r="DT74" i="1"/>
  <c r="DS74" i="1"/>
  <c r="DR74" i="1"/>
  <c r="DQ74" i="1"/>
  <c r="DP74" i="1"/>
  <c r="DO74" i="1"/>
  <c r="DN74" i="1"/>
  <c r="DM74" i="1"/>
  <c r="DL74" i="1"/>
  <c r="DK74" i="1"/>
  <c r="DJ74" i="1"/>
  <c r="DI74" i="1"/>
  <c r="DH74" i="1"/>
  <c r="DG74" i="1"/>
  <c r="DF74" i="1"/>
  <c r="DE74" i="1"/>
  <c r="DD74" i="1"/>
  <c r="DC74" i="1"/>
  <c r="DB74" i="1"/>
  <c r="DA74" i="1"/>
  <c r="CZ74" i="1"/>
  <c r="CY74" i="1"/>
  <c r="CX74" i="1"/>
  <c r="CW74" i="1"/>
  <c r="CV74" i="1"/>
  <c r="CU74" i="1"/>
  <c r="CT74" i="1"/>
  <c r="CS74" i="1"/>
  <c r="CR74" i="1"/>
  <c r="CQ74" i="1"/>
  <c r="CP74" i="1"/>
  <c r="CO74" i="1"/>
  <c r="CN74" i="1"/>
  <c r="CM74" i="1"/>
  <c r="CL74" i="1"/>
  <c r="CK74" i="1"/>
  <c r="CJ74" i="1"/>
  <c r="CI74" i="1"/>
  <c r="CH74" i="1"/>
  <c r="CG74" i="1"/>
  <c r="CF74" i="1"/>
  <c r="CE74" i="1"/>
  <c r="CD74" i="1"/>
  <c r="CC74" i="1"/>
  <c r="CB74" i="1"/>
  <c r="CA74" i="1"/>
  <c r="BZ74" i="1"/>
  <c r="BY74" i="1"/>
  <c r="BX74" i="1"/>
  <c r="BW74" i="1"/>
  <c r="BV74" i="1"/>
  <c r="BU74" i="1"/>
  <c r="BT74" i="1"/>
  <c r="BS74" i="1"/>
  <c r="BR74" i="1"/>
  <c r="BQ74" i="1"/>
  <c r="BP74" i="1"/>
  <c r="BO74" i="1"/>
  <c r="BN74" i="1"/>
  <c r="BM74" i="1"/>
  <c r="BL74" i="1"/>
  <c r="BK74" i="1"/>
  <c r="BJ74" i="1"/>
  <c r="BI74" i="1"/>
  <c r="BH74" i="1"/>
  <c r="BG74" i="1"/>
  <c r="BF74" i="1"/>
  <c r="BE74" i="1"/>
  <c r="BD74" i="1"/>
  <c r="BC74" i="1"/>
  <c r="BB74" i="1"/>
  <c r="BA74" i="1"/>
  <c r="AZ74" i="1"/>
  <c r="AY74" i="1"/>
  <c r="AX74" i="1"/>
  <c r="AW74" i="1"/>
  <c r="AV74" i="1"/>
  <c r="AU74" i="1"/>
  <c r="AT74" i="1"/>
  <c r="AS74" i="1"/>
  <c r="AR74" i="1"/>
  <c r="AQ74" i="1"/>
  <c r="AP74" i="1"/>
  <c r="AO74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EJ73" i="1"/>
  <c r="EI73" i="1"/>
  <c r="EH73" i="1"/>
  <c r="EG73" i="1"/>
  <c r="EF73" i="1"/>
  <c r="EE73" i="1"/>
  <c r="ED73" i="1"/>
  <c r="EC73" i="1"/>
  <c r="EB73" i="1"/>
  <c r="EA73" i="1"/>
  <c r="DZ73" i="1"/>
  <c r="DY73" i="1"/>
  <c r="DX73" i="1"/>
  <c r="DW73" i="1"/>
  <c r="DV73" i="1"/>
  <c r="DU73" i="1"/>
  <c r="DT73" i="1"/>
  <c r="DS73" i="1"/>
  <c r="DR73" i="1"/>
  <c r="DQ73" i="1"/>
  <c r="DP73" i="1"/>
  <c r="DO73" i="1"/>
  <c r="DN73" i="1"/>
  <c r="DM73" i="1"/>
  <c r="DL73" i="1"/>
  <c r="DK73" i="1"/>
  <c r="DJ73" i="1"/>
  <c r="DI73" i="1"/>
  <c r="DH73" i="1"/>
  <c r="DG73" i="1"/>
  <c r="DF73" i="1"/>
  <c r="DE73" i="1"/>
  <c r="DD73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CQ73" i="1"/>
  <c r="CP73" i="1"/>
  <c r="CO73" i="1"/>
  <c r="CN73" i="1"/>
  <c r="CM73" i="1"/>
  <c r="CL73" i="1"/>
  <c r="CK73" i="1"/>
  <c r="CJ73" i="1"/>
  <c r="CI73" i="1"/>
  <c r="CH73" i="1"/>
  <c r="CG73" i="1"/>
  <c r="CF73" i="1"/>
  <c r="CE73" i="1"/>
  <c r="CD73" i="1"/>
  <c r="CC73" i="1"/>
  <c r="CB73" i="1"/>
  <c r="CA73" i="1"/>
  <c r="BZ73" i="1"/>
  <c r="BY73" i="1"/>
  <c r="BX73" i="1"/>
  <c r="BW73" i="1"/>
  <c r="BV73" i="1"/>
  <c r="BU73" i="1"/>
  <c r="BT73" i="1"/>
  <c r="BS73" i="1"/>
  <c r="BR73" i="1"/>
  <c r="BQ73" i="1"/>
  <c r="BP73" i="1"/>
  <c r="BO73" i="1"/>
  <c r="BN73" i="1"/>
  <c r="BM73" i="1"/>
  <c r="BL73" i="1"/>
  <c r="BK73" i="1"/>
  <c r="BJ73" i="1"/>
  <c r="BI73" i="1"/>
  <c r="BH73" i="1"/>
  <c r="BG73" i="1"/>
  <c r="BF73" i="1"/>
  <c r="BE73" i="1"/>
  <c r="BD73" i="1"/>
  <c r="BC73" i="1"/>
  <c r="BB73" i="1"/>
  <c r="BA73" i="1"/>
  <c r="AZ73" i="1"/>
  <c r="AY73" i="1"/>
  <c r="AX73" i="1"/>
  <c r="AW73" i="1"/>
  <c r="AV73" i="1"/>
  <c r="AU73" i="1"/>
  <c r="AT73" i="1"/>
  <c r="AS73" i="1"/>
  <c r="AR73" i="1"/>
  <c r="AQ73" i="1"/>
  <c r="AP73" i="1"/>
  <c r="AO73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EJ72" i="1"/>
  <c r="EI72" i="1"/>
  <c r="EH72" i="1"/>
  <c r="EG72" i="1"/>
  <c r="EF72" i="1"/>
  <c r="EE72" i="1"/>
  <c r="ED72" i="1"/>
  <c r="EC72" i="1"/>
  <c r="EB72" i="1"/>
  <c r="EA72" i="1"/>
  <c r="DZ72" i="1"/>
  <c r="DY72" i="1"/>
  <c r="DX72" i="1"/>
  <c r="DW72" i="1"/>
  <c r="DV72" i="1"/>
  <c r="DU72" i="1"/>
  <c r="DT72" i="1"/>
  <c r="DS72" i="1"/>
  <c r="DR72" i="1"/>
  <c r="DQ72" i="1"/>
  <c r="DP72" i="1"/>
  <c r="DO72" i="1"/>
  <c r="DN72" i="1"/>
  <c r="DM72" i="1"/>
  <c r="DL72" i="1"/>
  <c r="DK72" i="1"/>
  <c r="DJ72" i="1"/>
  <c r="DI72" i="1"/>
  <c r="DH72" i="1"/>
  <c r="DG72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EJ71" i="1"/>
  <c r="EI71" i="1"/>
  <c r="EH71" i="1"/>
  <c r="EG71" i="1"/>
  <c r="EF71" i="1"/>
  <c r="EE71" i="1"/>
  <c r="ED71" i="1"/>
  <c r="EC71" i="1"/>
  <c r="EB71" i="1"/>
  <c r="EA71" i="1"/>
  <c r="DZ71" i="1"/>
  <c r="DY71" i="1"/>
  <c r="DX71" i="1"/>
  <c r="DW71" i="1"/>
  <c r="DV71" i="1"/>
  <c r="DU71" i="1"/>
  <c r="DT71" i="1"/>
  <c r="DS71" i="1"/>
  <c r="DR71" i="1"/>
  <c r="DQ71" i="1"/>
  <c r="DP71" i="1"/>
  <c r="DO71" i="1"/>
  <c r="DN71" i="1"/>
  <c r="DM71" i="1"/>
  <c r="DL71" i="1"/>
  <c r="DK71" i="1"/>
  <c r="DJ71" i="1"/>
  <c r="DI71" i="1"/>
  <c r="DH71" i="1"/>
  <c r="DG71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P71" i="1"/>
  <c r="CO71" i="1"/>
  <c r="CN71" i="1"/>
  <c r="CM71" i="1"/>
  <c r="CL71" i="1"/>
  <c r="CK71" i="1"/>
  <c r="CJ71" i="1"/>
  <c r="CI71" i="1"/>
  <c r="CH71" i="1"/>
  <c r="CG71" i="1"/>
  <c r="CF71" i="1"/>
  <c r="CE71" i="1"/>
  <c r="CD71" i="1"/>
  <c r="CC71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EJ70" i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I70" i="1"/>
  <c r="DH70" i="1"/>
  <c r="DG70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P70" i="1"/>
  <c r="CO70" i="1"/>
  <c r="CN70" i="1"/>
  <c r="CM70" i="1"/>
  <c r="CL70" i="1"/>
  <c r="CK70" i="1"/>
  <c r="CJ70" i="1"/>
  <c r="CI70" i="1"/>
  <c r="CH70" i="1"/>
  <c r="CG70" i="1"/>
  <c r="CF70" i="1"/>
  <c r="CE70" i="1"/>
  <c r="CD70" i="1"/>
  <c r="CC70" i="1"/>
  <c r="CB70" i="1"/>
  <c r="CA70" i="1"/>
  <c r="BZ70" i="1"/>
  <c r="BY70" i="1"/>
  <c r="BX70" i="1"/>
  <c r="BW70" i="1"/>
  <c r="BV70" i="1"/>
  <c r="BU70" i="1"/>
  <c r="BT70" i="1"/>
  <c r="BS70" i="1"/>
  <c r="BR70" i="1"/>
  <c r="BQ70" i="1"/>
  <c r="BP70" i="1"/>
  <c r="BO70" i="1"/>
  <c r="BN70" i="1"/>
  <c r="BM70" i="1"/>
  <c r="BL70" i="1"/>
  <c r="BK70" i="1"/>
  <c r="BJ70" i="1"/>
  <c r="BI70" i="1"/>
  <c r="BH70" i="1"/>
  <c r="BG70" i="1"/>
  <c r="BF70" i="1"/>
  <c r="BE70" i="1"/>
  <c r="BD70" i="1"/>
  <c r="BC70" i="1"/>
  <c r="BB70" i="1"/>
  <c r="BA70" i="1"/>
  <c r="AZ70" i="1"/>
  <c r="AY70" i="1"/>
  <c r="AX70" i="1"/>
  <c r="AW70" i="1"/>
  <c r="AV70" i="1"/>
  <c r="AU70" i="1"/>
  <c r="AT70" i="1"/>
  <c r="AS70" i="1"/>
  <c r="AR70" i="1"/>
  <c r="AQ70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EJ69" i="1"/>
  <c r="EI69" i="1"/>
  <c r="EH69" i="1"/>
  <c r="EG69" i="1"/>
  <c r="EF69" i="1"/>
  <c r="EE69" i="1"/>
  <c r="ED69" i="1"/>
  <c r="EC69" i="1"/>
  <c r="EB69" i="1"/>
  <c r="EA69" i="1"/>
  <c r="DZ69" i="1"/>
  <c r="DY69" i="1"/>
  <c r="DX69" i="1"/>
  <c r="DW69" i="1"/>
  <c r="DV69" i="1"/>
  <c r="DU69" i="1"/>
  <c r="DT69" i="1"/>
  <c r="DS69" i="1"/>
  <c r="DR69" i="1"/>
  <c r="DQ69" i="1"/>
  <c r="DP69" i="1"/>
  <c r="DO69" i="1"/>
  <c r="DN69" i="1"/>
  <c r="DM69" i="1"/>
  <c r="DL69" i="1"/>
  <c r="DK69" i="1"/>
  <c r="DJ69" i="1"/>
  <c r="DI69" i="1"/>
  <c r="DH69" i="1"/>
  <c r="DG69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P69" i="1"/>
  <c r="CO69" i="1"/>
  <c r="CN69" i="1"/>
  <c r="CM69" i="1"/>
  <c r="CL69" i="1"/>
  <c r="CK69" i="1"/>
  <c r="CJ69" i="1"/>
  <c r="CI69" i="1"/>
  <c r="CH69" i="1"/>
  <c r="CG69" i="1"/>
  <c r="CF69" i="1"/>
  <c r="CE69" i="1"/>
  <c r="CD69" i="1"/>
  <c r="CC69" i="1"/>
  <c r="CB69" i="1"/>
  <c r="CA69" i="1"/>
  <c r="BZ69" i="1"/>
  <c r="BY69" i="1"/>
  <c r="BX69" i="1"/>
  <c r="BW69" i="1"/>
  <c r="BV69" i="1"/>
  <c r="BU69" i="1"/>
  <c r="BT69" i="1"/>
  <c r="BS69" i="1"/>
  <c r="BR69" i="1"/>
  <c r="BQ69" i="1"/>
  <c r="BP69" i="1"/>
  <c r="BO69" i="1"/>
  <c r="BN69" i="1"/>
  <c r="BM69" i="1"/>
  <c r="BL69" i="1"/>
  <c r="BK69" i="1"/>
  <c r="BJ69" i="1"/>
  <c r="BI69" i="1"/>
  <c r="BH69" i="1"/>
  <c r="BG69" i="1"/>
  <c r="BF69" i="1"/>
  <c r="BE69" i="1"/>
  <c r="BD69" i="1"/>
  <c r="BC69" i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EJ68" i="1"/>
  <c r="EI68" i="1"/>
  <c r="EH68" i="1"/>
  <c r="EG68" i="1"/>
  <c r="EF68" i="1"/>
  <c r="EE68" i="1"/>
  <c r="ED68" i="1"/>
  <c r="EC68" i="1"/>
  <c r="EB68" i="1"/>
  <c r="EA68" i="1"/>
  <c r="DZ68" i="1"/>
  <c r="DY68" i="1"/>
  <c r="DX68" i="1"/>
  <c r="DW68" i="1"/>
  <c r="DV68" i="1"/>
  <c r="DU68" i="1"/>
  <c r="DT68" i="1"/>
  <c r="DS68" i="1"/>
  <c r="DR68" i="1"/>
  <c r="DQ68" i="1"/>
  <c r="DP68" i="1"/>
  <c r="DO68" i="1"/>
  <c r="DN68" i="1"/>
  <c r="DM68" i="1"/>
  <c r="DL68" i="1"/>
  <c r="DK68" i="1"/>
  <c r="DJ68" i="1"/>
  <c r="DI68" i="1"/>
  <c r="DH68" i="1"/>
  <c r="DG68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CA68" i="1"/>
  <c r="BZ68" i="1"/>
  <c r="BY68" i="1"/>
  <c r="BX68" i="1"/>
  <c r="BW68" i="1"/>
  <c r="BV68" i="1"/>
  <c r="BU68" i="1"/>
  <c r="BT68" i="1"/>
  <c r="BS68" i="1"/>
  <c r="BR68" i="1"/>
  <c r="BQ68" i="1"/>
  <c r="BP68" i="1"/>
  <c r="BO68" i="1"/>
  <c r="BN68" i="1"/>
  <c r="BM68" i="1"/>
  <c r="BL68" i="1"/>
  <c r="BK68" i="1"/>
  <c r="BJ68" i="1"/>
  <c r="BI68" i="1"/>
  <c r="BH68" i="1"/>
  <c r="BG68" i="1"/>
  <c r="BF68" i="1"/>
  <c r="BE68" i="1"/>
  <c r="BD68" i="1"/>
  <c r="BC68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EJ67" i="1"/>
  <c r="EI67" i="1"/>
  <c r="EH67" i="1"/>
  <c r="EG67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EJ66" i="1"/>
  <c r="EI66" i="1"/>
  <c r="EH66" i="1"/>
  <c r="EG66" i="1"/>
  <c r="EF66" i="1"/>
  <c r="EE66" i="1"/>
  <c r="ED66" i="1"/>
  <c r="EC66" i="1"/>
  <c r="EB66" i="1"/>
  <c r="EA66" i="1"/>
  <c r="DZ66" i="1"/>
  <c r="DY66" i="1"/>
  <c r="DX66" i="1"/>
  <c r="DW66" i="1"/>
  <c r="DV66" i="1"/>
  <c r="DU66" i="1"/>
  <c r="DT66" i="1"/>
  <c r="DS66" i="1"/>
  <c r="DR66" i="1"/>
  <c r="DQ66" i="1"/>
  <c r="DP66" i="1"/>
  <c r="DO66" i="1"/>
  <c r="DN66" i="1"/>
  <c r="DM66" i="1"/>
  <c r="DL66" i="1"/>
  <c r="DK66" i="1"/>
  <c r="DJ66" i="1"/>
  <c r="DI66" i="1"/>
  <c r="DH66" i="1"/>
  <c r="DG66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EJ65" i="1"/>
  <c r="EI65" i="1"/>
  <c r="EH65" i="1"/>
  <c r="EG65" i="1"/>
  <c r="EF65" i="1"/>
  <c r="EE65" i="1"/>
  <c r="ED65" i="1"/>
  <c r="EC65" i="1"/>
  <c r="EB65" i="1"/>
  <c r="EA65" i="1"/>
  <c r="DZ65" i="1"/>
  <c r="DY65" i="1"/>
  <c r="DX65" i="1"/>
  <c r="DW65" i="1"/>
  <c r="DV65" i="1"/>
  <c r="DU65" i="1"/>
  <c r="DT65" i="1"/>
  <c r="DS65" i="1"/>
  <c r="DR65" i="1"/>
  <c r="DQ65" i="1"/>
  <c r="DP65" i="1"/>
  <c r="DO65" i="1"/>
  <c r="DN65" i="1"/>
  <c r="DM65" i="1"/>
  <c r="DL65" i="1"/>
  <c r="DK65" i="1"/>
  <c r="DJ65" i="1"/>
  <c r="DI65" i="1"/>
  <c r="DH65" i="1"/>
  <c r="DG65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P65" i="1"/>
  <c r="CO65" i="1"/>
  <c r="CN65" i="1"/>
  <c r="CM65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BY65" i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L65" i="1"/>
  <c r="BK65" i="1"/>
  <c r="BJ65" i="1"/>
  <c r="BI65" i="1"/>
  <c r="BH65" i="1"/>
  <c r="BG65" i="1"/>
  <c r="BF65" i="1"/>
  <c r="BE65" i="1"/>
  <c r="BD65" i="1"/>
  <c r="BC65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EJ64" i="1"/>
  <c r="EI64" i="1"/>
  <c r="EH64" i="1"/>
  <c r="EG64" i="1"/>
  <c r="EF64" i="1"/>
  <c r="EE64" i="1"/>
  <c r="ED64" i="1"/>
  <c r="EC64" i="1"/>
  <c r="EB64" i="1"/>
  <c r="EA64" i="1"/>
  <c r="DZ64" i="1"/>
  <c r="DY64" i="1"/>
  <c r="DX64" i="1"/>
  <c r="DW64" i="1"/>
  <c r="DV64" i="1"/>
  <c r="DU64" i="1"/>
  <c r="DT64" i="1"/>
  <c r="DS64" i="1"/>
  <c r="DR64" i="1"/>
  <c r="DQ64" i="1"/>
  <c r="DP64" i="1"/>
  <c r="DO64" i="1"/>
  <c r="DN64" i="1"/>
  <c r="DM64" i="1"/>
  <c r="DL64" i="1"/>
  <c r="DK64" i="1"/>
  <c r="DJ64" i="1"/>
  <c r="DI64" i="1"/>
  <c r="DH64" i="1"/>
  <c r="DG64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P64" i="1"/>
  <c r="CO64" i="1"/>
  <c r="CN64" i="1"/>
  <c r="CM64" i="1"/>
  <c r="CL64" i="1"/>
  <c r="CK64" i="1"/>
  <c r="CJ64" i="1"/>
  <c r="CI64" i="1"/>
  <c r="CH64" i="1"/>
  <c r="CG64" i="1"/>
  <c r="CF64" i="1"/>
  <c r="CE64" i="1"/>
  <c r="CD64" i="1"/>
  <c r="CC64" i="1"/>
  <c r="CB64" i="1"/>
  <c r="CA64" i="1"/>
  <c r="BZ64" i="1"/>
  <c r="BY64" i="1"/>
  <c r="BX64" i="1"/>
  <c r="BW64" i="1"/>
  <c r="BV64" i="1"/>
  <c r="BU64" i="1"/>
  <c r="BT64" i="1"/>
  <c r="BS64" i="1"/>
  <c r="BR64" i="1"/>
  <c r="BQ64" i="1"/>
  <c r="BP64" i="1"/>
  <c r="BO64" i="1"/>
  <c r="BN64" i="1"/>
  <c r="BM64" i="1"/>
  <c r="BL64" i="1"/>
  <c r="BK64" i="1"/>
  <c r="BJ64" i="1"/>
  <c r="BI64" i="1"/>
  <c r="BH64" i="1"/>
  <c r="BG64" i="1"/>
  <c r="BF64" i="1"/>
  <c r="BE64" i="1"/>
  <c r="BD64" i="1"/>
  <c r="BC64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EJ63" i="1"/>
  <c r="EI63" i="1"/>
  <c r="EH63" i="1"/>
  <c r="EG63" i="1"/>
  <c r="EF63" i="1"/>
  <c r="EE63" i="1"/>
  <c r="ED63" i="1"/>
  <c r="EC63" i="1"/>
  <c r="EB63" i="1"/>
  <c r="EA63" i="1"/>
  <c r="DZ63" i="1"/>
  <c r="DY63" i="1"/>
  <c r="DX63" i="1"/>
  <c r="DW63" i="1"/>
  <c r="DV63" i="1"/>
  <c r="DU63" i="1"/>
  <c r="DT63" i="1"/>
  <c r="DS63" i="1"/>
  <c r="DR63" i="1"/>
  <c r="DQ63" i="1"/>
  <c r="DP63" i="1"/>
  <c r="DO63" i="1"/>
  <c r="DN63" i="1"/>
  <c r="DM63" i="1"/>
  <c r="DL63" i="1"/>
  <c r="DK63" i="1"/>
  <c r="DJ63" i="1"/>
  <c r="DI63" i="1"/>
  <c r="DH63" i="1"/>
  <c r="DG63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CA63" i="1"/>
  <c r="BZ63" i="1"/>
  <c r="BY63" i="1"/>
  <c r="BX63" i="1"/>
  <c r="BW63" i="1"/>
  <c r="BV63" i="1"/>
  <c r="BU63" i="1"/>
  <c r="BT63" i="1"/>
  <c r="BS63" i="1"/>
  <c r="BR63" i="1"/>
  <c r="BQ63" i="1"/>
  <c r="BP63" i="1"/>
  <c r="BO63" i="1"/>
  <c r="BN63" i="1"/>
  <c r="BM63" i="1"/>
  <c r="BL63" i="1"/>
  <c r="BK63" i="1"/>
  <c r="BJ63" i="1"/>
  <c r="BI63" i="1"/>
  <c r="BH63" i="1"/>
  <c r="BG63" i="1"/>
  <c r="BF63" i="1"/>
  <c r="BE63" i="1"/>
  <c r="BD63" i="1"/>
  <c r="BC63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EJ62" i="1"/>
  <c r="EI62" i="1"/>
  <c r="EH62" i="1"/>
  <c r="EG62" i="1"/>
  <c r="EF62" i="1"/>
  <c r="EE62" i="1"/>
  <c r="ED62" i="1"/>
  <c r="EC62" i="1"/>
  <c r="EB62" i="1"/>
  <c r="EA62" i="1"/>
  <c r="DZ62" i="1"/>
  <c r="DY62" i="1"/>
  <c r="DX62" i="1"/>
  <c r="DW62" i="1"/>
  <c r="DV62" i="1"/>
  <c r="DU62" i="1"/>
  <c r="DT62" i="1"/>
  <c r="DS62" i="1"/>
  <c r="DR62" i="1"/>
  <c r="DQ62" i="1"/>
  <c r="DP62" i="1"/>
  <c r="DO62" i="1"/>
  <c r="DN62" i="1"/>
  <c r="DM62" i="1"/>
  <c r="DL62" i="1"/>
  <c r="DK62" i="1"/>
  <c r="DJ62" i="1"/>
  <c r="DI62" i="1"/>
  <c r="DH62" i="1"/>
  <c r="DG62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EJ61" i="1"/>
  <c r="EI61" i="1"/>
  <c r="EH61" i="1"/>
  <c r="EG61" i="1"/>
  <c r="EF61" i="1"/>
  <c r="EE61" i="1"/>
  <c r="ED61" i="1"/>
  <c r="EC61" i="1"/>
  <c r="EB61" i="1"/>
  <c r="EA61" i="1"/>
  <c r="DZ61" i="1"/>
  <c r="DY61" i="1"/>
  <c r="DX61" i="1"/>
  <c r="DW61" i="1"/>
  <c r="DV61" i="1"/>
  <c r="DU61" i="1"/>
  <c r="DT61" i="1"/>
  <c r="DS61" i="1"/>
  <c r="DR61" i="1"/>
  <c r="DQ61" i="1"/>
  <c r="DP61" i="1"/>
  <c r="DO61" i="1"/>
  <c r="DN61" i="1"/>
  <c r="DM61" i="1"/>
  <c r="DL61" i="1"/>
  <c r="DK61" i="1"/>
  <c r="DJ61" i="1"/>
  <c r="DI61" i="1"/>
  <c r="DH61" i="1"/>
  <c r="DG61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EJ60" i="1"/>
  <c r="EI60" i="1"/>
  <c r="EH60" i="1"/>
  <c r="EG60" i="1"/>
  <c r="EF60" i="1"/>
  <c r="EE60" i="1"/>
  <c r="ED60" i="1"/>
  <c r="EC60" i="1"/>
  <c r="EB60" i="1"/>
  <c r="EA60" i="1"/>
  <c r="DZ60" i="1"/>
  <c r="DY60" i="1"/>
  <c r="DX60" i="1"/>
  <c r="DW60" i="1"/>
  <c r="DV60" i="1"/>
  <c r="DU60" i="1"/>
  <c r="DT60" i="1"/>
  <c r="DS60" i="1"/>
  <c r="DR60" i="1"/>
  <c r="DQ60" i="1"/>
  <c r="DP60" i="1"/>
  <c r="DO60" i="1"/>
  <c r="DN60" i="1"/>
  <c r="DM60" i="1"/>
  <c r="DL60" i="1"/>
  <c r="DK60" i="1"/>
  <c r="DJ60" i="1"/>
  <c r="DI60" i="1"/>
  <c r="DH60" i="1"/>
  <c r="DG60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P60" i="1"/>
  <c r="CO60" i="1"/>
  <c r="CN60" i="1"/>
  <c r="CM60" i="1"/>
  <c r="CL60" i="1"/>
  <c r="CK60" i="1"/>
  <c r="CJ60" i="1"/>
  <c r="CI60" i="1"/>
  <c r="CH60" i="1"/>
  <c r="CG60" i="1"/>
  <c r="CF60" i="1"/>
  <c r="CE60" i="1"/>
  <c r="CD60" i="1"/>
  <c r="CC60" i="1"/>
  <c r="CB60" i="1"/>
  <c r="CA60" i="1"/>
  <c r="BZ60" i="1"/>
  <c r="BY60" i="1"/>
  <c r="BX60" i="1"/>
  <c r="BW60" i="1"/>
  <c r="BV60" i="1"/>
  <c r="BU60" i="1"/>
  <c r="BT60" i="1"/>
  <c r="BS60" i="1"/>
  <c r="BR60" i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EJ59" i="1"/>
  <c r="EI59" i="1"/>
  <c r="EH59" i="1"/>
  <c r="EG59" i="1"/>
  <c r="EF59" i="1"/>
  <c r="EE59" i="1"/>
  <c r="ED59" i="1"/>
  <c r="EC59" i="1"/>
  <c r="EB59" i="1"/>
  <c r="EA59" i="1"/>
  <c r="DZ59" i="1"/>
  <c r="DY59" i="1"/>
  <c r="DX59" i="1"/>
  <c r="DW59" i="1"/>
  <c r="DV59" i="1"/>
  <c r="DU59" i="1"/>
  <c r="DT59" i="1"/>
  <c r="DS59" i="1"/>
  <c r="DR59" i="1"/>
  <c r="DQ59" i="1"/>
  <c r="DP59" i="1"/>
  <c r="DO59" i="1"/>
  <c r="DN59" i="1"/>
  <c r="DM59" i="1"/>
  <c r="DL59" i="1"/>
  <c r="DK59" i="1"/>
  <c r="DJ59" i="1"/>
  <c r="DI59" i="1"/>
  <c r="DH59" i="1"/>
  <c r="DG59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P59" i="1"/>
  <c r="CO59" i="1"/>
  <c r="CN59" i="1"/>
  <c r="CM59" i="1"/>
  <c r="CL59" i="1"/>
  <c r="CK59" i="1"/>
  <c r="CJ59" i="1"/>
  <c r="CI59" i="1"/>
  <c r="CH59" i="1"/>
  <c r="CG59" i="1"/>
  <c r="CF59" i="1"/>
  <c r="CE59" i="1"/>
  <c r="CD59" i="1"/>
  <c r="CC59" i="1"/>
  <c r="CB59" i="1"/>
  <c r="CA59" i="1"/>
  <c r="BZ59" i="1"/>
  <c r="BY59" i="1"/>
  <c r="BX59" i="1"/>
  <c r="BW59" i="1"/>
  <c r="BV59" i="1"/>
  <c r="BU59" i="1"/>
  <c r="BT59" i="1"/>
  <c r="BS59" i="1"/>
  <c r="BR59" i="1"/>
  <c r="BQ59" i="1"/>
  <c r="BP59" i="1"/>
  <c r="BO59" i="1"/>
  <c r="BN59" i="1"/>
  <c r="BM59" i="1"/>
  <c r="BL59" i="1"/>
  <c r="BK59" i="1"/>
  <c r="BJ59" i="1"/>
  <c r="BI59" i="1"/>
  <c r="BH59" i="1"/>
  <c r="BG59" i="1"/>
  <c r="BF59" i="1"/>
  <c r="BE59" i="1"/>
  <c r="BD59" i="1"/>
  <c r="BC59" i="1"/>
  <c r="BB59" i="1"/>
  <c r="BA59" i="1"/>
  <c r="AZ59" i="1"/>
  <c r="AY59" i="1"/>
  <c r="AX59" i="1"/>
  <c r="AW59" i="1"/>
  <c r="AV59" i="1"/>
  <c r="AU59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EJ58" i="1"/>
  <c r="EI58" i="1"/>
  <c r="EH58" i="1"/>
  <c r="EG58" i="1"/>
  <c r="EF58" i="1"/>
  <c r="EE58" i="1"/>
  <c r="ED58" i="1"/>
  <c r="EC58" i="1"/>
  <c r="EB58" i="1"/>
  <c r="EA58" i="1"/>
  <c r="DZ58" i="1"/>
  <c r="DY58" i="1"/>
  <c r="DX58" i="1"/>
  <c r="DW58" i="1"/>
  <c r="DV58" i="1"/>
  <c r="DU58" i="1"/>
  <c r="DT58" i="1"/>
  <c r="DS58" i="1"/>
  <c r="DR58" i="1"/>
  <c r="DQ58" i="1"/>
  <c r="DP58" i="1"/>
  <c r="DO58" i="1"/>
  <c r="DN58" i="1"/>
  <c r="DM58" i="1"/>
  <c r="DL58" i="1"/>
  <c r="DK58" i="1"/>
  <c r="DJ58" i="1"/>
  <c r="DI58" i="1"/>
  <c r="DH58" i="1"/>
  <c r="DG58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P58" i="1"/>
  <c r="CO58" i="1"/>
  <c r="CN58" i="1"/>
  <c r="CM58" i="1"/>
  <c r="CL58" i="1"/>
  <c r="CK58" i="1"/>
  <c r="CJ58" i="1"/>
  <c r="CI58" i="1"/>
  <c r="CH58" i="1"/>
  <c r="CG58" i="1"/>
  <c r="CF58" i="1"/>
  <c r="CE58" i="1"/>
  <c r="CD58" i="1"/>
  <c r="CC58" i="1"/>
  <c r="CB58" i="1"/>
  <c r="CA58" i="1"/>
  <c r="BZ58" i="1"/>
  <c r="BY58" i="1"/>
  <c r="BX58" i="1"/>
  <c r="BW58" i="1"/>
  <c r="BV58" i="1"/>
  <c r="BU58" i="1"/>
  <c r="BT58" i="1"/>
  <c r="BS58" i="1"/>
  <c r="BR58" i="1"/>
  <c r="BQ58" i="1"/>
  <c r="BP58" i="1"/>
  <c r="BO58" i="1"/>
  <c r="BN58" i="1"/>
  <c r="BM58" i="1"/>
  <c r="BL58" i="1"/>
  <c r="BK58" i="1"/>
  <c r="BJ58" i="1"/>
  <c r="BI58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EJ57" i="1"/>
  <c r="EI57" i="1"/>
  <c r="EH57" i="1"/>
  <c r="EG57" i="1"/>
  <c r="EF57" i="1"/>
  <c r="EE57" i="1"/>
  <c r="ED57" i="1"/>
  <c r="EC57" i="1"/>
  <c r="EB57" i="1"/>
  <c r="EA57" i="1"/>
  <c r="DZ57" i="1"/>
  <c r="DY57" i="1"/>
  <c r="DX57" i="1"/>
  <c r="DW57" i="1"/>
  <c r="DV57" i="1"/>
  <c r="DU57" i="1"/>
  <c r="DT57" i="1"/>
  <c r="DS57" i="1"/>
  <c r="DR57" i="1"/>
  <c r="DQ57" i="1"/>
  <c r="DP57" i="1"/>
  <c r="DO57" i="1"/>
  <c r="DN57" i="1"/>
  <c r="DM57" i="1"/>
  <c r="DL57" i="1"/>
  <c r="DK57" i="1"/>
  <c r="DJ57" i="1"/>
  <c r="DI57" i="1"/>
  <c r="DH57" i="1"/>
  <c r="DG57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P57" i="1"/>
  <c r="CO57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CB57" i="1"/>
  <c r="CA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EJ56" i="1"/>
  <c r="EI56" i="1"/>
  <c r="EH56" i="1"/>
  <c r="EG56" i="1"/>
  <c r="EF56" i="1"/>
  <c r="EE56" i="1"/>
  <c r="ED56" i="1"/>
  <c r="EC56" i="1"/>
  <c r="EB56" i="1"/>
  <c r="EA56" i="1"/>
  <c r="DZ56" i="1"/>
  <c r="DY56" i="1"/>
  <c r="DX56" i="1"/>
  <c r="DW56" i="1"/>
  <c r="DV56" i="1"/>
  <c r="DU56" i="1"/>
  <c r="DT56" i="1"/>
  <c r="DS56" i="1"/>
  <c r="DR56" i="1"/>
  <c r="DQ56" i="1"/>
  <c r="DP56" i="1"/>
  <c r="DO56" i="1"/>
  <c r="DN56" i="1"/>
  <c r="DM56" i="1"/>
  <c r="DL56" i="1"/>
  <c r="DK56" i="1"/>
  <c r="DJ56" i="1"/>
  <c r="DI56" i="1"/>
  <c r="DH56" i="1"/>
  <c r="DG56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P56" i="1"/>
  <c r="CO56" i="1"/>
  <c r="CN56" i="1"/>
  <c r="CM56" i="1"/>
  <c r="CL56" i="1"/>
  <c r="CK56" i="1"/>
  <c r="CJ56" i="1"/>
  <c r="CI56" i="1"/>
  <c r="CH56" i="1"/>
  <c r="CG56" i="1"/>
  <c r="CF56" i="1"/>
  <c r="CE56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EJ55" i="1"/>
  <c r="EI55" i="1"/>
  <c r="EH55" i="1"/>
  <c r="EG55" i="1"/>
  <c r="EF55" i="1"/>
  <c r="EE55" i="1"/>
  <c r="ED55" i="1"/>
  <c r="EC55" i="1"/>
  <c r="EB55" i="1"/>
  <c r="EA55" i="1"/>
  <c r="DZ55" i="1"/>
  <c r="DY55" i="1"/>
  <c r="DX55" i="1"/>
  <c r="DW55" i="1"/>
  <c r="DV55" i="1"/>
  <c r="DU55" i="1"/>
  <c r="DT55" i="1"/>
  <c r="DS55" i="1"/>
  <c r="DR55" i="1"/>
  <c r="DQ55" i="1"/>
  <c r="DP55" i="1"/>
  <c r="DO55" i="1"/>
  <c r="DN55" i="1"/>
  <c r="DM55" i="1"/>
  <c r="DL55" i="1"/>
  <c r="DK55" i="1"/>
  <c r="DJ55" i="1"/>
  <c r="DI55" i="1"/>
  <c r="DH55" i="1"/>
  <c r="DG55" i="1"/>
  <c r="DF55" i="1"/>
  <c r="DE55" i="1"/>
  <c r="DD55" i="1"/>
  <c r="DC55" i="1"/>
  <c r="DB55" i="1"/>
  <c r="DA55" i="1"/>
  <c r="CZ55" i="1"/>
  <c r="CY55" i="1"/>
  <c r="CX55" i="1"/>
  <c r="CW55" i="1"/>
  <c r="CV55" i="1"/>
  <c r="CU55" i="1"/>
  <c r="CT55" i="1"/>
  <c r="CS55" i="1"/>
  <c r="CR55" i="1"/>
  <c r="CQ55" i="1"/>
  <c r="CP55" i="1"/>
  <c r="CO55" i="1"/>
  <c r="CN55" i="1"/>
  <c r="CM55" i="1"/>
  <c r="CL55" i="1"/>
  <c r="CK55" i="1"/>
  <c r="CJ55" i="1"/>
  <c r="CI55" i="1"/>
  <c r="CH55" i="1"/>
  <c r="CG55" i="1"/>
  <c r="CF55" i="1"/>
  <c r="CE55" i="1"/>
  <c r="CD55" i="1"/>
  <c r="CC55" i="1"/>
  <c r="CB55" i="1"/>
  <c r="CA55" i="1"/>
  <c r="BZ55" i="1"/>
  <c r="BY55" i="1"/>
  <c r="BX55" i="1"/>
  <c r="BW55" i="1"/>
  <c r="BV55" i="1"/>
  <c r="BU55" i="1"/>
  <c r="BT55" i="1"/>
  <c r="BS55" i="1"/>
  <c r="BR55" i="1"/>
  <c r="BQ55" i="1"/>
  <c r="BP55" i="1"/>
  <c r="BO55" i="1"/>
  <c r="BN55" i="1"/>
  <c r="BM55" i="1"/>
  <c r="BL55" i="1"/>
  <c r="BK55" i="1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EJ54" i="1"/>
  <c r="EI54" i="1"/>
  <c r="EH54" i="1"/>
  <c r="EG54" i="1"/>
  <c r="EF54" i="1"/>
  <c r="EE54" i="1"/>
  <c r="ED54" i="1"/>
  <c r="EC54" i="1"/>
  <c r="EB54" i="1"/>
  <c r="EA54" i="1"/>
  <c r="DZ54" i="1"/>
  <c r="DY54" i="1"/>
  <c r="DX54" i="1"/>
  <c r="DW54" i="1"/>
  <c r="DV54" i="1"/>
  <c r="DU54" i="1"/>
  <c r="DT54" i="1"/>
  <c r="DS54" i="1"/>
  <c r="DR54" i="1"/>
  <c r="DQ54" i="1"/>
  <c r="DP54" i="1"/>
  <c r="DO54" i="1"/>
  <c r="DN54" i="1"/>
  <c r="DM54" i="1"/>
  <c r="DL54" i="1"/>
  <c r="DK54" i="1"/>
  <c r="DJ54" i="1"/>
  <c r="DI54" i="1"/>
  <c r="DH54" i="1"/>
  <c r="DG54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T54" i="1"/>
  <c r="CS54" i="1"/>
  <c r="CR54" i="1"/>
  <c r="CQ54" i="1"/>
  <c r="CP54" i="1"/>
  <c r="CO54" i="1"/>
  <c r="CN54" i="1"/>
  <c r="CM54" i="1"/>
  <c r="CL54" i="1"/>
  <c r="CK54" i="1"/>
  <c r="CJ54" i="1"/>
  <c r="CI54" i="1"/>
  <c r="CH54" i="1"/>
  <c r="CG54" i="1"/>
  <c r="CF54" i="1"/>
  <c r="CE54" i="1"/>
  <c r="CD54" i="1"/>
  <c r="CC54" i="1"/>
  <c r="CB54" i="1"/>
  <c r="CA54" i="1"/>
  <c r="BZ54" i="1"/>
  <c r="BY54" i="1"/>
  <c r="BX54" i="1"/>
  <c r="BW54" i="1"/>
  <c r="BV54" i="1"/>
  <c r="BU54" i="1"/>
  <c r="BT54" i="1"/>
  <c r="BS54" i="1"/>
  <c r="BR54" i="1"/>
  <c r="BQ54" i="1"/>
  <c r="BP54" i="1"/>
  <c r="BO54" i="1"/>
  <c r="BN54" i="1"/>
  <c r="BM54" i="1"/>
  <c r="BL54" i="1"/>
  <c r="BK54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EJ53" i="1"/>
  <c r="EI53" i="1"/>
  <c r="EH53" i="1"/>
  <c r="EG53" i="1"/>
  <c r="EF53" i="1"/>
  <c r="EE53" i="1"/>
  <c r="ED53" i="1"/>
  <c r="EC53" i="1"/>
  <c r="EB53" i="1"/>
  <c r="EA53" i="1"/>
  <c r="DZ53" i="1"/>
  <c r="DY53" i="1"/>
  <c r="DX53" i="1"/>
  <c r="DW53" i="1"/>
  <c r="DV53" i="1"/>
  <c r="DU53" i="1"/>
  <c r="DT53" i="1"/>
  <c r="DS53" i="1"/>
  <c r="DR53" i="1"/>
  <c r="DQ53" i="1"/>
  <c r="DP53" i="1"/>
  <c r="DO53" i="1"/>
  <c r="DN53" i="1"/>
  <c r="DM53" i="1"/>
  <c r="DL53" i="1"/>
  <c r="DK53" i="1"/>
  <c r="DJ53" i="1"/>
  <c r="DI53" i="1"/>
  <c r="DH53" i="1"/>
  <c r="DG53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EJ52" i="1"/>
  <c r="EI52" i="1"/>
  <c r="EH52" i="1"/>
  <c r="EG52" i="1"/>
  <c r="EF52" i="1"/>
  <c r="EE52" i="1"/>
  <c r="ED52" i="1"/>
  <c r="EC52" i="1"/>
  <c r="EB52" i="1"/>
  <c r="EA52" i="1"/>
  <c r="DZ52" i="1"/>
  <c r="DY52" i="1"/>
  <c r="DX52" i="1"/>
  <c r="DW52" i="1"/>
  <c r="DV52" i="1"/>
  <c r="DU52" i="1"/>
  <c r="DT52" i="1"/>
  <c r="DS52" i="1"/>
  <c r="DR52" i="1"/>
  <c r="DQ52" i="1"/>
  <c r="DP52" i="1"/>
  <c r="DO52" i="1"/>
  <c r="DN52" i="1"/>
  <c r="DM52" i="1"/>
  <c r="DL52" i="1"/>
  <c r="DK52" i="1"/>
  <c r="DJ52" i="1"/>
  <c r="DI52" i="1"/>
  <c r="DH52" i="1"/>
  <c r="DG52" i="1"/>
  <c r="DF52" i="1"/>
  <c r="DE52" i="1"/>
  <c r="DD52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CQ52" i="1"/>
  <c r="CP52" i="1"/>
  <c r="CO52" i="1"/>
  <c r="CN52" i="1"/>
  <c r="CM52" i="1"/>
  <c r="CL52" i="1"/>
  <c r="CK52" i="1"/>
  <c r="CJ52" i="1"/>
  <c r="CI52" i="1"/>
  <c r="CH52" i="1"/>
  <c r="CG52" i="1"/>
  <c r="CF52" i="1"/>
  <c r="CE52" i="1"/>
  <c r="CD52" i="1"/>
  <c r="CC52" i="1"/>
  <c r="CB52" i="1"/>
  <c r="CA52" i="1"/>
  <c r="BZ52" i="1"/>
  <c r="BY52" i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EJ51" i="1"/>
  <c r="EI51" i="1"/>
  <c r="EH51" i="1"/>
  <c r="EG51" i="1"/>
  <c r="EF51" i="1"/>
  <c r="EE51" i="1"/>
  <c r="ED51" i="1"/>
  <c r="EC51" i="1"/>
  <c r="EB51" i="1"/>
  <c r="EA51" i="1"/>
  <c r="DZ51" i="1"/>
  <c r="DY51" i="1"/>
  <c r="DX51" i="1"/>
  <c r="DW51" i="1"/>
  <c r="DV51" i="1"/>
  <c r="DU51" i="1"/>
  <c r="DT51" i="1"/>
  <c r="DS51" i="1"/>
  <c r="DR51" i="1"/>
  <c r="DQ51" i="1"/>
  <c r="DP51" i="1"/>
  <c r="DO51" i="1"/>
  <c r="DN51" i="1"/>
  <c r="DM51" i="1"/>
  <c r="DL51" i="1"/>
  <c r="DK51" i="1"/>
  <c r="DJ51" i="1"/>
  <c r="DI51" i="1"/>
  <c r="DH51" i="1"/>
  <c r="DG51" i="1"/>
  <c r="DF51" i="1"/>
  <c r="DE51" i="1"/>
  <c r="DD51" i="1"/>
  <c r="DC51" i="1"/>
  <c r="DB51" i="1"/>
  <c r="DA51" i="1"/>
  <c r="CZ51" i="1"/>
  <c r="CY51" i="1"/>
  <c r="CX51" i="1"/>
  <c r="CW51" i="1"/>
  <c r="CV51" i="1"/>
  <c r="CU51" i="1"/>
  <c r="CT51" i="1"/>
  <c r="CS51" i="1"/>
  <c r="CR51" i="1"/>
  <c r="CQ51" i="1"/>
  <c r="CP51" i="1"/>
  <c r="CO51" i="1"/>
  <c r="CN51" i="1"/>
  <c r="CM51" i="1"/>
  <c r="CL51" i="1"/>
  <c r="CK51" i="1"/>
  <c r="CJ51" i="1"/>
  <c r="CI51" i="1"/>
  <c r="CH51" i="1"/>
  <c r="CG51" i="1"/>
  <c r="CF51" i="1"/>
  <c r="CE51" i="1"/>
  <c r="CD51" i="1"/>
  <c r="CC51" i="1"/>
  <c r="CB51" i="1"/>
  <c r="CA51" i="1"/>
  <c r="BZ51" i="1"/>
  <c r="BY51" i="1"/>
  <c r="BX51" i="1"/>
  <c r="BW51" i="1"/>
  <c r="BV51" i="1"/>
  <c r="BU51" i="1"/>
  <c r="BT51" i="1"/>
  <c r="BS51" i="1"/>
  <c r="BR51" i="1"/>
  <c r="BQ51" i="1"/>
  <c r="BP51" i="1"/>
  <c r="BO51" i="1"/>
  <c r="BN51" i="1"/>
  <c r="BM51" i="1"/>
  <c r="BL51" i="1"/>
  <c r="BK51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EJ50" i="1"/>
  <c r="EI50" i="1"/>
  <c r="EH50" i="1"/>
  <c r="EG50" i="1"/>
  <c r="EF50" i="1"/>
  <c r="EE50" i="1"/>
  <c r="ED50" i="1"/>
  <c r="EC50" i="1"/>
  <c r="EB50" i="1"/>
  <c r="EA50" i="1"/>
  <c r="DZ50" i="1"/>
  <c r="DY50" i="1"/>
  <c r="DX50" i="1"/>
  <c r="DW50" i="1"/>
  <c r="DV50" i="1"/>
  <c r="DU50" i="1"/>
  <c r="DT50" i="1"/>
  <c r="DS50" i="1"/>
  <c r="DR50" i="1"/>
  <c r="DQ50" i="1"/>
  <c r="DP50" i="1"/>
  <c r="DO50" i="1"/>
  <c r="DN50" i="1"/>
  <c r="DM50" i="1"/>
  <c r="DL50" i="1"/>
  <c r="DK50" i="1"/>
  <c r="DJ50" i="1"/>
  <c r="DI50" i="1"/>
  <c r="DH50" i="1"/>
  <c r="DG50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EJ49" i="1"/>
  <c r="EI49" i="1"/>
  <c r="EH49" i="1"/>
  <c r="EG49" i="1"/>
  <c r="EF49" i="1"/>
  <c r="EE49" i="1"/>
  <c r="ED49" i="1"/>
  <c r="EC49" i="1"/>
  <c r="EB49" i="1"/>
  <c r="EA49" i="1"/>
  <c r="DZ49" i="1"/>
  <c r="DY49" i="1"/>
  <c r="DX49" i="1"/>
  <c r="DW49" i="1"/>
  <c r="DV49" i="1"/>
  <c r="DU49" i="1"/>
  <c r="DT49" i="1"/>
  <c r="DS49" i="1"/>
  <c r="DR49" i="1"/>
  <c r="DQ49" i="1"/>
  <c r="DP49" i="1"/>
  <c r="DO49" i="1"/>
  <c r="DN49" i="1"/>
  <c r="DM49" i="1"/>
  <c r="DL49" i="1"/>
  <c r="DK49" i="1"/>
  <c r="DJ49" i="1"/>
  <c r="DI49" i="1"/>
  <c r="DH49" i="1"/>
  <c r="DG49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P49" i="1"/>
  <c r="CO49" i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B49" i="1"/>
  <c r="CA49" i="1"/>
  <c r="BZ49" i="1"/>
  <c r="BY49" i="1"/>
  <c r="BX49" i="1"/>
  <c r="BW49" i="1"/>
  <c r="BV49" i="1"/>
  <c r="BU49" i="1"/>
  <c r="BT49" i="1"/>
  <c r="BS49" i="1"/>
  <c r="BR49" i="1"/>
  <c r="BQ49" i="1"/>
  <c r="BP49" i="1"/>
  <c r="BO49" i="1"/>
  <c r="BN49" i="1"/>
  <c r="BM49" i="1"/>
  <c r="BL49" i="1"/>
  <c r="BK49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EJ48" i="1"/>
  <c r="EI48" i="1"/>
  <c r="EH48" i="1"/>
  <c r="EG48" i="1"/>
  <c r="EF48" i="1"/>
  <c r="EE48" i="1"/>
  <c r="ED48" i="1"/>
  <c r="EC48" i="1"/>
  <c r="EB48" i="1"/>
  <c r="EA48" i="1"/>
  <c r="DZ48" i="1"/>
  <c r="DY48" i="1"/>
  <c r="DX48" i="1"/>
  <c r="DW48" i="1"/>
  <c r="DV48" i="1"/>
  <c r="DU48" i="1"/>
  <c r="DT48" i="1"/>
  <c r="DS48" i="1"/>
  <c r="DR48" i="1"/>
  <c r="DQ48" i="1"/>
  <c r="DP48" i="1"/>
  <c r="DO48" i="1"/>
  <c r="DN48" i="1"/>
  <c r="DM48" i="1"/>
  <c r="DL48" i="1"/>
  <c r="DK48" i="1"/>
  <c r="DJ48" i="1"/>
  <c r="DI48" i="1"/>
  <c r="DH48" i="1"/>
  <c r="DG48" i="1"/>
  <c r="DF48" i="1"/>
  <c r="DE48" i="1"/>
  <c r="DD48" i="1"/>
  <c r="DC48" i="1"/>
  <c r="DB48" i="1"/>
  <c r="DA48" i="1"/>
  <c r="CZ48" i="1"/>
  <c r="CY48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CA48" i="1"/>
  <c r="BZ48" i="1"/>
  <c r="BY48" i="1"/>
  <c r="BX48" i="1"/>
  <c r="BW48" i="1"/>
  <c r="BV48" i="1"/>
  <c r="BU48" i="1"/>
  <c r="BT48" i="1"/>
  <c r="BS48" i="1"/>
  <c r="BR48" i="1"/>
  <c r="BQ48" i="1"/>
  <c r="BP48" i="1"/>
  <c r="BO48" i="1"/>
  <c r="BN48" i="1"/>
  <c r="BM48" i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EJ47" i="1"/>
  <c r="EI47" i="1"/>
  <c r="EH47" i="1"/>
  <c r="EG47" i="1"/>
  <c r="EF47" i="1"/>
  <c r="EE47" i="1"/>
  <c r="ED47" i="1"/>
  <c r="EC47" i="1"/>
  <c r="EB47" i="1"/>
  <c r="EA47" i="1"/>
  <c r="DZ47" i="1"/>
  <c r="DY47" i="1"/>
  <c r="DX47" i="1"/>
  <c r="DW47" i="1"/>
  <c r="DV47" i="1"/>
  <c r="DU47" i="1"/>
  <c r="DT47" i="1"/>
  <c r="DS47" i="1"/>
  <c r="DR47" i="1"/>
  <c r="DQ47" i="1"/>
  <c r="DP47" i="1"/>
  <c r="DO47" i="1"/>
  <c r="DN47" i="1"/>
  <c r="DM47" i="1"/>
  <c r="DL47" i="1"/>
  <c r="DK47" i="1"/>
  <c r="DJ47" i="1"/>
  <c r="DI47" i="1"/>
  <c r="DH47" i="1"/>
  <c r="DG47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P47" i="1"/>
  <c r="CO47" i="1"/>
  <c r="CN47" i="1"/>
  <c r="CM47" i="1"/>
  <c r="CL47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EJ46" i="1"/>
  <c r="EI46" i="1"/>
  <c r="EH46" i="1"/>
  <c r="EG46" i="1"/>
  <c r="EF46" i="1"/>
  <c r="EE46" i="1"/>
  <c r="ED46" i="1"/>
  <c r="EC46" i="1"/>
  <c r="EB46" i="1"/>
  <c r="EA46" i="1"/>
  <c r="DZ46" i="1"/>
  <c r="DY46" i="1"/>
  <c r="DX46" i="1"/>
  <c r="DW46" i="1"/>
  <c r="DV46" i="1"/>
  <c r="DU46" i="1"/>
  <c r="DT46" i="1"/>
  <c r="DS46" i="1"/>
  <c r="DR46" i="1"/>
  <c r="DQ46" i="1"/>
  <c r="DP46" i="1"/>
  <c r="DO46" i="1"/>
  <c r="DN46" i="1"/>
  <c r="DM46" i="1"/>
  <c r="DL46" i="1"/>
  <c r="DK46" i="1"/>
  <c r="DJ46" i="1"/>
  <c r="DI46" i="1"/>
  <c r="DH46" i="1"/>
  <c r="DG46" i="1"/>
  <c r="DF46" i="1"/>
  <c r="DE46" i="1"/>
  <c r="DD46" i="1"/>
  <c r="DC46" i="1"/>
  <c r="DB46" i="1"/>
  <c r="DA46" i="1"/>
  <c r="CZ46" i="1"/>
  <c r="CY46" i="1"/>
  <c r="CX46" i="1"/>
  <c r="CW46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EJ45" i="1"/>
  <c r="EI45" i="1"/>
  <c r="EH45" i="1"/>
  <c r="EG45" i="1"/>
  <c r="EF45" i="1"/>
  <c r="EE45" i="1"/>
  <c r="ED45" i="1"/>
  <c r="EC45" i="1"/>
  <c r="EB45" i="1"/>
  <c r="EA45" i="1"/>
  <c r="DZ45" i="1"/>
  <c r="DY45" i="1"/>
  <c r="DX45" i="1"/>
  <c r="DW45" i="1"/>
  <c r="DV45" i="1"/>
  <c r="DU45" i="1"/>
  <c r="DT45" i="1"/>
  <c r="DS45" i="1"/>
  <c r="DR45" i="1"/>
  <c r="DQ45" i="1"/>
  <c r="DP45" i="1"/>
  <c r="DO45" i="1"/>
  <c r="DN45" i="1"/>
  <c r="DM45" i="1"/>
  <c r="DL45" i="1"/>
  <c r="DK45" i="1"/>
  <c r="DJ45" i="1"/>
  <c r="DI45" i="1"/>
  <c r="DH45" i="1"/>
  <c r="DG45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P45" i="1"/>
  <c r="CO45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CA45" i="1"/>
  <c r="BZ45" i="1"/>
  <c r="BY45" i="1"/>
  <c r="BX45" i="1"/>
  <c r="BW45" i="1"/>
  <c r="BV45" i="1"/>
  <c r="BU45" i="1"/>
  <c r="BT45" i="1"/>
  <c r="BS45" i="1"/>
  <c r="BR45" i="1"/>
  <c r="BQ45" i="1"/>
  <c r="BP45" i="1"/>
  <c r="BO45" i="1"/>
  <c r="BN45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EJ44" i="1"/>
  <c r="EI44" i="1"/>
  <c r="EH44" i="1"/>
  <c r="EG44" i="1"/>
  <c r="EF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EJ43" i="1"/>
  <c r="EI43" i="1"/>
  <c r="EH43" i="1"/>
  <c r="EG43" i="1"/>
  <c r="EF43" i="1"/>
  <c r="EE43" i="1"/>
  <c r="ED43" i="1"/>
  <c r="EC43" i="1"/>
  <c r="EB43" i="1"/>
  <c r="EA43" i="1"/>
  <c r="DZ43" i="1"/>
  <c r="DY43" i="1"/>
  <c r="DX43" i="1"/>
  <c r="DW43" i="1"/>
  <c r="DV43" i="1"/>
  <c r="DU43" i="1"/>
  <c r="DT43" i="1"/>
  <c r="DS43" i="1"/>
  <c r="DR43" i="1"/>
  <c r="DQ43" i="1"/>
  <c r="DP43" i="1"/>
  <c r="DO43" i="1"/>
  <c r="DN43" i="1"/>
  <c r="DM43" i="1"/>
  <c r="DL43" i="1"/>
  <c r="DK43" i="1"/>
  <c r="DJ43" i="1"/>
  <c r="DI43" i="1"/>
  <c r="DH43" i="1"/>
  <c r="DG43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P43" i="1"/>
  <c r="CO43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CA43" i="1"/>
  <c r="BZ43" i="1"/>
  <c r="BY43" i="1"/>
  <c r="BX43" i="1"/>
  <c r="BW43" i="1"/>
  <c r="BV43" i="1"/>
  <c r="BU43" i="1"/>
  <c r="BT43" i="1"/>
  <c r="BS43" i="1"/>
  <c r="BR43" i="1"/>
  <c r="BQ43" i="1"/>
  <c r="BP43" i="1"/>
  <c r="BO43" i="1"/>
  <c r="BN43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EJ42" i="1"/>
  <c r="EI42" i="1"/>
  <c r="EH42" i="1"/>
  <c r="EG42" i="1"/>
  <c r="EF42" i="1"/>
  <c r="EE42" i="1"/>
  <c r="ED42" i="1"/>
  <c r="EC42" i="1"/>
  <c r="EB42" i="1"/>
  <c r="EA42" i="1"/>
  <c r="DZ42" i="1"/>
  <c r="DY42" i="1"/>
  <c r="DX42" i="1"/>
  <c r="DW42" i="1"/>
  <c r="DV42" i="1"/>
  <c r="DU42" i="1"/>
  <c r="DT42" i="1"/>
  <c r="DS42" i="1"/>
  <c r="DR42" i="1"/>
  <c r="DQ42" i="1"/>
  <c r="DP42" i="1"/>
  <c r="DO42" i="1"/>
  <c r="DN42" i="1"/>
  <c r="DM42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CA42" i="1"/>
  <c r="BZ42" i="1"/>
  <c r="BY42" i="1"/>
  <c r="BX42" i="1"/>
  <c r="BW42" i="1"/>
  <c r="BV42" i="1"/>
  <c r="BU42" i="1"/>
  <c r="BT42" i="1"/>
  <c r="BS42" i="1"/>
  <c r="BR42" i="1"/>
  <c r="BQ42" i="1"/>
  <c r="BP42" i="1"/>
  <c r="BO42" i="1"/>
  <c r="BN42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EJ41" i="1"/>
  <c r="EI41" i="1"/>
  <c r="EH41" i="1"/>
  <c r="EG41" i="1"/>
  <c r="EF41" i="1"/>
  <c r="EE41" i="1"/>
  <c r="ED41" i="1"/>
  <c r="EC41" i="1"/>
  <c r="EB41" i="1"/>
  <c r="EA41" i="1"/>
  <c r="DZ41" i="1"/>
  <c r="DY41" i="1"/>
  <c r="DX41" i="1"/>
  <c r="DW41" i="1"/>
  <c r="DV41" i="1"/>
  <c r="DU41" i="1"/>
  <c r="DT41" i="1"/>
  <c r="DS41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EJ40" i="1"/>
  <c r="EI40" i="1"/>
  <c r="EH40" i="1"/>
  <c r="EG40" i="1"/>
  <c r="EF40" i="1"/>
  <c r="EE40" i="1"/>
  <c r="ED40" i="1"/>
  <c r="EC40" i="1"/>
  <c r="EB40" i="1"/>
  <c r="EA40" i="1"/>
  <c r="DZ40" i="1"/>
  <c r="DY40" i="1"/>
  <c r="DX40" i="1"/>
  <c r="DW40" i="1"/>
  <c r="DV40" i="1"/>
  <c r="DU40" i="1"/>
  <c r="DT40" i="1"/>
  <c r="DS40" i="1"/>
  <c r="DR40" i="1"/>
  <c r="DQ40" i="1"/>
  <c r="DP40" i="1"/>
  <c r="DO40" i="1"/>
  <c r="DN40" i="1"/>
  <c r="DM40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CA40" i="1"/>
  <c r="BZ40" i="1"/>
  <c r="BY40" i="1"/>
  <c r="BX40" i="1"/>
  <c r="BW40" i="1"/>
  <c r="BV40" i="1"/>
  <c r="BU40" i="1"/>
  <c r="BT40" i="1"/>
  <c r="BS40" i="1"/>
  <c r="BR40" i="1"/>
  <c r="BQ40" i="1"/>
  <c r="BP40" i="1"/>
  <c r="BO40" i="1"/>
  <c r="BN40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EJ39" i="1"/>
  <c r="EI39" i="1"/>
  <c r="EH39" i="1"/>
  <c r="EG39" i="1"/>
  <c r="EF39" i="1"/>
  <c r="EE39" i="1"/>
  <c r="ED39" i="1"/>
  <c r="EC39" i="1"/>
  <c r="EB39" i="1"/>
  <c r="EA39" i="1"/>
  <c r="DZ39" i="1"/>
  <c r="DY39" i="1"/>
  <c r="DX39" i="1"/>
  <c r="DW39" i="1"/>
  <c r="DV39" i="1"/>
  <c r="DU39" i="1"/>
  <c r="DT39" i="1"/>
  <c r="DS39" i="1"/>
  <c r="DR39" i="1"/>
  <c r="DQ39" i="1"/>
  <c r="DP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EJ38" i="1"/>
  <c r="EI38" i="1"/>
  <c r="EH38" i="1"/>
  <c r="EG38" i="1"/>
  <c r="EF38" i="1"/>
  <c r="EE38" i="1"/>
  <c r="ED38" i="1"/>
  <c r="EC38" i="1"/>
  <c r="EB38" i="1"/>
  <c r="EA38" i="1"/>
  <c r="DZ38" i="1"/>
  <c r="DY38" i="1"/>
  <c r="DX38" i="1"/>
  <c r="DW38" i="1"/>
  <c r="DV38" i="1"/>
  <c r="DU38" i="1"/>
  <c r="DT38" i="1"/>
  <c r="DS38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EJ36" i="1"/>
  <c r="EI36" i="1"/>
  <c r="EH36" i="1"/>
  <c r="EG36" i="1"/>
  <c r="EF36" i="1"/>
  <c r="EE36" i="1"/>
  <c r="ED36" i="1"/>
  <c r="EC36" i="1"/>
  <c r="EB36" i="1"/>
  <c r="EA36" i="1"/>
  <c r="DZ36" i="1"/>
  <c r="DY36" i="1"/>
  <c r="DX36" i="1"/>
  <c r="DW36" i="1"/>
  <c r="DV36" i="1"/>
  <c r="DU36" i="1"/>
  <c r="DT36" i="1"/>
  <c r="DS36" i="1"/>
  <c r="DR36" i="1"/>
  <c r="DQ36" i="1"/>
  <c r="DP36" i="1"/>
  <c r="DO36" i="1"/>
  <c r="DN36" i="1"/>
  <c r="DM36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T36" i="1"/>
  <c r="BS36" i="1"/>
  <c r="BR36" i="1"/>
  <c r="BQ36" i="1"/>
  <c r="BP36" i="1"/>
  <c r="BO36" i="1"/>
  <c r="BN36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EJ35" i="1"/>
  <c r="EI35" i="1"/>
  <c r="EH35" i="1"/>
  <c r="EG35" i="1"/>
  <c r="EF35" i="1"/>
  <c r="EE35" i="1"/>
  <c r="ED35" i="1"/>
  <c r="EC35" i="1"/>
  <c r="EB35" i="1"/>
  <c r="EA35" i="1"/>
  <c r="DZ35" i="1"/>
  <c r="DY35" i="1"/>
  <c r="DX35" i="1"/>
  <c r="DW35" i="1"/>
  <c r="DV35" i="1"/>
  <c r="DU35" i="1"/>
  <c r="DT35" i="1"/>
  <c r="DS35" i="1"/>
  <c r="DR35" i="1"/>
  <c r="DQ35" i="1"/>
  <c r="DP35" i="1"/>
  <c r="DO35" i="1"/>
  <c r="DN35" i="1"/>
  <c r="DM35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CA35" i="1"/>
  <c r="BZ35" i="1"/>
  <c r="BY35" i="1"/>
  <c r="BX35" i="1"/>
  <c r="BW35" i="1"/>
  <c r="BV35" i="1"/>
  <c r="BU35" i="1"/>
  <c r="BT35" i="1"/>
  <c r="BS35" i="1"/>
  <c r="BR35" i="1"/>
  <c r="BQ35" i="1"/>
  <c r="BP35" i="1"/>
  <c r="BO35" i="1"/>
  <c r="BN35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EJ34" i="1"/>
  <c r="EI34" i="1"/>
  <c r="EH34" i="1"/>
  <c r="EG34" i="1"/>
  <c r="EF34" i="1"/>
  <c r="EE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EJ33" i="1"/>
  <c r="EI33" i="1"/>
  <c r="EH33" i="1"/>
  <c r="EG33" i="1"/>
  <c r="EF33" i="1"/>
  <c r="EE33" i="1"/>
  <c r="ED33" i="1"/>
  <c r="EC33" i="1"/>
  <c r="EB33" i="1"/>
  <c r="EA33" i="1"/>
  <c r="DZ33" i="1"/>
  <c r="DY33" i="1"/>
  <c r="DX33" i="1"/>
  <c r="DW33" i="1"/>
  <c r="DV33" i="1"/>
  <c r="DU33" i="1"/>
  <c r="DT33" i="1"/>
  <c r="DS33" i="1"/>
  <c r="DR33" i="1"/>
  <c r="DQ33" i="1"/>
  <c r="DP33" i="1"/>
  <c r="DO33" i="1"/>
  <c r="DN33" i="1"/>
  <c r="DM33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CA33" i="1"/>
  <c r="BZ33" i="1"/>
  <c r="BY33" i="1"/>
  <c r="BX33" i="1"/>
  <c r="BW33" i="1"/>
  <c r="BV33" i="1"/>
  <c r="BU33" i="1"/>
  <c r="BT33" i="1"/>
  <c r="BS33" i="1"/>
  <c r="BR33" i="1"/>
  <c r="BQ33" i="1"/>
  <c r="BP33" i="1"/>
  <c r="BO33" i="1"/>
  <c r="BN33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EJ32" i="1"/>
  <c r="EI32" i="1"/>
  <c r="EH32" i="1"/>
  <c r="EG32" i="1"/>
  <c r="EF32" i="1"/>
  <c r="EE32" i="1"/>
  <c r="ED32" i="1"/>
  <c r="EC32" i="1"/>
  <c r="EB32" i="1"/>
  <c r="EA32" i="1"/>
  <c r="DZ32" i="1"/>
  <c r="DY32" i="1"/>
  <c r="DX32" i="1"/>
  <c r="DW32" i="1"/>
  <c r="DV32" i="1"/>
  <c r="DU32" i="1"/>
  <c r="DT32" i="1"/>
  <c r="DS32" i="1"/>
  <c r="DR32" i="1"/>
  <c r="DQ32" i="1"/>
  <c r="DP32" i="1"/>
  <c r="DO32" i="1"/>
  <c r="DN32" i="1"/>
  <c r="DM32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CA32" i="1"/>
  <c r="BZ32" i="1"/>
  <c r="BY32" i="1"/>
  <c r="BX32" i="1"/>
  <c r="BW32" i="1"/>
  <c r="BV32" i="1"/>
  <c r="BU32" i="1"/>
  <c r="BT32" i="1"/>
  <c r="BS32" i="1"/>
  <c r="BR32" i="1"/>
  <c r="BQ32" i="1"/>
  <c r="BP32" i="1"/>
  <c r="BO32" i="1"/>
  <c r="BN32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EJ31" i="1"/>
  <c r="EI31" i="1"/>
  <c r="EH31" i="1"/>
  <c r="EG31" i="1"/>
  <c r="EF31" i="1"/>
  <c r="EE31" i="1"/>
  <c r="ED31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EJ30" i="1"/>
  <c r="EI30" i="1"/>
  <c r="EH30" i="1"/>
  <c r="EG30" i="1"/>
  <c r="EF30" i="1"/>
  <c r="EE30" i="1"/>
  <c r="ED30" i="1"/>
  <c r="EC30" i="1"/>
  <c r="EB30" i="1"/>
  <c r="EA30" i="1"/>
  <c r="DZ30" i="1"/>
  <c r="DY30" i="1"/>
  <c r="DX30" i="1"/>
  <c r="DW30" i="1"/>
  <c r="DV30" i="1"/>
  <c r="DU30" i="1"/>
  <c r="DT30" i="1"/>
  <c r="DS30" i="1"/>
  <c r="DR30" i="1"/>
  <c r="DQ30" i="1"/>
  <c r="DP30" i="1"/>
  <c r="DO30" i="1"/>
  <c r="DN30" i="1"/>
  <c r="DM30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CA30" i="1"/>
  <c r="BZ30" i="1"/>
  <c r="BY30" i="1"/>
  <c r="BX30" i="1"/>
  <c r="BW30" i="1"/>
  <c r="BV30" i="1"/>
  <c r="BU30" i="1"/>
  <c r="BT30" i="1"/>
  <c r="BS30" i="1"/>
  <c r="BR30" i="1"/>
  <c r="BQ30" i="1"/>
  <c r="BP30" i="1"/>
  <c r="BO30" i="1"/>
  <c r="BN30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EJ29" i="1"/>
  <c r="EI29" i="1"/>
  <c r="EH29" i="1"/>
  <c r="EG29" i="1"/>
  <c r="EF29" i="1"/>
  <c r="EE29" i="1"/>
  <c r="ED29" i="1"/>
  <c r="EC29" i="1"/>
  <c r="EB29" i="1"/>
  <c r="EA29" i="1"/>
  <c r="DZ29" i="1"/>
  <c r="DY29" i="1"/>
  <c r="DX29" i="1"/>
  <c r="DW29" i="1"/>
  <c r="DV29" i="1"/>
  <c r="DU29" i="1"/>
  <c r="DT29" i="1"/>
  <c r="DS29" i="1"/>
  <c r="DR29" i="1"/>
  <c r="DQ29" i="1"/>
  <c r="DP29" i="1"/>
  <c r="DO29" i="1"/>
  <c r="DN29" i="1"/>
  <c r="DM29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CA29" i="1"/>
  <c r="BZ29" i="1"/>
  <c r="BY29" i="1"/>
  <c r="BX29" i="1"/>
  <c r="BW29" i="1"/>
  <c r="BV29" i="1"/>
  <c r="BU29" i="1"/>
  <c r="BT29" i="1"/>
  <c r="BS29" i="1"/>
  <c r="BR29" i="1"/>
  <c r="BQ29" i="1"/>
  <c r="BP29" i="1"/>
  <c r="BO29" i="1"/>
  <c r="BN29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EJ28" i="1"/>
  <c r="EI28" i="1"/>
  <c r="EH28" i="1"/>
  <c r="EG28" i="1"/>
  <c r="EF28" i="1"/>
  <c r="EE28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EJ27" i="1"/>
  <c r="EI27" i="1"/>
  <c r="EH27" i="1"/>
  <c r="EG27" i="1"/>
  <c r="EF27" i="1"/>
  <c r="EE27" i="1"/>
  <c r="ED27" i="1"/>
  <c r="EC27" i="1"/>
  <c r="EB27" i="1"/>
  <c r="EA27" i="1"/>
  <c r="DZ27" i="1"/>
  <c r="DY27" i="1"/>
  <c r="DX27" i="1"/>
  <c r="DW27" i="1"/>
  <c r="DV27" i="1"/>
  <c r="DU27" i="1"/>
  <c r="DT27" i="1"/>
  <c r="DS27" i="1"/>
  <c r="DR27" i="1"/>
  <c r="DQ27" i="1"/>
  <c r="DP27" i="1"/>
  <c r="DO27" i="1"/>
  <c r="DN27" i="1"/>
  <c r="DM27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EJ26" i="1"/>
  <c r="EI26" i="1"/>
  <c r="EH26" i="1"/>
  <c r="EG26" i="1"/>
  <c r="EF26" i="1"/>
  <c r="EE26" i="1"/>
  <c r="ED26" i="1"/>
  <c r="EC26" i="1"/>
  <c r="EB26" i="1"/>
  <c r="EA26" i="1"/>
  <c r="DZ26" i="1"/>
  <c r="DY26" i="1"/>
  <c r="DX26" i="1"/>
  <c r="DW26" i="1"/>
  <c r="DV26" i="1"/>
  <c r="DU26" i="1"/>
  <c r="DT26" i="1"/>
  <c r="DS26" i="1"/>
  <c r="DR26" i="1"/>
  <c r="DQ26" i="1"/>
  <c r="DP26" i="1"/>
  <c r="DO26" i="1"/>
  <c r="DN26" i="1"/>
  <c r="DM26" i="1"/>
  <c r="DL26" i="1"/>
  <c r="DK26" i="1"/>
  <c r="DJ26" i="1"/>
  <c r="DI26" i="1"/>
  <c r="DH26" i="1"/>
  <c r="DG26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EJ25" i="1"/>
  <c r="EI25" i="1"/>
  <c r="EH25" i="1"/>
  <c r="EG25" i="1"/>
  <c r="EF25" i="1"/>
  <c r="EE25" i="1"/>
  <c r="ED25" i="1"/>
  <c r="EC25" i="1"/>
  <c r="EB25" i="1"/>
  <c r="EA25" i="1"/>
  <c r="DZ25" i="1"/>
  <c r="DY25" i="1"/>
  <c r="DX25" i="1"/>
  <c r="DW25" i="1"/>
  <c r="DV25" i="1"/>
  <c r="DU25" i="1"/>
  <c r="DT25" i="1"/>
  <c r="DS25" i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EJ24" i="1"/>
  <c r="EI24" i="1"/>
  <c r="EH24" i="1"/>
  <c r="EG24" i="1"/>
  <c r="EF24" i="1"/>
  <c r="EE24" i="1"/>
  <c r="ED24" i="1"/>
  <c r="EC24" i="1"/>
  <c r="EB24" i="1"/>
  <c r="EA24" i="1"/>
  <c r="DZ24" i="1"/>
  <c r="DY24" i="1"/>
  <c r="DX24" i="1"/>
  <c r="DW24" i="1"/>
  <c r="DV24" i="1"/>
  <c r="DU24" i="1"/>
  <c r="DT24" i="1"/>
  <c r="DS24" i="1"/>
  <c r="DR24" i="1"/>
  <c r="DQ24" i="1"/>
  <c r="DP24" i="1"/>
  <c r="DO24" i="1"/>
  <c r="DN24" i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EJ23" i="1"/>
  <c r="EI23" i="1"/>
  <c r="EH23" i="1"/>
  <c r="EG23" i="1"/>
  <c r="EF23" i="1"/>
  <c r="EE23" i="1"/>
  <c r="ED23" i="1"/>
  <c r="EC23" i="1"/>
  <c r="EB23" i="1"/>
  <c r="EA23" i="1"/>
  <c r="DZ23" i="1"/>
  <c r="DY23" i="1"/>
  <c r="DX23" i="1"/>
  <c r="DW23" i="1"/>
  <c r="DV23" i="1"/>
  <c r="DU23" i="1"/>
  <c r="DT23" i="1"/>
  <c r="DS23" i="1"/>
  <c r="DR23" i="1"/>
  <c r="DQ23" i="1"/>
  <c r="DP23" i="1"/>
  <c r="DO23" i="1"/>
  <c r="DN23" i="1"/>
  <c r="DM23" i="1"/>
  <c r="DL23" i="1"/>
  <c r="DK23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EJ22" i="1"/>
  <c r="EI22" i="1"/>
  <c r="EH22" i="1"/>
  <c r="EG22" i="1"/>
  <c r="EF22" i="1"/>
  <c r="EE22" i="1"/>
  <c r="ED22" i="1"/>
  <c r="EC22" i="1"/>
  <c r="EB22" i="1"/>
  <c r="EA22" i="1"/>
  <c r="DZ22" i="1"/>
  <c r="DY22" i="1"/>
  <c r="DX22" i="1"/>
  <c r="DW22" i="1"/>
  <c r="DV22" i="1"/>
  <c r="DU22" i="1"/>
  <c r="DT22" i="1"/>
  <c r="DS22" i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EJ21" i="1"/>
  <c r="EI21" i="1"/>
  <c r="EH21" i="1"/>
  <c r="EG21" i="1"/>
  <c r="EF21" i="1"/>
  <c r="EE21" i="1"/>
  <c r="ED21" i="1"/>
  <c r="EC21" i="1"/>
  <c r="EB21" i="1"/>
  <c r="EA21" i="1"/>
  <c r="DZ21" i="1"/>
  <c r="DY21" i="1"/>
  <c r="DX21" i="1"/>
  <c r="DW21" i="1"/>
  <c r="DV21" i="1"/>
  <c r="DU21" i="1"/>
  <c r="DT21" i="1"/>
  <c r="DS21" i="1"/>
  <c r="DR21" i="1"/>
  <c r="DQ21" i="1"/>
  <c r="DP21" i="1"/>
  <c r="DO21" i="1"/>
  <c r="DN21" i="1"/>
  <c r="DM21" i="1"/>
  <c r="DL21" i="1"/>
  <c r="DK21" i="1"/>
  <c r="DJ21" i="1"/>
  <c r="DI21" i="1"/>
  <c r="DH21" i="1"/>
  <c r="DG21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CA21" i="1"/>
  <c r="BZ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EJ20" i="1"/>
  <c r="EI20" i="1"/>
  <c r="EH20" i="1"/>
  <c r="EG20" i="1"/>
  <c r="EF20" i="1"/>
  <c r="EE20" i="1"/>
  <c r="ED20" i="1"/>
  <c r="EC20" i="1"/>
  <c r="EB20" i="1"/>
  <c r="EA20" i="1"/>
  <c r="DZ20" i="1"/>
  <c r="DY20" i="1"/>
  <c r="DX20" i="1"/>
  <c r="DW20" i="1"/>
  <c r="DV20" i="1"/>
  <c r="DU20" i="1"/>
  <c r="DT20" i="1"/>
  <c r="DS20" i="1"/>
  <c r="DR20" i="1"/>
  <c r="DQ20" i="1"/>
  <c r="DP20" i="1"/>
  <c r="DO20" i="1"/>
  <c r="DN20" i="1"/>
  <c r="DM20" i="1"/>
  <c r="DL20" i="1"/>
  <c r="DK20" i="1"/>
  <c r="DJ20" i="1"/>
  <c r="DI20" i="1"/>
  <c r="DH20" i="1"/>
  <c r="DG20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EJ19" i="1"/>
  <c r="EI19" i="1"/>
  <c r="EH19" i="1"/>
  <c r="EG19" i="1"/>
  <c r="EF19" i="1"/>
  <c r="EE19" i="1"/>
  <c r="ED19" i="1"/>
  <c r="EC19" i="1"/>
  <c r="EB19" i="1"/>
  <c r="EA19" i="1"/>
  <c r="DZ19" i="1"/>
  <c r="DY19" i="1"/>
  <c r="DX19" i="1"/>
  <c r="DW19" i="1"/>
  <c r="DV19" i="1"/>
  <c r="DU19" i="1"/>
  <c r="DT19" i="1"/>
  <c r="DS19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CA19" i="1"/>
  <c r="BZ19" i="1"/>
  <c r="BY19" i="1"/>
  <c r="BX19" i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EJ18" i="1"/>
  <c r="EI18" i="1"/>
  <c r="EH18" i="1"/>
  <c r="EG18" i="1"/>
  <c r="EF18" i="1"/>
  <c r="EE18" i="1"/>
  <c r="ED18" i="1"/>
  <c r="EC18" i="1"/>
  <c r="EB18" i="1"/>
  <c r="EA18" i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EJ17" i="1"/>
  <c r="EI17" i="1"/>
  <c r="EH17" i="1"/>
  <c r="EG17" i="1"/>
  <c r="EF17" i="1"/>
  <c r="EE17" i="1"/>
  <c r="ED17" i="1"/>
  <c r="EC17" i="1"/>
  <c r="EB17" i="1"/>
  <c r="EA17" i="1"/>
  <c r="DZ17" i="1"/>
  <c r="DY17" i="1"/>
  <c r="DX17" i="1"/>
  <c r="DW17" i="1"/>
  <c r="DV17" i="1"/>
  <c r="DU17" i="1"/>
  <c r="DT17" i="1"/>
  <c r="DS17" i="1"/>
  <c r="DR17" i="1"/>
  <c r="DQ17" i="1"/>
  <c r="DP17" i="1"/>
  <c r="DO17" i="1"/>
  <c r="DN17" i="1"/>
  <c r="DM17" i="1"/>
  <c r="DL17" i="1"/>
  <c r="DK17" i="1"/>
  <c r="DJ17" i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BX17" i="1"/>
  <c r="BW17" i="1"/>
  <c r="BV17" i="1"/>
  <c r="BU17" i="1"/>
  <c r="BT17" i="1"/>
  <c r="BS17" i="1"/>
  <c r="BR17" i="1"/>
  <c r="BQ17" i="1"/>
  <c r="BP17" i="1"/>
  <c r="BO17" i="1"/>
  <c r="BN17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EJ16" i="1"/>
  <c r="EI16" i="1"/>
  <c r="EH16" i="1"/>
  <c r="EG16" i="1"/>
  <c r="EF16" i="1"/>
  <c r="EE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EJ15" i="1"/>
  <c r="EI15" i="1"/>
  <c r="EH15" i="1"/>
  <c r="EG15" i="1"/>
  <c r="EF15" i="1"/>
  <c r="EE15" i="1"/>
  <c r="ED15" i="1"/>
  <c r="EC15" i="1"/>
  <c r="EB15" i="1"/>
  <c r="EA15" i="1"/>
  <c r="DZ15" i="1"/>
  <c r="DY15" i="1"/>
  <c r="DX15" i="1"/>
  <c r="DW15" i="1"/>
  <c r="DV15" i="1"/>
  <c r="DU15" i="1"/>
  <c r="DT15" i="1"/>
  <c r="DS15" i="1"/>
  <c r="DR15" i="1"/>
  <c r="DQ15" i="1"/>
  <c r="DP15" i="1"/>
  <c r="DO15" i="1"/>
  <c r="DN15" i="1"/>
  <c r="DM15" i="1"/>
  <c r="DL15" i="1"/>
  <c r="DK15" i="1"/>
  <c r="DJ15" i="1"/>
  <c r="DI15" i="1"/>
  <c r="DH15" i="1"/>
  <c r="DG15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EJ14" i="1"/>
  <c r="EI14" i="1"/>
  <c r="EH14" i="1"/>
  <c r="EG14" i="1"/>
  <c r="EF14" i="1"/>
  <c r="EE14" i="1"/>
  <c r="ED14" i="1"/>
  <c r="EC14" i="1"/>
  <c r="EB14" i="1"/>
  <c r="EA14" i="1"/>
  <c r="DZ14" i="1"/>
  <c r="DY14" i="1"/>
  <c r="DX14" i="1"/>
  <c r="DW14" i="1"/>
  <c r="DV14" i="1"/>
  <c r="DU14" i="1"/>
  <c r="DT14" i="1"/>
  <c r="DS14" i="1"/>
  <c r="DR14" i="1"/>
  <c r="DQ14" i="1"/>
  <c r="DP14" i="1"/>
  <c r="DO14" i="1"/>
  <c r="DN14" i="1"/>
  <c r="DM14" i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EJ13" i="1"/>
  <c r="EI13" i="1"/>
  <c r="EH13" i="1"/>
  <c r="EG13" i="1"/>
  <c r="EF13" i="1"/>
  <c r="EE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EJ12" i="1"/>
  <c r="EI12" i="1"/>
  <c r="EH12" i="1"/>
  <c r="EG12" i="1"/>
  <c r="EF12" i="1"/>
  <c r="EE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EJ11" i="1"/>
  <c r="EI11" i="1"/>
  <c r="EH11" i="1"/>
  <c r="EG11" i="1"/>
  <c r="EF11" i="1"/>
  <c r="EE11" i="1"/>
  <c r="ED11" i="1"/>
  <c r="EC11" i="1"/>
  <c r="EB11" i="1"/>
  <c r="EA11" i="1"/>
  <c r="DZ11" i="1"/>
  <c r="DY11" i="1"/>
  <c r="DX11" i="1"/>
  <c r="DW11" i="1"/>
  <c r="DV11" i="1"/>
  <c r="DU11" i="1"/>
  <c r="DT11" i="1"/>
  <c r="DS11" i="1"/>
  <c r="DR11" i="1"/>
  <c r="DQ11" i="1"/>
  <c r="DP11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EJ10" i="1"/>
  <c r="EI10" i="1"/>
  <c r="EH10" i="1"/>
  <c r="EG10" i="1"/>
  <c r="EF10" i="1"/>
  <c r="EE10" i="1"/>
  <c r="ED10" i="1"/>
  <c r="EC10" i="1"/>
  <c r="EB10" i="1"/>
  <c r="EA10" i="1"/>
  <c r="DZ10" i="1"/>
  <c r="DY10" i="1"/>
  <c r="DX10" i="1"/>
  <c r="DW10" i="1"/>
  <c r="DV10" i="1"/>
  <c r="DU10" i="1"/>
  <c r="DT10" i="1"/>
  <c r="DS10" i="1"/>
  <c r="DR10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EJ9" i="1"/>
  <c r="EI9" i="1"/>
  <c r="EH9" i="1"/>
  <c r="EG9" i="1"/>
  <c r="EF9" i="1"/>
  <c r="EE9" i="1"/>
  <c r="ED9" i="1"/>
  <c r="EC9" i="1"/>
  <c r="EB9" i="1"/>
  <c r="EA9" i="1"/>
  <c r="DZ9" i="1"/>
  <c r="DY9" i="1"/>
  <c r="DX9" i="1"/>
  <c r="DW9" i="1"/>
  <c r="DV9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EJ8" i="1"/>
  <c r="EI8" i="1"/>
  <c r="EH8" i="1"/>
  <c r="EG8" i="1"/>
  <c r="EF8" i="1"/>
  <c r="EE8" i="1"/>
  <c r="ED8" i="1"/>
  <c r="EC8" i="1"/>
  <c r="EB8" i="1"/>
  <c r="EA8" i="1"/>
  <c r="DZ8" i="1"/>
  <c r="DY8" i="1"/>
  <c r="DX8" i="1"/>
  <c r="DW8" i="1"/>
  <c r="DV8" i="1"/>
  <c r="DU8" i="1"/>
  <c r="DT8" i="1"/>
  <c r="DS8" i="1"/>
  <c r="DR8" i="1"/>
  <c r="DQ8" i="1"/>
  <c r="DP8" i="1"/>
  <c r="DO8" i="1"/>
  <c r="DN8" i="1"/>
  <c r="DM8" i="1"/>
  <c r="DL8" i="1"/>
  <c r="DK8" i="1"/>
  <c r="DJ8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EJ7" i="1"/>
  <c r="EI7" i="1"/>
  <c r="EH7" i="1"/>
  <c r="EG7" i="1"/>
  <c r="EF7" i="1"/>
  <c r="EE7" i="1"/>
  <c r="ED7" i="1"/>
  <c r="EC7" i="1"/>
  <c r="EB7" i="1"/>
  <c r="EA7" i="1"/>
  <c r="DZ7" i="1"/>
  <c r="DY7" i="1"/>
  <c r="DX7" i="1"/>
  <c r="DW7" i="1"/>
  <c r="DV7" i="1"/>
  <c r="DU7" i="1"/>
  <c r="DT7" i="1"/>
  <c r="DS7" i="1"/>
  <c r="DR7" i="1"/>
  <c r="DQ7" i="1"/>
  <c r="DP7" i="1"/>
  <c r="DO7" i="1"/>
  <c r="DN7" i="1"/>
  <c r="DM7" i="1"/>
  <c r="DL7" i="1"/>
  <c r="DK7" i="1"/>
  <c r="DJ7" i="1"/>
  <c r="DI7" i="1"/>
  <c r="DH7" i="1"/>
  <c r="DG7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EJ6" i="1"/>
  <c r="EI6" i="1"/>
  <c r="EH6" i="1"/>
  <c r="EG6" i="1"/>
  <c r="EF6" i="1"/>
  <c r="EE6" i="1"/>
  <c r="ED6" i="1"/>
  <c r="EC6" i="1"/>
  <c r="EB6" i="1"/>
  <c r="EA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Z112" i="1"/>
  <c r="Z111" i="1"/>
  <c r="Z110" i="1"/>
  <c r="Z109" i="1"/>
  <c r="Z108" i="1"/>
  <c r="Z107" i="1"/>
  <c r="Z106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2" i="1"/>
  <c r="Z81" i="1"/>
  <c r="Z80" i="1"/>
  <c r="Z79" i="1"/>
  <c r="Z78" i="1"/>
  <c r="Z77" i="1"/>
  <c r="Z75" i="1"/>
  <c r="Z74" i="1"/>
  <c r="Z73" i="1"/>
  <c r="Z72" i="1"/>
  <c r="Z71" i="1"/>
  <c r="Z70" i="1"/>
  <c r="Z69" i="1"/>
  <c r="Z67" i="1"/>
  <c r="Z66" i="1"/>
  <c r="Z65" i="1"/>
  <c r="Z64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8" i="1"/>
  <c r="Z47" i="1"/>
  <c r="Z46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19" i="1"/>
  <c r="Z18" i="1"/>
  <c r="Z17" i="1"/>
  <c r="Z16" i="1"/>
  <c r="Z15" i="1"/>
  <c r="Z14" i="1"/>
  <c r="Z13" i="1"/>
  <c r="Z11" i="1"/>
  <c r="Z10" i="1"/>
  <c r="Z9" i="1"/>
  <c r="Z8" i="1"/>
  <c r="Z7" i="1"/>
  <c r="DW5" i="6"/>
  <c r="DV5" i="6"/>
  <c r="DU5" i="6"/>
  <c r="DT5" i="6"/>
  <c r="DS5" i="6"/>
  <c r="DR5" i="6"/>
  <c r="DQ5" i="6"/>
  <c r="DP5" i="6"/>
  <c r="DO5" i="6"/>
  <c r="DN5" i="6"/>
  <c r="DM5" i="6"/>
  <c r="DL5" i="6"/>
  <c r="DK5" i="6"/>
  <c r="DJ5" i="6"/>
  <c r="DI5" i="6"/>
  <c r="DH5" i="6"/>
  <c r="DG5" i="6"/>
  <c r="DF5" i="6"/>
  <c r="DE5" i="6"/>
  <c r="DD5" i="6"/>
  <c r="DC5" i="6"/>
  <c r="DB5" i="6"/>
  <c r="DA5" i="6"/>
  <c r="CZ5" i="6"/>
  <c r="CY5" i="6"/>
  <c r="CX5" i="6"/>
  <c r="CW5" i="6"/>
  <c r="CV5" i="6"/>
  <c r="CU5" i="6"/>
  <c r="CT5" i="6"/>
  <c r="CS5" i="6"/>
  <c r="CR5" i="6"/>
  <c r="CQ5" i="6"/>
  <c r="CP5" i="6"/>
  <c r="CO5" i="6"/>
  <c r="CN5" i="6"/>
  <c r="CM5" i="6"/>
  <c r="CL5" i="6"/>
  <c r="CK5" i="6"/>
  <c r="CJ5" i="6"/>
  <c r="CI5" i="6"/>
  <c r="CH5" i="6"/>
  <c r="CG5" i="6"/>
  <c r="CF5" i="6"/>
  <c r="CE5" i="6"/>
  <c r="CD5" i="6"/>
  <c r="CC5" i="6"/>
  <c r="CB5" i="6"/>
  <c r="CA5" i="6"/>
  <c r="BZ5" i="6"/>
  <c r="BY5" i="6"/>
  <c r="BX5" i="6"/>
  <c r="BW5" i="6"/>
  <c r="BV5" i="6"/>
  <c r="BU5" i="6"/>
  <c r="BT5" i="6"/>
  <c r="BS5" i="6"/>
  <c r="BR5" i="6"/>
  <c r="BQ5" i="6"/>
  <c r="BP5" i="6"/>
  <c r="BO5" i="6"/>
  <c r="BN5" i="6"/>
  <c r="BM5" i="6"/>
  <c r="BL5" i="6"/>
  <c r="BK5" i="6"/>
  <c r="BJ5" i="6"/>
  <c r="BI5" i="6"/>
  <c r="BH5" i="6"/>
  <c r="BG5" i="6"/>
  <c r="BF5" i="6"/>
  <c r="BE5" i="6"/>
  <c r="BD5" i="6"/>
  <c r="BC5" i="6"/>
  <c r="BB5" i="6"/>
  <c r="BA5" i="6"/>
  <c r="AZ5" i="6"/>
  <c r="AY5" i="6"/>
  <c r="AX5" i="6"/>
  <c r="AW5" i="6"/>
  <c r="AV5" i="6"/>
  <c r="AU5" i="6"/>
  <c r="AT5" i="6"/>
  <c r="AS5" i="6"/>
  <c r="AR5" i="6"/>
  <c r="AQ5" i="6"/>
  <c r="AP5" i="6"/>
  <c r="AO5" i="6"/>
  <c r="AN5" i="6"/>
  <c r="AM5" i="6"/>
  <c r="AL5" i="6"/>
  <c r="AK5" i="6"/>
  <c r="AJ5" i="6"/>
  <c r="AI5" i="6"/>
  <c r="AH5" i="6"/>
  <c r="AG5" i="6"/>
  <c r="AF5" i="6"/>
  <c r="AE5" i="6"/>
  <c r="AD5" i="6"/>
  <c r="AC5" i="6"/>
  <c r="DW4" i="6"/>
  <c r="DV4" i="6"/>
  <c r="DU4" i="6"/>
  <c r="DT4" i="6"/>
  <c r="DS4" i="6"/>
  <c r="DR4" i="6"/>
  <c r="DQ4" i="6"/>
  <c r="DP4" i="6"/>
  <c r="DO4" i="6"/>
  <c r="DN4" i="6"/>
  <c r="DM4" i="6"/>
  <c r="DL4" i="6"/>
  <c r="DK4" i="6"/>
  <c r="DJ4" i="6"/>
  <c r="DI4" i="6"/>
  <c r="DH4" i="6"/>
  <c r="DG4" i="6"/>
  <c r="DF4" i="6"/>
  <c r="DE4" i="6"/>
  <c r="DD4" i="6"/>
  <c r="DC4" i="6"/>
  <c r="DB4" i="6"/>
  <c r="DA4" i="6"/>
  <c r="CZ4" i="6"/>
  <c r="CY4" i="6"/>
  <c r="CX4" i="6"/>
  <c r="CW4" i="6"/>
  <c r="CV4" i="6"/>
  <c r="CU4" i="6"/>
  <c r="CT4" i="6"/>
  <c r="CS4" i="6"/>
  <c r="CR4" i="6"/>
  <c r="CQ4" i="6"/>
  <c r="CP4" i="6"/>
  <c r="CO4" i="6"/>
  <c r="CN4" i="6"/>
  <c r="CM4" i="6"/>
  <c r="CL4" i="6"/>
  <c r="CK4" i="6"/>
  <c r="CJ4" i="6"/>
  <c r="CI4" i="6"/>
  <c r="CH4" i="6"/>
  <c r="CG4" i="6"/>
  <c r="CF4" i="6"/>
  <c r="CE4" i="6"/>
  <c r="CD4" i="6"/>
  <c r="CC4" i="6"/>
  <c r="CB4" i="6"/>
  <c r="CA4" i="6"/>
  <c r="BZ4" i="6"/>
  <c r="BY4" i="6"/>
  <c r="BX4" i="6"/>
  <c r="BW4" i="6"/>
  <c r="BV4" i="6"/>
  <c r="BU4" i="6"/>
  <c r="BT4" i="6"/>
  <c r="BS4" i="6"/>
  <c r="BR4" i="6"/>
  <c r="BQ4" i="6"/>
  <c r="BP4" i="6"/>
  <c r="BO4" i="6"/>
  <c r="BN4" i="6"/>
  <c r="BM4" i="6"/>
  <c r="BL4" i="6"/>
  <c r="BK4" i="6"/>
  <c r="BJ4" i="6"/>
  <c r="BI4" i="6"/>
  <c r="BH4" i="6"/>
  <c r="BG4" i="6"/>
  <c r="BF4" i="6"/>
  <c r="BE4" i="6"/>
  <c r="BD4" i="6"/>
  <c r="BC4" i="6"/>
  <c r="BB4" i="6"/>
  <c r="BA4" i="6"/>
  <c r="AZ4" i="6"/>
  <c r="AY4" i="6"/>
  <c r="AX4" i="6"/>
  <c r="AW4" i="6"/>
  <c r="AV4" i="6"/>
  <c r="AU4" i="6"/>
  <c r="AT4" i="6"/>
  <c r="AS4" i="6"/>
  <c r="AR4" i="6"/>
  <c r="AQ4" i="6"/>
  <c r="AP4" i="6"/>
  <c r="AO4" i="6"/>
  <c r="AN4" i="6"/>
  <c r="AM4" i="6"/>
  <c r="AL4" i="6"/>
  <c r="AK4" i="6"/>
  <c r="AJ4" i="6"/>
  <c r="AI4" i="6"/>
  <c r="AH4" i="6"/>
  <c r="AG4" i="6"/>
  <c r="AF4" i="6"/>
  <c r="AE4" i="6"/>
  <c r="AD4" i="6"/>
  <c r="AC4" i="6"/>
  <c r="DW5" i="5"/>
  <c r="DV5" i="5"/>
  <c r="DU5" i="5"/>
  <c r="DT5" i="5"/>
  <c r="DS5" i="5"/>
  <c r="DR5" i="5"/>
  <c r="DQ5" i="5"/>
  <c r="DP5" i="5"/>
  <c r="DO5" i="5"/>
  <c r="DN5" i="5"/>
  <c r="DM5" i="5"/>
  <c r="DL5" i="5"/>
  <c r="DK5" i="5"/>
  <c r="DJ5" i="5"/>
  <c r="DI5" i="5"/>
  <c r="DH5" i="5"/>
  <c r="DG5" i="5"/>
  <c r="DF5" i="5"/>
  <c r="DE5" i="5"/>
  <c r="DD5" i="5"/>
  <c r="DC5" i="5"/>
  <c r="DB5" i="5"/>
  <c r="DA5" i="5"/>
  <c r="CZ5" i="5"/>
  <c r="CY5" i="5"/>
  <c r="CX5" i="5"/>
  <c r="CW5" i="5"/>
  <c r="CV5" i="5"/>
  <c r="CU5" i="5"/>
  <c r="CT5" i="5"/>
  <c r="CS5" i="5"/>
  <c r="CR5" i="5"/>
  <c r="CQ5" i="5"/>
  <c r="CP5" i="5"/>
  <c r="CO5" i="5"/>
  <c r="CN5" i="5"/>
  <c r="CM5" i="5"/>
  <c r="CL5" i="5"/>
  <c r="CK5" i="5"/>
  <c r="CJ5" i="5"/>
  <c r="CI5" i="5"/>
  <c r="CH5" i="5"/>
  <c r="CG5" i="5"/>
  <c r="CF5" i="5"/>
  <c r="CE5" i="5"/>
  <c r="CD5" i="5"/>
  <c r="CC5" i="5"/>
  <c r="CB5" i="5"/>
  <c r="CA5" i="5"/>
  <c r="BZ5" i="5"/>
  <c r="BY5" i="5"/>
  <c r="BX5" i="5"/>
  <c r="BW5" i="5"/>
  <c r="BV5" i="5"/>
  <c r="BU5" i="5"/>
  <c r="BT5" i="5"/>
  <c r="BS5" i="5"/>
  <c r="BR5" i="5"/>
  <c r="BQ5" i="5"/>
  <c r="BP5" i="5"/>
  <c r="BO5" i="5"/>
  <c r="BN5" i="5"/>
  <c r="BM5" i="5"/>
  <c r="BL5" i="5"/>
  <c r="BK5" i="5"/>
  <c r="BJ5" i="5"/>
  <c r="BI5" i="5"/>
  <c r="BH5" i="5"/>
  <c r="BG5" i="5"/>
  <c r="BF5" i="5"/>
  <c r="BE5" i="5"/>
  <c r="BD5" i="5"/>
  <c r="BC5" i="5"/>
  <c r="BB5" i="5"/>
  <c r="BA5" i="5"/>
  <c r="AZ5" i="5"/>
  <c r="AY5" i="5"/>
  <c r="AX5" i="5"/>
  <c r="AW5" i="5"/>
  <c r="AV5" i="5"/>
  <c r="AU5" i="5"/>
  <c r="AT5" i="5"/>
  <c r="AS5" i="5"/>
  <c r="AR5" i="5"/>
  <c r="AQ5" i="5"/>
  <c r="AP5" i="5"/>
  <c r="AO5" i="5"/>
  <c r="AN5" i="5"/>
  <c r="AM5" i="5"/>
  <c r="AL5" i="5"/>
  <c r="AK5" i="5"/>
  <c r="AJ5" i="5"/>
  <c r="AI5" i="5"/>
  <c r="AH5" i="5"/>
  <c r="AG5" i="5"/>
  <c r="AF5" i="5"/>
  <c r="AE5" i="5"/>
  <c r="AD5" i="5"/>
  <c r="AC5" i="5"/>
  <c r="DW4" i="5"/>
  <c r="DV4" i="5"/>
  <c r="DU4" i="5"/>
  <c r="DT4" i="5"/>
  <c r="DS4" i="5"/>
  <c r="DR4" i="5"/>
  <c r="DQ4" i="5"/>
  <c r="DP4" i="5"/>
  <c r="DO4" i="5"/>
  <c r="DN4" i="5"/>
  <c r="DM4" i="5"/>
  <c r="DL4" i="5"/>
  <c r="DK4" i="5"/>
  <c r="DJ4" i="5"/>
  <c r="DI4" i="5"/>
  <c r="DH4" i="5"/>
  <c r="DG4" i="5"/>
  <c r="DF4" i="5"/>
  <c r="DE4" i="5"/>
  <c r="DD4" i="5"/>
  <c r="DC4" i="5"/>
  <c r="DB4" i="5"/>
  <c r="DA4" i="5"/>
  <c r="CZ4" i="5"/>
  <c r="CY4" i="5"/>
  <c r="CX4" i="5"/>
  <c r="CW4" i="5"/>
  <c r="CV4" i="5"/>
  <c r="CU4" i="5"/>
  <c r="CT4" i="5"/>
  <c r="CS4" i="5"/>
  <c r="CR4" i="5"/>
  <c r="CQ4" i="5"/>
  <c r="CP4" i="5"/>
  <c r="CO4" i="5"/>
  <c r="CN4" i="5"/>
  <c r="CM4" i="5"/>
  <c r="CL4" i="5"/>
  <c r="CK4" i="5"/>
  <c r="CJ4" i="5"/>
  <c r="CI4" i="5"/>
  <c r="CH4" i="5"/>
  <c r="CG4" i="5"/>
  <c r="CF4" i="5"/>
  <c r="CE4" i="5"/>
  <c r="CD4" i="5"/>
  <c r="CC4" i="5"/>
  <c r="CB4" i="5"/>
  <c r="CA4" i="5"/>
  <c r="BZ4" i="5"/>
  <c r="BY4" i="5"/>
  <c r="BX4" i="5"/>
  <c r="BW4" i="5"/>
  <c r="BV4" i="5"/>
  <c r="BU4" i="5"/>
  <c r="BT4" i="5"/>
  <c r="BS4" i="5"/>
  <c r="BR4" i="5"/>
  <c r="BQ4" i="5"/>
  <c r="BP4" i="5"/>
  <c r="BO4" i="5"/>
  <c r="BN4" i="5"/>
  <c r="BM4" i="5"/>
  <c r="BL4" i="5"/>
  <c r="BK4" i="5"/>
  <c r="BJ4" i="5"/>
  <c r="BI4" i="5"/>
  <c r="BH4" i="5"/>
  <c r="BG4" i="5"/>
  <c r="BF4" i="5"/>
  <c r="BE4" i="5"/>
  <c r="BD4" i="5"/>
  <c r="BC4" i="5"/>
  <c r="BB4" i="5"/>
  <c r="BA4" i="5"/>
  <c r="AZ4" i="5"/>
  <c r="AY4" i="5"/>
  <c r="AX4" i="5"/>
  <c r="AW4" i="5"/>
  <c r="AV4" i="5"/>
  <c r="AU4" i="5"/>
  <c r="AT4" i="5"/>
  <c r="AS4" i="5"/>
  <c r="AR4" i="5"/>
  <c r="AQ4" i="5"/>
  <c r="AP4" i="5"/>
  <c r="AO4" i="5"/>
  <c r="AN4" i="5"/>
  <c r="AM4" i="5"/>
  <c r="AL4" i="5"/>
  <c r="AK4" i="5"/>
  <c r="AJ4" i="5"/>
  <c r="AI4" i="5"/>
  <c r="AH4" i="5"/>
  <c r="AG4" i="5"/>
  <c r="AF4" i="5"/>
  <c r="AE4" i="5"/>
  <c r="AD4" i="5"/>
  <c r="AC4" i="5"/>
  <c r="C113" i="2"/>
  <c r="Y112" i="2"/>
  <c r="X112" i="2"/>
  <c r="W112" i="2"/>
  <c r="U112" i="2"/>
  <c r="R112" i="2"/>
  <c r="M112" i="2"/>
  <c r="AL105" i="2"/>
  <c r="AL105" i="1" s="1"/>
  <c r="AK105" i="2"/>
  <c r="AK105" i="1" s="1"/>
  <c r="AJ105" i="2"/>
  <c r="AJ105" i="1" s="1"/>
  <c r="AI105" i="2"/>
  <c r="AI105" i="1" s="1"/>
  <c r="AH105" i="2"/>
  <c r="AH105" i="1" s="1"/>
  <c r="AG105" i="2"/>
  <c r="AG105" i="1" s="1"/>
  <c r="AF105" i="2"/>
  <c r="AF105" i="1" s="1"/>
  <c r="AE105" i="2"/>
  <c r="AE105" i="1" s="1"/>
  <c r="AD105" i="2"/>
  <c r="AD105" i="1" s="1"/>
  <c r="AC105" i="2"/>
  <c r="AC105" i="1" s="1"/>
  <c r="AB105" i="2"/>
  <c r="AB105" i="1" s="1"/>
  <c r="AA105" i="2"/>
  <c r="AA105" i="1" s="1"/>
  <c r="Z105" i="2"/>
  <c r="Z105" i="1" s="1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Y101" i="2"/>
  <c r="Y96" i="2" s="1"/>
  <c r="X101" i="2"/>
  <c r="X96" i="2" s="1"/>
  <c r="W101" i="2"/>
  <c r="W96" i="2" s="1"/>
  <c r="V101" i="2"/>
  <c r="V96" i="2" s="1"/>
  <c r="U101" i="2"/>
  <c r="U96" i="2" s="1"/>
  <c r="S101" i="2"/>
  <c r="S96" i="2" s="1"/>
  <c r="R101" i="2"/>
  <c r="R96" i="2" s="1"/>
  <c r="Q101" i="2"/>
  <c r="N101" i="2"/>
  <c r="N96" i="2" s="1"/>
  <c r="M101" i="2"/>
  <c r="M96" i="2" s="1"/>
  <c r="L101" i="2"/>
  <c r="L96" i="2" s="1"/>
  <c r="K101" i="2"/>
  <c r="K96" i="2" s="1"/>
  <c r="J101" i="2"/>
  <c r="J96" i="2" s="1"/>
  <c r="I101" i="2"/>
  <c r="I96" i="2" s="1"/>
  <c r="H101" i="2"/>
  <c r="G101" i="2"/>
  <c r="G96" i="2" s="1"/>
  <c r="F101" i="2"/>
  <c r="F96" i="2" s="1"/>
  <c r="E101" i="2"/>
  <c r="E96" i="2" s="1"/>
  <c r="D101" i="2"/>
  <c r="D96" i="2" s="1"/>
  <c r="C101" i="2"/>
  <c r="B101" i="2"/>
  <c r="AL96" i="2"/>
  <c r="AL96" i="1" s="1"/>
  <c r="AK96" i="2"/>
  <c r="AK96" i="1" s="1"/>
  <c r="AJ96" i="2"/>
  <c r="AJ96" i="1" s="1"/>
  <c r="AI96" i="2"/>
  <c r="AI96" i="1" s="1"/>
  <c r="AH96" i="2"/>
  <c r="AH96" i="1" s="1"/>
  <c r="AG96" i="2"/>
  <c r="AG96" i="1" s="1"/>
  <c r="AF96" i="2"/>
  <c r="AF96" i="1" s="1"/>
  <c r="AE96" i="2"/>
  <c r="AE96" i="1" s="1"/>
  <c r="AD96" i="2"/>
  <c r="AD96" i="1" s="1"/>
  <c r="AC96" i="2"/>
  <c r="AC96" i="1" s="1"/>
  <c r="AB96" i="2"/>
  <c r="AB96" i="1" s="1"/>
  <c r="AA96" i="2"/>
  <c r="AA96" i="1" s="1"/>
  <c r="Z96" i="2"/>
  <c r="T96" i="2"/>
  <c r="Q96" i="2"/>
  <c r="P96" i="2"/>
  <c r="O96" i="2"/>
  <c r="H96" i="2"/>
  <c r="AL83" i="2"/>
  <c r="AL83" i="1" s="1"/>
  <c r="AK83" i="2"/>
  <c r="AK83" i="1" s="1"/>
  <c r="AJ83" i="2"/>
  <c r="AJ83" i="1" s="1"/>
  <c r="AI83" i="2"/>
  <c r="AI83" i="1" s="1"/>
  <c r="AH83" i="2"/>
  <c r="AH83" i="1" s="1"/>
  <c r="AG83" i="2"/>
  <c r="AG83" i="1" s="1"/>
  <c r="AF83" i="2"/>
  <c r="AF83" i="1" s="1"/>
  <c r="AE83" i="2"/>
  <c r="AE83" i="1" s="1"/>
  <c r="AD83" i="2"/>
  <c r="AD83" i="1" s="1"/>
  <c r="AC83" i="2"/>
  <c r="AC83" i="1" s="1"/>
  <c r="AB83" i="2"/>
  <c r="AB83" i="1" s="1"/>
  <c r="AA83" i="2"/>
  <c r="AA83" i="1" s="1"/>
  <c r="Z83" i="2"/>
  <c r="Z83" i="1" s="1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AL76" i="2"/>
  <c r="AL76" i="1" s="1"/>
  <c r="AK76" i="2"/>
  <c r="AK76" i="1" s="1"/>
  <c r="AJ76" i="2"/>
  <c r="AJ76" i="1" s="1"/>
  <c r="AI76" i="2"/>
  <c r="AI76" i="1" s="1"/>
  <c r="AH76" i="2"/>
  <c r="AH76" i="1" s="1"/>
  <c r="AG76" i="2"/>
  <c r="AG76" i="1" s="1"/>
  <c r="AF76" i="2"/>
  <c r="AF76" i="1" s="1"/>
  <c r="AE76" i="2"/>
  <c r="AE76" i="1" s="1"/>
  <c r="AD76" i="2"/>
  <c r="AD76" i="1" s="1"/>
  <c r="AC76" i="2"/>
  <c r="AC76" i="1" s="1"/>
  <c r="AB76" i="2"/>
  <c r="AB76" i="1" s="1"/>
  <c r="AA76" i="2"/>
  <c r="AA76" i="1" s="1"/>
  <c r="Z76" i="2"/>
  <c r="Z76" i="1" s="1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E76" i="2"/>
  <c r="D76" i="2"/>
  <c r="C71" i="2"/>
  <c r="AL68" i="2"/>
  <c r="AL68" i="1" s="1"/>
  <c r="AK68" i="2"/>
  <c r="AK68" i="1" s="1"/>
  <c r="AJ68" i="2"/>
  <c r="AJ68" i="1" s="1"/>
  <c r="AI68" i="2"/>
  <c r="AI68" i="1" s="1"/>
  <c r="AH68" i="2"/>
  <c r="AH68" i="1" s="1"/>
  <c r="AG68" i="2"/>
  <c r="AG68" i="1" s="1"/>
  <c r="AF68" i="2"/>
  <c r="AF68" i="1" s="1"/>
  <c r="AE68" i="2"/>
  <c r="AE68" i="1" s="1"/>
  <c r="AD68" i="2"/>
  <c r="AD68" i="1" s="1"/>
  <c r="AC68" i="2"/>
  <c r="AC68" i="1" s="1"/>
  <c r="AB68" i="2"/>
  <c r="AB68" i="1" s="1"/>
  <c r="AA68" i="2"/>
  <c r="AA68" i="1" s="1"/>
  <c r="Z68" i="2"/>
  <c r="Z68" i="1" s="1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G68" i="2"/>
  <c r="F68" i="2"/>
  <c r="E68" i="2"/>
  <c r="D68" i="2"/>
  <c r="Y65" i="2"/>
  <c r="Y63" i="2" s="1"/>
  <c r="X65" i="2"/>
  <c r="X63" i="2" s="1"/>
  <c r="W65" i="2"/>
  <c r="W63" i="2" s="1"/>
  <c r="V65" i="2"/>
  <c r="U65" i="2"/>
  <c r="U63" i="2" s="1"/>
  <c r="S65" i="2"/>
  <c r="R65" i="2"/>
  <c r="R63" i="2" s="1"/>
  <c r="Q65" i="2"/>
  <c r="N65" i="2"/>
  <c r="N63" i="2" s="1"/>
  <c r="M65" i="2"/>
  <c r="M63" i="2" s="1"/>
  <c r="L65" i="2"/>
  <c r="L63" i="2" s="1"/>
  <c r="K65" i="2"/>
  <c r="K63" i="2" s="1"/>
  <c r="J65" i="2"/>
  <c r="J63" i="2" s="1"/>
  <c r="I65" i="2"/>
  <c r="I63" i="2" s="1"/>
  <c r="H65" i="2"/>
  <c r="H63" i="2" s="1"/>
  <c r="G65" i="2"/>
  <c r="F65" i="2"/>
  <c r="F63" i="2" s="1"/>
  <c r="E65" i="2"/>
  <c r="E63" i="2" s="1"/>
  <c r="D65" i="2"/>
  <c r="D63" i="2" s="1"/>
  <c r="AL63" i="2"/>
  <c r="AL63" i="1" s="1"/>
  <c r="AK63" i="2"/>
  <c r="AK63" i="1" s="1"/>
  <c r="AJ63" i="2"/>
  <c r="AJ63" i="1" s="1"/>
  <c r="AI63" i="2"/>
  <c r="AI63" i="1" s="1"/>
  <c r="AH63" i="2"/>
  <c r="AH63" i="1" s="1"/>
  <c r="AG63" i="2"/>
  <c r="AG63" i="1" s="1"/>
  <c r="AF63" i="2"/>
  <c r="AF63" i="1" s="1"/>
  <c r="AE63" i="2"/>
  <c r="AE63" i="1" s="1"/>
  <c r="AD63" i="2"/>
  <c r="AD63" i="1" s="1"/>
  <c r="AC63" i="2"/>
  <c r="AC63" i="1" s="1"/>
  <c r="AB63" i="2"/>
  <c r="AB63" i="1" s="1"/>
  <c r="AA63" i="2"/>
  <c r="AA63" i="1" s="1"/>
  <c r="Z63" i="2"/>
  <c r="Z63" i="1" s="1"/>
  <c r="V63" i="2"/>
  <c r="T63" i="2"/>
  <c r="S63" i="2"/>
  <c r="Q63" i="2"/>
  <c r="P63" i="2"/>
  <c r="O63" i="2"/>
  <c r="G63" i="2"/>
  <c r="AL49" i="2"/>
  <c r="AL49" i="1" s="1"/>
  <c r="AK49" i="2"/>
  <c r="AK49" i="1" s="1"/>
  <c r="AJ49" i="2"/>
  <c r="AJ49" i="1" s="1"/>
  <c r="AI49" i="2"/>
  <c r="AI49" i="1" s="1"/>
  <c r="AH49" i="2"/>
  <c r="AH49" i="1" s="1"/>
  <c r="AG49" i="2"/>
  <c r="AG49" i="1" s="1"/>
  <c r="AF49" i="2"/>
  <c r="AF49" i="1" s="1"/>
  <c r="AE49" i="2"/>
  <c r="AE49" i="1" s="1"/>
  <c r="AD49" i="2"/>
  <c r="AD49" i="1" s="1"/>
  <c r="AC49" i="2"/>
  <c r="AC49" i="1" s="1"/>
  <c r="AB49" i="2"/>
  <c r="AB49" i="1" s="1"/>
  <c r="AA49" i="2"/>
  <c r="AA49" i="1" s="1"/>
  <c r="Z49" i="2"/>
  <c r="Z49" i="1" s="1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G49" i="2"/>
  <c r="F49" i="2"/>
  <c r="E49" i="2"/>
  <c r="D49" i="2"/>
  <c r="AL45" i="2"/>
  <c r="AL45" i="1" s="1"/>
  <c r="AK45" i="2"/>
  <c r="AK45" i="1" s="1"/>
  <c r="AJ45" i="2"/>
  <c r="AJ45" i="1" s="1"/>
  <c r="AI45" i="2"/>
  <c r="AI45" i="1" s="1"/>
  <c r="AH45" i="2"/>
  <c r="AH45" i="1" s="1"/>
  <c r="AG45" i="2"/>
  <c r="AG45" i="1" s="1"/>
  <c r="AF45" i="2"/>
  <c r="AF45" i="1" s="1"/>
  <c r="AE45" i="2"/>
  <c r="AE45" i="1" s="1"/>
  <c r="AD45" i="2"/>
  <c r="AD45" i="1" s="1"/>
  <c r="AC45" i="2"/>
  <c r="AC45" i="1" s="1"/>
  <c r="AB45" i="2"/>
  <c r="AB45" i="1" s="1"/>
  <c r="AA45" i="2"/>
  <c r="AA45" i="1" s="1"/>
  <c r="Z45" i="2"/>
  <c r="Z45" i="1" s="1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G45" i="2"/>
  <c r="F45" i="2"/>
  <c r="E45" i="2"/>
  <c r="D45" i="2"/>
  <c r="Y22" i="2"/>
  <c r="Y20" i="2" s="1"/>
  <c r="W22" i="2"/>
  <c r="W20" i="2" s="1"/>
  <c r="V22" i="2"/>
  <c r="V20" i="2" s="1"/>
  <c r="N22" i="2"/>
  <c r="AL20" i="2"/>
  <c r="AK20" i="2"/>
  <c r="AK20" i="1" s="1"/>
  <c r="AJ20" i="2"/>
  <c r="AJ20" i="1" s="1"/>
  <c r="AI20" i="2"/>
  <c r="AI20" i="1" s="1"/>
  <c r="AH20" i="2"/>
  <c r="AH20" i="1" s="1"/>
  <c r="AG20" i="2"/>
  <c r="AG20" i="1" s="1"/>
  <c r="AF20" i="2"/>
  <c r="AF20" i="1" s="1"/>
  <c r="AE20" i="2"/>
  <c r="AE20" i="1" s="1"/>
  <c r="AD20" i="2"/>
  <c r="AC20" i="2"/>
  <c r="AB20" i="2"/>
  <c r="AB20" i="1" s="1"/>
  <c r="AA20" i="2"/>
  <c r="AA20" i="1" s="1"/>
  <c r="Z20" i="2"/>
  <c r="Z20" i="1" s="1"/>
  <c r="X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AL12" i="2"/>
  <c r="AL12" i="1" s="1"/>
  <c r="AK12" i="2"/>
  <c r="AK12" i="1" s="1"/>
  <c r="AJ12" i="2"/>
  <c r="AJ12" i="1" s="1"/>
  <c r="AI12" i="2"/>
  <c r="AI12" i="1" s="1"/>
  <c r="AH12" i="2"/>
  <c r="AH12" i="1" s="1"/>
  <c r="AG12" i="2"/>
  <c r="AG12" i="1" s="1"/>
  <c r="AF12" i="2"/>
  <c r="AF12" i="1" s="1"/>
  <c r="AE12" i="2"/>
  <c r="AE12" i="1" s="1"/>
  <c r="AD12" i="2"/>
  <c r="AD12" i="1" s="1"/>
  <c r="AC12" i="2"/>
  <c r="AC12" i="1" s="1"/>
  <c r="AB12" i="2"/>
  <c r="AB12" i="1" s="1"/>
  <c r="AA12" i="2"/>
  <c r="AA12" i="1" s="1"/>
  <c r="Z12" i="2"/>
  <c r="Z12" i="1" s="1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AL6" i="2"/>
  <c r="AL6" i="1" s="1"/>
  <c r="AK6" i="2"/>
  <c r="AK6" i="1" s="1"/>
  <c r="AJ6" i="2"/>
  <c r="AI6" i="2"/>
  <c r="AI6" i="1" s="1"/>
  <c r="AH6" i="2"/>
  <c r="AH6" i="1" s="1"/>
  <c r="AG6" i="2"/>
  <c r="AG6" i="1" s="1"/>
  <c r="AF6" i="2"/>
  <c r="AF6" i="1" s="1"/>
  <c r="AE6" i="2"/>
  <c r="AE6" i="1" s="1"/>
  <c r="AD6" i="2"/>
  <c r="AD6" i="1" s="1"/>
  <c r="AC6" i="2"/>
  <c r="AC6" i="1" s="1"/>
  <c r="AB6" i="2"/>
  <c r="AB6" i="1" s="1"/>
  <c r="AA6" i="2"/>
  <c r="AA6" i="1" s="1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EU5" i="2"/>
  <c r="ET5" i="2"/>
  <c r="ES5" i="2"/>
  <c r="ER5" i="2"/>
  <c r="EQ5" i="2"/>
  <c r="EP5" i="2"/>
  <c r="EO5" i="2"/>
  <c r="EN5" i="2"/>
  <c r="EM5" i="2"/>
  <c r="EL5" i="2"/>
  <c r="EK5" i="2"/>
  <c r="EJ5" i="2"/>
  <c r="EI5" i="2"/>
  <c r="EH5" i="2"/>
  <c r="EG5" i="2"/>
  <c r="EF5" i="2"/>
  <c r="EE5" i="2"/>
  <c r="ED5" i="2"/>
  <c r="EC5" i="2"/>
  <c r="EB5" i="2"/>
  <c r="EA5" i="2"/>
  <c r="DZ5" i="2"/>
  <c r="DY5" i="2"/>
  <c r="DX5" i="2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EU4" i="2"/>
  <c r="ET4" i="2"/>
  <c r="ES4" i="2"/>
  <c r="ER4" i="2"/>
  <c r="EQ4" i="2"/>
  <c r="EP4" i="2"/>
  <c r="EO4" i="2"/>
  <c r="EN4" i="2"/>
  <c r="EM4" i="2"/>
  <c r="EL4" i="2"/>
  <c r="EK4" i="2"/>
  <c r="EJ4" i="2"/>
  <c r="EI4" i="2"/>
  <c r="EH4" i="2"/>
  <c r="EG4" i="2"/>
  <c r="EF4" i="2"/>
  <c r="EE4" i="2"/>
  <c r="ED4" i="2"/>
  <c r="EC4" i="2"/>
  <c r="EB4" i="2"/>
  <c r="EA4" i="2"/>
  <c r="DZ4" i="2"/>
  <c r="DY4" i="2"/>
  <c r="DX4" i="2"/>
  <c r="DW4" i="2"/>
  <c r="DV4" i="2"/>
  <c r="DU4" i="2"/>
  <c r="DT4" i="2"/>
  <c r="DS4" i="2"/>
  <c r="DR4" i="2"/>
  <c r="DQ4" i="2"/>
  <c r="DP4" i="2"/>
  <c r="DO4" i="2"/>
  <c r="DN4" i="2"/>
  <c r="DM4" i="2"/>
  <c r="DL4" i="2"/>
  <c r="DK4" i="2"/>
  <c r="DJ4" i="2"/>
  <c r="DI4" i="2"/>
  <c r="DH4" i="2"/>
  <c r="DG4" i="2"/>
  <c r="DF4" i="2"/>
  <c r="DE4" i="2"/>
  <c r="DD4" i="2"/>
  <c r="DC4" i="2"/>
  <c r="DB4" i="2"/>
  <c r="DA4" i="2"/>
  <c r="CZ4" i="2"/>
  <c r="CY4" i="2"/>
  <c r="CX4" i="2"/>
  <c r="CW4" i="2"/>
  <c r="CV4" i="2"/>
  <c r="CU4" i="2"/>
  <c r="CT4" i="2"/>
  <c r="CS4" i="2"/>
  <c r="CR4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J113" i="2" l="1"/>
  <c r="V113" i="2"/>
  <c r="Z113" i="2"/>
  <c r="AC113" i="2"/>
  <c r="AL113" i="2"/>
  <c r="L113" i="2"/>
  <c r="N113" i="2"/>
  <c r="W113" i="2"/>
  <c r="Y113" i="2"/>
  <c r="AL20" i="1"/>
  <c r="D113" i="2"/>
  <c r="AB113" i="2"/>
  <c r="F113" i="2"/>
  <c r="AD113" i="2"/>
  <c r="O113" i="2"/>
  <c r="AC20" i="1"/>
  <c r="P113" i="2"/>
  <c r="Q113" i="2"/>
  <c r="AD20" i="1"/>
  <c r="R113" i="2"/>
  <c r="E113" i="2"/>
  <c r="Z6" i="1"/>
  <c r="H113" i="2"/>
  <c r="S113" i="2"/>
  <c r="AF113" i="2"/>
  <c r="T113" i="2"/>
  <c r="U113" i="2"/>
  <c r="AE113" i="2"/>
  <c r="I113" i="2"/>
  <c r="AA113" i="2"/>
  <c r="J113" i="2"/>
  <c r="AH113" i="2"/>
  <c r="G113" i="2"/>
  <c r="AG113" i="2"/>
  <c r="K113" i="2"/>
  <c r="AI113" i="2"/>
  <c r="X113" i="2"/>
  <c r="M113" i="2"/>
  <c r="AK113" i="2"/>
  <c r="AJ6" i="1"/>
  <c r="C112" i="1"/>
  <c r="Y111" i="1"/>
  <c r="X111" i="1"/>
  <c r="W111" i="1"/>
  <c r="U111" i="1"/>
  <c r="R111" i="1"/>
  <c r="M111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Y101" i="1"/>
  <c r="X101" i="1"/>
  <c r="X96" i="1" s="1"/>
  <c r="W101" i="1"/>
  <c r="W96" i="1" s="1"/>
  <c r="V101" i="1"/>
  <c r="V96" i="1" s="1"/>
  <c r="U101" i="1"/>
  <c r="U96" i="1" s="1"/>
  <c r="S101" i="1"/>
  <c r="S96" i="1" s="1"/>
  <c r="R101" i="1"/>
  <c r="Q101" i="1"/>
  <c r="Q96" i="1" s="1"/>
  <c r="N101" i="1"/>
  <c r="N96" i="1" s="1"/>
  <c r="M101" i="1"/>
  <c r="M96" i="1" s="1"/>
  <c r="L101" i="1"/>
  <c r="L96" i="1" s="1"/>
  <c r="K101" i="1"/>
  <c r="J101" i="1"/>
  <c r="J96" i="1" s="1"/>
  <c r="I101" i="1"/>
  <c r="I96" i="1" s="1"/>
  <c r="H101" i="1"/>
  <c r="H96" i="1" s="1"/>
  <c r="G101" i="1"/>
  <c r="F101" i="1"/>
  <c r="E101" i="1"/>
  <c r="D101" i="1"/>
  <c r="C101" i="1"/>
  <c r="B101" i="1"/>
  <c r="Y96" i="1"/>
  <c r="T96" i="1"/>
  <c r="R96" i="1"/>
  <c r="P96" i="1"/>
  <c r="O96" i="1"/>
  <c r="K96" i="1"/>
  <c r="G96" i="1"/>
  <c r="F96" i="1"/>
  <c r="E96" i="1"/>
  <c r="D96" i="1"/>
  <c r="Y83" i="1"/>
  <c r="X83" i="1"/>
  <c r="W83" i="1"/>
  <c r="V83" i="1"/>
  <c r="U83" i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1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Y65" i="1"/>
  <c r="Y63" i="1" s="1"/>
  <c r="X65" i="1"/>
  <c r="W65" i="1"/>
  <c r="W63" i="1" s="1"/>
  <c r="V65" i="1"/>
  <c r="U65" i="1"/>
  <c r="U63" i="1" s="1"/>
  <c r="S65" i="1"/>
  <c r="R65" i="1"/>
  <c r="Q65" i="1"/>
  <c r="N65" i="1"/>
  <c r="N63" i="1" s="1"/>
  <c r="M65" i="1"/>
  <c r="M63" i="1" s="1"/>
  <c r="L65" i="1"/>
  <c r="K65" i="1"/>
  <c r="J65" i="1"/>
  <c r="J63" i="1" s="1"/>
  <c r="I65" i="1"/>
  <c r="H65" i="1"/>
  <c r="H63" i="1" s="1"/>
  <c r="G65" i="1"/>
  <c r="G63" i="1" s="1"/>
  <c r="F65" i="1"/>
  <c r="F63" i="1" s="1"/>
  <c r="E65" i="1"/>
  <c r="D65" i="1"/>
  <c r="X63" i="1"/>
  <c r="V63" i="1"/>
  <c r="T63" i="1"/>
  <c r="S63" i="1"/>
  <c r="R63" i="1"/>
  <c r="Q63" i="1"/>
  <c r="P63" i="1"/>
  <c r="O63" i="1"/>
  <c r="L63" i="1"/>
  <c r="K63" i="1"/>
  <c r="I63" i="1"/>
  <c r="E63" i="1"/>
  <c r="D63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Y22" i="1"/>
  <c r="W22" i="1"/>
  <c r="W20" i="1" s="1"/>
  <c r="V22" i="1"/>
  <c r="N22" i="1"/>
  <c r="Y20" i="1"/>
  <c r="X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Y6" i="1"/>
  <c r="X6" i="1"/>
  <c r="W6" i="1"/>
  <c r="V6" i="1"/>
  <c r="U6" i="1"/>
  <c r="T6" i="1"/>
  <c r="S6" i="1"/>
  <c r="R6" i="1"/>
  <c r="R112" i="1" s="1"/>
  <c r="Q6" i="1"/>
  <c r="P6" i="1"/>
  <c r="O6" i="1"/>
  <c r="N6" i="1"/>
  <c r="M6" i="1"/>
  <c r="L6" i="1"/>
  <c r="K6" i="1"/>
  <c r="K112" i="1" s="1"/>
  <c r="J6" i="1"/>
  <c r="I6" i="1"/>
  <c r="H6" i="1"/>
  <c r="G6" i="1"/>
  <c r="F6" i="1"/>
  <c r="E6" i="1"/>
  <c r="D6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X112" i="1" l="1"/>
  <c r="G112" i="1"/>
  <c r="H112" i="1"/>
  <c r="T112" i="1"/>
  <c r="I112" i="1"/>
  <c r="U112" i="1"/>
  <c r="J112" i="1"/>
  <c r="V112" i="1"/>
  <c r="W112" i="1"/>
  <c r="L112" i="1"/>
  <c r="Y112" i="1"/>
  <c r="O112" i="1"/>
  <c r="M112" i="1"/>
  <c r="N112" i="1"/>
  <c r="D112" i="1"/>
  <c r="P112" i="1"/>
  <c r="E112" i="1"/>
  <c r="Q112" i="1"/>
  <c r="F112" i="1"/>
  <c r="S112" i="1"/>
</calcChain>
</file>

<file path=xl/sharedStrings.xml><?xml version="1.0" encoding="utf-8"?>
<sst xmlns="http://schemas.openxmlformats.org/spreadsheetml/2006/main" count="740" uniqueCount="160">
  <si>
    <t>Sectorwise Credit Outstanding of Commercial Banks</t>
  </si>
  <si>
    <t>(Rs. in million)</t>
  </si>
  <si>
    <t>Headings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</si>
  <si>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</si>
  <si>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</si>
  <si>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</si>
  <si>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</si>
  <si>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</si>
  <si>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</si>
  <si>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</si>
  <si>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</si>
  <si>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</si>
  <si>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</si>
  <si>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</si>
  <si>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</si>
  <si>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 xml:space="preserve">Jul  </t>
  </si>
  <si>
    <t xml:space="preserve">Aug  </t>
  </si>
  <si>
    <t>Sep</t>
  </si>
  <si>
    <t xml:space="preserve"> 1 Agriculture</t>
  </si>
  <si>
    <t xml:space="preserve">     1.1 Farming /Farming Service</t>
  </si>
  <si>
    <t xml:space="preserve">     1.2 Tea</t>
  </si>
  <si>
    <t xml:space="preserve">     1.3 Animals Farming/Service</t>
  </si>
  <si>
    <t xml:space="preserve">     1.4 Forest, Fish Farming, Slaughter</t>
  </si>
  <si>
    <t xml:space="preserve">     1.5 Other Agriculture &amp; Agricultural Services</t>
  </si>
  <si>
    <t xml:space="preserve"> 2 Mines</t>
  </si>
  <si>
    <t xml:space="preserve">     2.1 Metals (Iron, Lead etc.)</t>
  </si>
  <si>
    <t xml:space="preserve">     2.2 Charcoal</t>
  </si>
  <si>
    <t xml:space="preserve">     2.3 Graphite</t>
  </si>
  <si>
    <t xml:space="preserve">     2.4 Magnesite</t>
  </si>
  <si>
    <t xml:space="preserve">     2.5 Chalks</t>
  </si>
  <si>
    <t xml:space="preserve">     2.6 Oil &amp; Gas Extraction</t>
  </si>
  <si>
    <t xml:space="preserve">     2.7 About Mines Others</t>
  </si>
  <si>
    <t xml:space="preserve"> 3 Productions</t>
  </si>
  <si>
    <t xml:space="preserve">     3.1 Food Production ( Packing, Processing)</t>
  </si>
  <si>
    <t xml:space="preserve">     3.2 Agriculture and Forest Production</t>
  </si>
  <si>
    <t xml:space="preserve">     3.3 Drinking Materials (Bear, Alcohol, Soda etc)</t>
  </si>
  <si>
    <t xml:space="preserve">         3.3.1 Alcohol</t>
  </si>
  <si>
    <t xml:space="preserve">         3.3.2 Non-Alcohol</t>
  </si>
  <si>
    <t xml:space="preserve">     3.4 Tobaco</t>
  </si>
  <si>
    <t xml:space="preserve">     3.5 Handicrafts</t>
  </si>
  <si>
    <t xml:space="preserve">     3.6 Sunpat</t>
  </si>
  <si>
    <t xml:space="preserve">     3.7 Textile Production &amp; Ready Made Clothings</t>
  </si>
  <si>
    <t xml:space="preserve">     3.8 Loging &amp; Timber Production / Furniture</t>
  </si>
  <si>
    <t xml:space="preserve">     3.9 Paper</t>
  </si>
  <si>
    <t xml:space="preserve">     3.10 Printing &amp; Publishing</t>
  </si>
  <si>
    <t xml:space="preserve">     3.11 Industrial &amp; Agricultural</t>
  </si>
  <si>
    <t xml:space="preserve">     3.12 Medicine</t>
  </si>
  <si>
    <t xml:space="preserve">     3.13 Processed Oil &amp; Charcoal Production</t>
  </si>
  <si>
    <t xml:space="preserve">     3.14 Rasin &amp; Tarpin</t>
  </si>
  <si>
    <t xml:space="preserve">     3.15 Rubber Tyre</t>
  </si>
  <si>
    <t xml:space="preserve">     3.16 Leather</t>
  </si>
  <si>
    <t xml:space="preserve">     3.17 Plastic</t>
  </si>
  <si>
    <t xml:space="preserve">     3.18 Cement</t>
  </si>
  <si>
    <t xml:space="preserve">     3.19 Stone, Soil &amp; Lead Production</t>
  </si>
  <si>
    <t xml:space="preserve">     3.20 Metals - Basic Iron &amp; Steel Plants</t>
  </si>
  <si>
    <t xml:space="preserve">     3.21 Metals - Other Plants</t>
  </si>
  <si>
    <t xml:space="preserve">     3.22 Miscellaneous Productions</t>
  </si>
  <si>
    <t xml:space="preserve"> 4 Construction</t>
  </si>
  <si>
    <t xml:space="preserve">     4.1 Residential</t>
  </si>
  <si>
    <t xml:space="preserve">     4.2 Non Residential</t>
  </si>
  <si>
    <t xml:space="preserve">     4.3 Heavy Constructions (Highway, Bridges etc)</t>
  </si>
  <si>
    <t xml:space="preserve"> 5 Metal Productions,Machinary &amp; Electrical Tools &amp; fitting</t>
  </si>
  <si>
    <t xml:space="preserve">     5.1 Fabricated Metal Equipments</t>
  </si>
  <si>
    <t xml:space="preserve">     5.2 Machine Tools</t>
  </si>
  <si>
    <t xml:space="preserve">     5.3 Machinary - Agricultural</t>
  </si>
  <si>
    <t xml:space="preserve">     5.4 Machinary - Construction, Oil, Mines</t>
  </si>
  <si>
    <t xml:space="preserve">     5.5 Machinary - Office &amp; Computing</t>
  </si>
  <si>
    <t xml:space="preserve">     5.6 Machinary - Others</t>
  </si>
  <si>
    <t xml:space="preserve">     5.7 Electrical Equipments</t>
  </si>
  <si>
    <t xml:space="preserve">     5.8 Home Equipments</t>
  </si>
  <si>
    <t xml:space="preserve">     5.9 Communications Equipments</t>
  </si>
  <si>
    <t xml:space="preserve">     5.10 Electronic Parts</t>
  </si>
  <si>
    <t xml:space="preserve">     5.11 Medical Equipments</t>
  </si>
  <si>
    <t xml:space="preserve">     5.12 Generators</t>
  </si>
  <si>
    <t xml:space="preserve">     5.13 Turbines</t>
  </si>
  <si>
    <t xml:space="preserve"> 6 Transportation Equipment Production &amp; Fitting</t>
  </si>
  <si>
    <t xml:space="preserve">     6.1 Vehicles,Vehicle Parts</t>
  </si>
  <si>
    <t xml:space="preserve">     6.2 Jet Boat/Water Transportation</t>
  </si>
  <si>
    <t xml:space="preserve">     6.3 Aircraft &amp; Aircraft Parts</t>
  </si>
  <si>
    <t xml:space="preserve">     6.4 Other Parts about Transportation</t>
  </si>
  <si>
    <t xml:space="preserve"> 7 Transportation, Communications &amp; Public Services</t>
  </si>
  <si>
    <t xml:space="preserve">     7.1 Railways &amp; Passengers Vehicles</t>
  </si>
  <si>
    <t xml:space="preserve">     7.2 Truck Services &amp; Store Arrangements</t>
  </si>
  <si>
    <t xml:space="preserve">     7.3 Pipe Lines Except Natural Gas</t>
  </si>
  <si>
    <t xml:space="preserve">     7.4 Communications</t>
  </si>
  <si>
    <t xml:space="preserve">     7.5 Electricity</t>
  </si>
  <si>
    <t xml:space="preserve">     7.6 Gas &amp; Gas Pipe Line Services</t>
  </si>
  <si>
    <t xml:space="preserve">     7.7 Other Services</t>
  </si>
  <si>
    <t xml:space="preserve"> 8 Wholesaler &amp; Retailers</t>
  </si>
  <si>
    <t xml:space="preserve">     8.1 Wholesale Business - Durable Commodities</t>
  </si>
  <si>
    <t xml:space="preserve">     8.2 Wholesale Business - Non Durable Commodities</t>
  </si>
  <si>
    <t xml:space="preserve">     8.3 Automative Dealer/ Franchise</t>
  </si>
  <si>
    <t xml:space="preserve">     8.4 Other Retail Business</t>
  </si>
  <si>
    <t xml:space="preserve">     8.5 Import Business</t>
  </si>
  <si>
    <t xml:space="preserve">     8.6 Export Business</t>
  </si>
  <si>
    <t xml:space="preserve"> 9 Finance, Insurance &amp; Fixed Assets</t>
  </si>
  <si>
    <t xml:space="preserve">     9.1 Commercial Banks</t>
  </si>
  <si>
    <t xml:space="preserve">     9.2 Finance Companies</t>
  </si>
  <si>
    <t xml:space="preserve">     9.3 Development Banks</t>
  </si>
  <si>
    <t xml:space="preserve">     9.4 Rural Development Banks</t>
  </si>
  <si>
    <t xml:space="preserve">     9.5 Saving &amp; Debt Cooperatives</t>
  </si>
  <si>
    <t xml:space="preserve">     9.6 Pension Fund &amp; Insurance Companies</t>
  </si>
  <si>
    <t xml:space="preserve">     9.7 Other Financial Institutions</t>
  </si>
  <si>
    <t xml:space="preserve">     9.8 Local Government ( VDC/Municipality/DDC)</t>
  </si>
  <si>
    <t xml:space="preserve">     9.9 Non Financial Government Institutions</t>
  </si>
  <si>
    <t xml:space="preserve">     9.10 Private Non Financial Institutions</t>
  </si>
  <si>
    <t xml:space="preserve">     9.11 Real Estates</t>
  </si>
  <si>
    <t xml:space="preserve">     9.12 Other Investment Institutions</t>
  </si>
  <si>
    <t xml:space="preserve"> 10 Service Industries</t>
  </si>
  <si>
    <t xml:space="preserve">     10.1 Tourism (Treaking, Mountaining, Resort, Rafting, Camping etc</t>
  </si>
  <si>
    <t xml:space="preserve">     10.2 Hotel</t>
  </si>
  <si>
    <t xml:space="preserve">     10.3 Advertising Agency</t>
  </si>
  <si>
    <t xml:space="preserve">     10.4 Automotive Services</t>
  </si>
  <si>
    <t xml:space="preserve">     10.5 Hospitals, Clinic etc./Health Service </t>
  </si>
  <si>
    <t xml:space="preserve">     10.6 Educational Services</t>
  </si>
  <si>
    <t xml:space="preserve">     10.7 Entertainment, Recreation, Films</t>
  </si>
  <si>
    <t xml:space="preserve">     10.8 Other Service Companies</t>
  </si>
  <si>
    <t xml:space="preserve"> 11 Consumable Loan</t>
  </si>
  <si>
    <t xml:space="preserve">     11.1 Gold, Silver</t>
  </si>
  <si>
    <t xml:space="preserve">     11.2 Fixed A/c Receipt</t>
  </si>
  <si>
    <t xml:space="preserve">     11.3 Guarantee Bond</t>
  </si>
  <si>
    <t xml:space="preserve">     11.4 Credit Card</t>
  </si>
  <si>
    <t xml:space="preserve"> 12 Local Government</t>
  </si>
  <si>
    <t xml:space="preserve"> 13 Others</t>
  </si>
  <si>
    <t>Total (1 to 13)</t>
  </si>
  <si>
    <t>Sectorwise Credit Outstanding of Development Banks</t>
  </si>
  <si>
    <t>Sectorwise Credit Outstanding of Finance Companies</t>
  </si>
  <si>
    <t xml:space="preserve">     11.5 Others</t>
  </si>
  <si>
    <t>July</t>
  </si>
  <si>
    <t>Note:</t>
  </si>
  <si>
    <t>Gregorian Month</t>
  </si>
  <si>
    <t>Nepalese Month</t>
  </si>
  <si>
    <t>Month</t>
  </si>
  <si>
    <t>Mid-Apr - Mid-May</t>
  </si>
  <si>
    <t>Baisakh</t>
  </si>
  <si>
    <t>Mid-May - Mid-Jun</t>
  </si>
  <si>
    <t>Jestha</t>
  </si>
  <si>
    <t>Mid-Jun - Mid-Jul</t>
  </si>
  <si>
    <t>Ashadh</t>
  </si>
  <si>
    <t>Mid-Jul - Mid-Aug</t>
  </si>
  <si>
    <t>Shrawan</t>
  </si>
  <si>
    <t>Mid-Aug - Mid-Sep</t>
  </si>
  <si>
    <t>Bhadra</t>
  </si>
  <si>
    <t>Mid-Sep - Mid-Oct</t>
  </si>
  <si>
    <t>Ashwin</t>
  </si>
  <si>
    <t>Mid-Oct - Mid-Nov</t>
  </si>
  <si>
    <t>Kartik</t>
  </si>
  <si>
    <t>Mid-Nov - Mid-Dec</t>
  </si>
  <si>
    <t>Marg</t>
  </si>
  <si>
    <t>Mid-Dec - Mid-Jan</t>
  </si>
  <si>
    <t>Paush</t>
  </si>
  <si>
    <t>Mid-Jan - Mid-Feb</t>
  </si>
  <si>
    <t>Magh</t>
  </si>
  <si>
    <t>Mid-Feb - Mid-Mar</t>
  </si>
  <si>
    <t>Falgun</t>
  </si>
  <si>
    <t>Mid-Mar - Mid-Apr</t>
  </si>
  <si>
    <t>Chaitra</t>
  </si>
  <si>
    <t>The Nepalese fiscal year generally begins on July 16 and ends on July 15.</t>
  </si>
  <si>
    <t>The detailed note is in Readme.</t>
  </si>
  <si>
    <t xml:space="preserve">Note: These data are compiled based on Nepali Calendar. Thus, for example, August here corresponds to Shrawan month in Nepali Calendar which covers the period from mid-July to mid-August. For details of these date conversion, see the Read me file in the main tab.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</si>
</sst>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0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4" fillId="0" borderId="0" xfId="0" applyFont="1" applyFill="1"/>
    <xf numFmtId="164" fontId="5" fillId="0" borderId="0" xfId="0" applyNumberFormat="1" applyFont="1" applyFill="1" applyBorder="1"/>
    <xf numFmtId="164" fontId="2" fillId="0" borderId="0" xfId="0" applyNumberFormat="1" applyFont="1" applyFill="1"/>
    <xf numFmtId="1" fontId="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164" fontId="1" fillId="0" borderId="1" xfId="0" applyNumberFormat="1" applyFont="1" applyFill="1" applyBorder="1"/>
    <xf numFmtId="0" fontId="1" fillId="0" borderId="0" xfId="0" applyFont="1" applyFill="1"/>
    <xf numFmtId="0" fontId="2" fillId="0" borderId="1" xfId="0" applyFont="1" applyFill="1" applyBorder="1"/>
    <xf numFmtId="164" fontId="2" fillId="0" borderId="1" xfId="0" applyNumberFormat="1" applyFont="1" applyFill="1" applyBorder="1"/>
    <xf numFmtId="164" fontId="6" fillId="0" borderId="1" xfId="0" applyNumberFormat="1" applyFont="1" applyFill="1" applyBorder="1" applyAlignment="1">
      <alignment vertical="center"/>
    </xf>
    <xf numFmtId="0" fontId="2" fillId="0" borderId="0" xfId="0" applyFont="1" applyFill="1" applyBorder="1"/>
    <xf numFmtId="164" fontId="2" fillId="0" borderId="1" xfId="0" applyNumberFormat="1" applyFont="1" applyFill="1" applyBorder="1" applyAlignment="1">
      <alignment vertical="center"/>
    </xf>
    <xf numFmtId="164" fontId="1" fillId="0" borderId="2" xfId="0" applyNumberFormat="1" applyFont="1" applyFill="1" applyBorder="1"/>
    <xf numFmtId="0" fontId="1" fillId="0" borderId="0" xfId="0" applyFont="1" applyFill="1" applyBorder="1"/>
    <xf numFmtId="0" fontId="7" fillId="0" borderId="0" xfId="0" applyFont="1" applyFill="1"/>
    <xf numFmtId="164" fontId="7" fillId="0" borderId="0" xfId="0" applyNumberFormat="1" applyFont="1" applyFill="1"/>
    <xf numFmtId="164" fontId="2" fillId="4" borderId="1" xfId="0" applyNumberFormat="1" applyFont="1" applyFill="1" applyBorder="1"/>
    <xf numFmtId="164" fontId="2" fillId="2" borderId="1" xfId="0" applyNumberFormat="1" applyFont="1" applyFill="1" applyBorder="1"/>
    <xf numFmtId="0" fontId="1" fillId="5" borderId="0" xfId="0" applyFont="1" applyFill="1" applyAlignment="1">
      <alignment horizontal="center"/>
    </xf>
    <xf numFmtId="0" fontId="2" fillId="5" borderId="0" xfId="0" applyFont="1" applyFill="1"/>
    <xf numFmtId="0" fontId="3" fillId="5" borderId="0" xfId="0" applyFont="1" applyFill="1" applyAlignment="1">
      <alignment horizontal="center"/>
    </xf>
    <xf numFmtId="0" fontId="4" fillId="5" borderId="0" xfId="0" applyFont="1" applyFill="1"/>
    <xf numFmtId="0" fontId="0" fillId="5" borderId="0" xfId="0" applyFill="1"/>
    <xf numFmtId="0" fontId="8" fillId="0" borderId="0" xfId="0" applyFont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rive\EAD%20Rohan\Database\Database\Monthly%20Time%20Series%20Dat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enovo\Desktop\NRB\Database\Monthly\8.%20Data%20Se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"/>
      <sheetName val="MS"/>
      <sheetName val="MAS"/>
      <sheetName val="ODC"/>
      <sheetName val="RM"/>
      <sheetName val="A&amp;L of CBs"/>
      <sheetName val="Deposits_CBs"/>
      <sheetName val="Deposits_DBs"/>
      <sheetName val="Deposits_FCs"/>
      <sheetName val="Sect_creditTotal"/>
      <sheetName val="Sect_CBs"/>
      <sheetName val="Sect_DBs"/>
      <sheetName val="Sect_FCs"/>
      <sheetName val="Secu_CBs"/>
      <sheetName val="Secu_DBs"/>
      <sheetName val="Secu_FCs"/>
      <sheetName val="Product wise"/>
      <sheetName val="Claims on Govt Ent"/>
      <sheetName val="Monetary Aggregates"/>
      <sheetName val="Weighted Avg T-bill rates"/>
      <sheetName val="Interbank Transaction"/>
      <sheetName val="Outright Sale Purchase"/>
      <sheetName val="Repo &amp; Reverse Repo"/>
      <sheetName val="Deposit Auction"/>
      <sheetName val="SLF"/>
      <sheetName val="FX Intervention Buy and Sale"/>
      <sheetName val="Interest rates"/>
      <sheetName val="Direction of Foreign Trade"/>
      <sheetName val="Export Import SITC Groupwise"/>
      <sheetName val="Export Import Major Commodities"/>
      <sheetName val="Import India_Convert Currency"/>
      <sheetName val="BOP BPM5"/>
      <sheetName val="BOP BPM6"/>
      <sheetName val="FX Reserves"/>
      <sheetName val="Exchange Rate"/>
      <sheetName val="CPI"/>
      <sheetName val="WPI"/>
      <sheetName val="SWRI"/>
      <sheetName val="Migrant Worker"/>
      <sheetName val="Tourist Arrival"/>
      <sheetName val="Payment System"/>
    </sheetNames>
    <sheetDataSet>
      <sheetData sheetId="0" refreshError="1"/>
      <sheetData sheetId="1" refreshError="1">
        <row r="4">
          <cell r="BS4">
            <v>2013</v>
          </cell>
          <cell r="BT4">
            <v>2013</v>
          </cell>
          <cell r="BU4">
            <v>2013</v>
          </cell>
          <cell r="BV4">
            <v>2014</v>
          </cell>
          <cell r="BW4">
            <v>2014</v>
          </cell>
          <cell r="BX4">
            <v>2014</v>
          </cell>
          <cell r="BY4">
            <v>2014</v>
          </cell>
          <cell r="BZ4">
            <v>2014</v>
          </cell>
          <cell r="CA4">
            <v>2014</v>
          </cell>
          <cell r="CB4">
            <v>2014</v>
          </cell>
          <cell r="CC4">
            <v>2014</v>
          </cell>
          <cell r="CD4">
            <v>2014</v>
          </cell>
          <cell r="CE4">
            <v>2014</v>
          </cell>
          <cell r="CF4">
            <v>2014</v>
          </cell>
          <cell r="CG4">
            <v>2014</v>
          </cell>
          <cell r="CH4">
            <v>2015</v>
          </cell>
          <cell r="CI4">
            <v>2015</v>
          </cell>
          <cell r="CJ4">
            <v>2015</v>
          </cell>
          <cell r="CK4">
            <v>2015</v>
          </cell>
          <cell r="CL4">
            <v>2015</v>
          </cell>
          <cell r="CM4">
            <v>2015</v>
          </cell>
          <cell r="CN4">
            <v>2015</v>
          </cell>
          <cell r="CO4">
            <v>2015</v>
          </cell>
          <cell r="CP4">
            <v>2015</v>
          </cell>
          <cell r="CQ4">
            <v>2015</v>
          </cell>
          <cell r="CR4">
            <v>2015</v>
          </cell>
          <cell r="CS4">
            <v>2015</v>
          </cell>
          <cell r="CT4">
            <v>2016</v>
          </cell>
          <cell r="CU4">
            <v>2016</v>
          </cell>
          <cell r="CV4">
            <v>2016</v>
          </cell>
          <cell r="CW4">
            <v>2016</v>
          </cell>
          <cell r="CX4">
            <v>2016</v>
          </cell>
          <cell r="CY4">
            <v>2016</v>
          </cell>
          <cell r="CZ4">
            <v>2016</v>
          </cell>
          <cell r="DA4">
            <v>2016</v>
          </cell>
          <cell r="DB4">
            <v>2016</v>
          </cell>
          <cell r="DC4">
            <v>2016</v>
          </cell>
          <cell r="DD4">
            <v>2016</v>
          </cell>
          <cell r="DE4">
            <v>2016</v>
          </cell>
          <cell r="DF4">
            <v>2017</v>
          </cell>
          <cell r="DG4">
            <v>2017</v>
          </cell>
          <cell r="DH4">
            <v>2017</v>
          </cell>
          <cell r="DI4">
            <v>2017</v>
          </cell>
          <cell r="DJ4">
            <v>2017</v>
          </cell>
          <cell r="DK4">
            <v>2017</v>
          </cell>
          <cell r="DL4">
            <v>2017</v>
          </cell>
          <cell r="DM4">
            <v>2017</v>
          </cell>
          <cell r="DN4">
            <v>2017</v>
          </cell>
          <cell r="DO4">
            <v>2017</v>
          </cell>
          <cell r="DP4">
            <v>2017</v>
          </cell>
          <cell r="DQ4">
            <v>2017</v>
          </cell>
          <cell r="DR4">
            <v>2018</v>
          </cell>
          <cell r="DS4">
            <v>2018</v>
          </cell>
          <cell r="DT4">
            <v>2018</v>
          </cell>
          <cell r="DU4">
            <v>2018</v>
          </cell>
          <cell r="DV4">
            <v>2018</v>
          </cell>
          <cell r="DW4">
            <v>2018</v>
          </cell>
          <cell r="DX4">
            <v>2018</v>
          </cell>
          <cell r="DY4">
            <v>2018</v>
          </cell>
          <cell r="DZ4">
            <v>2018</v>
          </cell>
          <cell r="EA4">
            <v>2018</v>
          </cell>
          <cell r="EB4">
            <v>2018</v>
          </cell>
          <cell r="EC4">
            <v>2018</v>
          </cell>
          <cell r="ED4">
            <v>2019</v>
          </cell>
          <cell r="EE4">
            <v>2019</v>
          </cell>
          <cell r="EF4">
            <v>2019</v>
          </cell>
          <cell r="EG4">
            <v>2019</v>
          </cell>
          <cell r="EH4">
            <v>2019</v>
          </cell>
          <cell r="EI4">
            <v>2019</v>
          </cell>
          <cell r="EJ4">
            <v>2019</v>
          </cell>
          <cell r="EK4">
            <v>2019</v>
          </cell>
          <cell r="EL4">
            <v>2019</v>
          </cell>
          <cell r="EM4">
            <v>2019</v>
          </cell>
          <cell r="EN4">
            <v>2019</v>
          </cell>
          <cell r="EO4">
            <v>2019</v>
          </cell>
          <cell r="EP4">
            <v>2020</v>
          </cell>
          <cell r="EQ4">
            <v>2020</v>
          </cell>
          <cell r="ER4">
            <v>2020</v>
          </cell>
          <cell r="ES4">
            <v>2020</v>
          </cell>
          <cell r="ET4">
            <v>2020</v>
          </cell>
          <cell r="EU4">
            <v>2020</v>
          </cell>
          <cell r="EV4">
            <v>2020</v>
          </cell>
          <cell r="EW4">
            <v>2020</v>
          </cell>
          <cell r="EX4">
            <v>2020</v>
          </cell>
          <cell r="EY4">
            <v>2020</v>
          </cell>
          <cell r="EZ4">
            <v>2020</v>
          </cell>
          <cell r="FA4">
            <v>2020</v>
          </cell>
          <cell r="FB4">
            <v>2021</v>
          </cell>
        </row>
        <row r="5">
          <cell r="BS5" t="str">
            <v>Oct</v>
          </cell>
          <cell r="BT5" t="str">
            <v>Nov</v>
          </cell>
          <cell r="BU5" t="str">
            <v>Dec</v>
          </cell>
          <cell r="BV5" t="str">
            <v>Jan</v>
          </cell>
          <cell r="BW5" t="str">
            <v>Feb</v>
          </cell>
          <cell r="BX5" t="str">
            <v>Mar</v>
          </cell>
          <cell r="BY5" t="str">
            <v>Apr</v>
          </cell>
          <cell r="BZ5" t="str">
            <v>May</v>
          </cell>
          <cell r="CA5" t="str">
            <v>June</v>
          </cell>
          <cell r="CB5" t="str">
            <v>July</v>
          </cell>
          <cell r="CC5" t="str">
            <v>Aug</v>
          </cell>
          <cell r="CD5" t="str">
            <v>Sept</v>
          </cell>
          <cell r="CE5" t="str">
            <v>Oct</v>
          </cell>
          <cell r="CF5" t="str">
            <v>Nov</v>
          </cell>
          <cell r="CG5" t="str">
            <v>Dec</v>
          </cell>
          <cell r="CH5" t="str">
            <v>Jan</v>
          </cell>
          <cell r="CI5" t="str">
            <v>Feb</v>
          </cell>
          <cell r="CJ5" t="str">
            <v>Mar</v>
          </cell>
          <cell r="CK5" t="str">
            <v>Apr</v>
          </cell>
          <cell r="CL5" t="str">
            <v>May</v>
          </cell>
          <cell r="CM5" t="str">
            <v>June</v>
          </cell>
          <cell r="CN5" t="str">
            <v>July</v>
          </cell>
          <cell r="CO5" t="str">
            <v>Aug</v>
          </cell>
          <cell r="CP5" t="str">
            <v>Sept</v>
          </cell>
          <cell r="CQ5" t="str">
            <v>Oct</v>
          </cell>
          <cell r="CR5" t="str">
            <v>Nov</v>
          </cell>
          <cell r="CS5" t="str">
            <v>Dec</v>
          </cell>
          <cell r="CT5" t="str">
            <v>Jan</v>
          </cell>
          <cell r="CU5" t="str">
            <v>Feb</v>
          </cell>
          <cell r="CV5" t="str">
            <v>Mar</v>
          </cell>
          <cell r="CW5" t="str">
            <v>Apr</v>
          </cell>
          <cell r="CX5" t="str">
            <v>May</v>
          </cell>
          <cell r="CY5" t="str">
            <v>June</v>
          </cell>
          <cell r="CZ5" t="str">
            <v>July</v>
          </cell>
          <cell r="DA5" t="str">
            <v>Aug</v>
          </cell>
          <cell r="DB5" t="str">
            <v>Sep</v>
          </cell>
          <cell r="DC5" t="str">
            <v>Oct</v>
          </cell>
          <cell r="DD5" t="str">
            <v>Nov</v>
          </cell>
          <cell r="DE5" t="str">
            <v>Dec</v>
          </cell>
          <cell r="DF5" t="str">
            <v>Jan</v>
          </cell>
          <cell r="DG5" t="str">
            <v>Feb</v>
          </cell>
          <cell r="DH5" t="str">
            <v>Mar</v>
          </cell>
          <cell r="DI5" t="str">
            <v>Apr</v>
          </cell>
          <cell r="DJ5" t="str">
            <v>May</v>
          </cell>
          <cell r="DK5" t="str">
            <v>Jun</v>
          </cell>
          <cell r="DL5" t="str">
            <v>Jul</v>
          </cell>
          <cell r="DM5" t="str">
            <v>Aug</v>
          </cell>
          <cell r="DN5" t="str">
            <v>Sep</v>
          </cell>
          <cell r="DO5" t="str">
            <v>Oct</v>
          </cell>
          <cell r="DP5" t="str">
            <v>Nov</v>
          </cell>
          <cell r="DQ5" t="str">
            <v>Dec</v>
          </cell>
          <cell r="DR5" t="str">
            <v>Jan</v>
          </cell>
          <cell r="DS5" t="str">
            <v>Feb</v>
          </cell>
          <cell r="DT5" t="str">
            <v>Mar</v>
          </cell>
          <cell r="DU5" t="str">
            <v>Apr</v>
          </cell>
          <cell r="DV5" t="str">
            <v>May</v>
          </cell>
          <cell r="DW5" t="str">
            <v>Jun</v>
          </cell>
          <cell r="DX5" t="str">
            <v>Jul</v>
          </cell>
          <cell r="DY5" t="str">
            <v>Aug</v>
          </cell>
          <cell r="DZ5" t="str">
            <v>Sep</v>
          </cell>
          <cell r="EA5" t="str">
            <v>Oct</v>
          </cell>
          <cell r="EB5" t="str">
            <v>Nov</v>
          </cell>
          <cell r="EC5" t="str">
            <v>Dec</v>
          </cell>
          <cell r="ED5" t="str">
            <v>Jan</v>
          </cell>
          <cell r="EE5" t="str">
            <v>Feb</v>
          </cell>
          <cell r="EF5" t="str">
            <v>Mar</v>
          </cell>
          <cell r="EG5" t="str">
            <v>Apr</v>
          </cell>
          <cell r="EH5" t="str">
            <v>May</v>
          </cell>
          <cell r="EI5" t="str">
            <v>June</v>
          </cell>
          <cell r="EJ5" t="str">
            <v>July</v>
          </cell>
          <cell r="EK5" t="str">
            <v>Aug</v>
          </cell>
          <cell r="EL5" t="str">
            <v>Sep</v>
          </cell>
          <cell r="EM5" t="str">
            <v>Oct</v>
          </cell>
          <cell r="EN5" t="str">
            <v>Nov</v>
          </cell>
          <cell r="EO5" t="str">
            <v>Dec</v>
          </cell>
          <cell r="EP5" t="str">
            <v>Jan</v>
          </cell>
          <cell r="EQ5" t="str">
            <v>Feb</v>
          </cell>
          <cell r="ER5" t="str">
            <v>Mar</v>
          </cell>
          <cell r="ES5" t="str">
            <v>Apr</v>
          </cell>
          <cell r="ET5" t="str">
            <v>May</v>
          </cell>
          <cell r="EU5" t="str">
            <v>June</v>
          </cell>
          <cell r="EV5" t="str">
            <v>July</v>
          </cell>
          <cell r="EW5" t="str">
            <v>Aug</v>
          </cell>
          <cell r="EX5" t="str">
            <v>Sep</v>
          </cell>
          <cell r="EY5" t="str">
            <v>Oct</v>
          </cell>
          <cell r="EZ5" t="str">
            <v>Nov</v>
          </cell>
          <cell r="FA5" t="str">
            <v>Dec</v>
          </cell>
          <cell r="FB5" t="str">
            <v>Jan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"/>
      <sheetName val="MAC"/>
      <sheetName val="ODC"/>
      <sheetName val="RM"/>
      <sheetName val="A&amp;L of CBs"/>
      <sheetName val="Deposits_CBs"/>
      <sheetName val="Deposits_DBs"/>
      <sheetName val="Deposits_FCs"/>
      <sheetName val="Sect_CBs"/>
      <sheetName val="Sect_DBs"/>
      <sheetName val="Sect_FCs"/>
      <sheetName val="Secu_CBs"/>
      <sheetName val="Secu_DBs"/>
      <sheetName val="Secu_FCs"/>
      <sheetName val="Product_CBs"/>
      <sheetName val="Product_DBs"/>
      <sheetName val="Product_FCs"/>
      <sheetName val="Claim on Govt Ent1"/>
      <sheetName val="Claims on Govt Ent2"/>
      <sheetName val="Sect_Cred_New_CBs"/>
      <sheetName val="Sect_Cred_New_DBs"/>
      <sheetName val="Sect_Cred_New_FCs"/>
      <sheetName val="Monetary Aggregate_2"/>
      <sheetName val="Monetary Aggregates_1"/>
      <sheetName val="Monetary Aggregates_3_CBs_Only"/>
    </sheetNames>
    <sheetDataSet>
      <sheetData sheetId="0" refreshError="1">
        <row r="4">
          <cell r="BS4">
            <v>2013</v>
          </cell>
          <cell r="BT4">
            <v>2013</v>
          </cell>
          <cell r="BU4">
            <v>2013</v>
          </cell>
          <cell r="BV4">
            <v>2014</v>
          </cell>
          <cell r="BW4">
            <v>2014</v>
          </cell>
          <cell r="BX4">
            <v>2014</v>
          </cell>
          <cell r="BY4">
            <v>2014</v>
          </cell>
          <cell r="BZ4">
            <v>2014</v>
          </cell>
          <cell r="CA4">
            <v>2014</v>
          </cell>
          <cell r="CB4">
            <v>2014</v>
          </cell>
          <cell r="CC4">
            <v>2014</v>
          </cell>
          <cell r="CD4">
            <v>2014</v>
          </cell>
          <cell r="CE4">
            <v>2014</v>
          </cell>
          <cell r="CF4">
            <v>2014</v>
          </cell>
          <cell r="CG4">
            <v>2014</v>
          </cell>
          <cell r="CH4">
            <v>2015</v>
          </cell>
          <cell r="CI4">
            <v>2015</v>
          </cell>
          <cell r="CJ4">
            <v>2015</v>
          </cell>
          <cell r="CK4">
            <v>2015</v>
          </cell>
          <cell r="CL4">
            <v>2015</v>
          </cell>
          <cell r="CM4">
            <v>2015</v>
          </cell>
          <cell r="CN4">
            <v>2015</v>
          </cell>
          <cell r="CO4">
            <v>2015</v>
          </cell>
          <cell r="CP4">
            <v>2015</v>
          </cell>
          <cell r="CQ4">
            <v>2015</v>
          </cell>
          <cell r="CR4">
            <v>2015</v>
          </cell>
          <cell r="CS4">
            <v>2015</v>
          </cell>
          <cell r="CT4">
            <v>2016</v>
          </cell>
          <cell r="CU4">
            <v>2016</v>
          </cell>
          <cell r="CV4">
            <v>2016</v>
          </cell>
          <cell r="CW4">
            <v>2016</v>
          </cell>
          <cell r="CX4">
            <v>2016</v>
          </cell>
          <cell r="CY4">
            <v>2016</v>
          </cell>
          <cell r="CZ4">
            <v>2016</v>
          </cell>
          <cell r="DA4">
            <v>2016</v>
          </cell>
          <cell r="DB4">
            <v>2016</v>
          </cell>
          <cell r="DC4">
            <v>2016</v>
          </cell>
          <cell r="DD4">
            <v>2016</v>
          </cell>
          <cell r="DE4">
            <v>2016</v>
          </cell>
          <cell r="DF4">
            <v>2017</v>
          </cell>
          <cell r="DG4">
            <v>2017</v>
          </cell>
          <cell r="DH4">
            <v>2017</v>
          </cell>
          <cell r="DI4">
            <v>2017</v>
          </cell>
          <cell r="DJ4">
            <v>2017</v>
          </cell>
          <cell r="DK4">
            <v>2017</v>
          </cell>
          <cell r="DL4">
            <v>2017</v>
          </cell>
          <cell r="DM4">
            <v>2017</v>
          </cell>
          <cell r="DN4">
            <v>2017</v>
          </cell>
          <cell r="DO4">
            <v>2017</v>
          </cell>
          <cell r="DP4">
            <v>2017</v>
          </cell>
          <cell r="DQ4">
            <v>2017</v>
          </cell>
          <cell r="DR4">
            <v>2018</v>
          </cell>
          <cell r="DS4">
            <v>2018</v>
          </cell>
          <cell r="DT4">
            <v>2018</v>
          </cell>
          <cell r="DU4">
            <v>2018</v>
          </cell>
          <cell r="DV4">
            <v>2018</v>
          </cell>
          <cell r="DW4">
            <v>2018</v>
          </cell>
          <cell r="DX4">
            <v>2018</v>
          </cell>
          <cell r="DY4">
            <v>2018</v>
          </cell>
          <cell r="DZ4">
            <v>2018</v>
          </cell>
          <cell r="EA4">
            <v>2018</v>
          </cell>
          <cell r="EB4">
            <v>2018</v>
          </cell>
          <cell r="EC4">
            <v>2018</v>
          </cell>
          <cell r="ED4">
            <v>2019</v>
          </cell>
          <cell r="EE4">
            <v>2019</v>
          </cell>
          <cell r="EF4">
            <v>2019</v>
          </cell>
          <cell r="EG4">
            <v>2019</v>
          </cell>
          <cell r="EH4">
            <v>2019</v>
          </cell>
          <cell r="EI4">
            <v>2019</v>
          </cell>
          <cell r="EJ4">
            <v>2019</v>
          </cell>
          <cell r="EK4">
            <v>2019</v>
          </cell>
          <cell r="EL4">
            <v>2019</v>
          </cell>
          <cell r="EM4">
            <v>2019</v>
          </cell>
          <cell r="EN4">
            <v>2019</v>
          </cell>
          <cell r="EO4">
            <v>2019</v>
          </cell>
          <cell r="EP4">
            <v>2020</v>
          </cell>
          <cell r="EQ4">
            <v>2020</v>
          </cell>
          <cell r="ER4">
            <v>2020</v>
          </cell>
          <cell r="ES4">
            <v>2020</v>
          </cell>
          <cell r="ET4">
            <v>2020</v>
          </cell>
          <cell r="EU4">
            <v>2020</v>
          </cell>
          <cell r="EV4">
            <v>2020</v>
          </cell>
          <cell r="EW4">
            <v>2020</v>
          </cell>
          <cell r="EX4">
            <v>2020</v>
          </cell>
          <cell r="EY4">
            <v>2020</v>
          </cell>
          <cell r="EZ4">
            <v>2020</v>
          </cell>
          <cell r="FA4">
            <v>2020</v>
          </cell>
          <cell r="FB4">
            <v>2021</v>
          </cell>
          <cell r="FC4">
            <v>2021</v>
          </cell>
          <cell r="FD4">
            <v>2021</v>
          </cell>
          <cell r="FE4">
            <v>2021</v>
          </cell>
          <cell r="FF4">
            <v>2021</v>
          </cell>
          <cell r="FG4">
            <v>2021</v>
          </cell>
          <cell r="FH4">
            <v>2021</v>
          </cell>
          <cell r="FI4">
            <v>2021</v>
          </cell>
          <cell r="FJ4">
            <v>2021</v>
          </cell>
          <cell r="FK4">
            <v>2021</v>
          </cell>
          <cell r="FL4">
            <v>2021</v>
          </cell>
          <cell r="FM4">
            <v>2021</v>
          </cell>
          <cell r="FN4">
            <v>2022</v>
          </cell>
          <cell r="FO4">
            <v>2022</v>
          </cell>
          <cell r="FP4">
            <v>2022</v>
          </cell>
        </row>
        <row r="5">
          <cell r="BS5" t="str">
            <v>Oct</v>
          </cell>
          <cell r="BT5" t="str">
            <v>Nov</v>
          </cell>
          <cell r="BU5" t="str">
            <v>Dec</v>
          </cell>
          <cell r="BV5" t="str">
            <v>Jan</v>
          </cell>
          <cell r="BW5" t="str">
            <v>Feb</v>
          </cell>
          <cell r="BX5" t="str">
            <v>Mar</v>
          </cell>
          <cell r="BY5" t="str">
            <v>Apr</v>
          </cell>
          <cell r="BZ5" t="str">
            <v>May</v>
          </cell>
          <cell r="CA5" t="str">
            <v>June</v>
          </cell>
          <cell r="CB5" t="str">
            <v>July</v>
          </cell>
          <cell r="CC5" t="str">
            <v>Aug</v>
          </cell>
          <cell r="CD5" t="str">
            <v>Sept</v>
          </cell>
          <cell r="CE5" t="str">
            <v>Oct</v>
          </cell>
          <cell r="CF5" t="str">
            <v>Nov</v>
          </cell>
          <cell r="CG5" t="str">
            <v>Dec</v>
          </cell>
          <cell r="CH5" t="str">
            <v>Jan</v>
          </cell>
          <cell r="CI5" t="str">
            <v>Feb</v>
          </cell>
          <cell r="CJ5" t="str">
            <v>Mar</v>
          </cell>
          <cell r="CK5" t="str">
            <v>Apr</v>
          </cell>
          <cell r="CL5" t="str">
            <v>May</v>
          </cell>
          <cell r="CM5" t="str">
            <v>June</v>
          </cell>
          <cell r="CN5" t="str">
            <v>July</v>
          </cell>
          <cell r="CO5" t="str">
            <v>Aug</v>
          </cell>
          <cell r="CP5" t="str">
            <v>Sept</v>
          </cell>
          <cell r="CQ5" t="str">
            <v>Oct</v>
          </cell>
          <cell r="CR5" t="str">
            <v>Nov</v>
          </cell>
          <cell r="CS5" t="str">
            <v>Dec</v>
          </cell>
          <cell r="CT5" t="str">
            <v>Jan</v>
          </cell>
          <cell r="CU5" t="str">
            <v>Feb</v>
          </cell>
          <cell r="CV5" t="str">
            <v>Mar</v>
          </cell>
          <cell r="CW5" t="str">
            <v>Apr</v>
          </cell>
          <cell r="CX5" t="str">
            <v>May</v>
          </cell>
          <cell r="CY5" t="str">
            <v>June</v>
          </cell>
          <cell r="CZ5" t="str">
            <v>July</v>
          </cell>
          <cell r="DA5" t="str">
            <v>Aug</v>
          </cell>
          <cell r="DB5" t="str">
            <v>Sep</v>
          </cell>
          <cell r="DC5" t="str">
            <v>Oct</v>
          </cell>
          <cell r="DD5" t="str">
            <v>Nov</v>
          </cell>
          <cell r="DE5" t="str">
            <v>Dec</v>
          </cell>
          <cell r="DF5" t="str">
            <v>Jan</v>
          </cell>
          <cell r="DG5" t="str">
            <v>Feb</v>
          </cell>
          <cell r="DH5" t="str">
            <v>Mar</v>
          </cell>
          <cell r="DI5" t="str">
            <v>Apr</v>
          </cell>
          <cell r="DJ5" t="str">
            <v>May</v>
          </cell>
          <cell r="DK5" t="str">
            <v>Jun</v>
          </cell>
          <cell r="DL5" t="str">
            <v>Jul</v>
          </cell>
          <cell r="DM5" t="str">
            <v>Aug</v>
          </cell>
          <cell r="DN5" t="str">
            <v>Sep</v>
          </cell>
          <cell r="DO5" t="str">
            <v>Oct</v>
          </cell>
          <cell r="DP5" t="str">
            <v>Nov</v>
          </cell>
          <cell r="DQ5" t="str">
            <v>Dec</v>
          </cell>
          <cell r="DR5" t="str">
            <v>Jan</v>
          </cell>
          <cell r="DS5" t="str">
            <v>Feb</v>
          </cell>
          <cell r="DT5" t="str">
            <v>Mar</v>
          </cell>
          <cell r="DU5" t="str">
            <v>Apr</v>
          </cell>
          <cell r="DV5" t="str">
            <v>May</v>
          </cell>
          <cell r="DW5" t="str">
            <v>Jun</v>
          </cell>
          <cell r="DX5" t="str">
            <v>Jul</v>
          </cell>
          <cell r="DY5" t="str">
            <v>Aug</v>
          </cell>
          <cell r="DZ5" t="str">
            <v>Sep</v>
          </cell>
          <cell r="EA5" t="str">
            <v>Oct</v>
          </cell>
          <cell r="EB5" t="str">
            <v>Nov</v>
          </cell>
          <cell r="EC5" t="str">
            <v>Dec</v>
          </cell>
          <cell r="ED5" t="str">
            <v>Jan</v>
          </cell>
          <cell r="EE5" t="str">
            <v>Feb</v>
          </cell>
          <cell r="EF5" t="str">
            <v>Mar</v>
          </cell>
          <cell r="EG5" t="str">
            <v>Apr</v>
          </cell>
          <cell r="EH5" t="str">
            <v>May</v>
          </cell>
          <cell r="EI5" t="str">
            <v>June</v>
          </cell>
          <cell r="EJ5" t="str">
            <v>July</v>
          </cell>
          <cell r="EK5" t="str">
            <v>Aug</v>
          </cell>
          <cell r="EL5" t="str">
            <v>Sep</v>
          </cell>
          <cell r="EM5" t="str">
            <v>Oct</v>
          </cell>
          <cell r="EN5" t="str">
            <v>Nov</v>
          </cell>
          <cell r="EO5" t="str">
            <v>Dec</v>
          </cell>
          <cell r="EP5" t="str">
            <v>Jan</v>
          </cell>
          <cell r="EQ5" t="str">
            <v>Feb</v>
          </cell>
          <cell r="ER5" t="str">
            <v>Mar</v>
          </cell>
          <cell r="ES5" t="str">
            <v>Apr</v>
          </cell>
          <cell r="ET5" t="str">
            <v>May</v>
          </cell>
          <cell r="EU5" t="str">
            <v>June</v>
          </cell>
          <cell r="EV5" t="str">
            <v>July</v>
          </cell>
          <cell r="EW5" t="str">
            <v>Aug</v>
          </cell>
          <cell r="EX5" t="str">
            <v>Sep</v>
          </cell>
          <cell r="EY5" t="str">
            <v>Oct</v>
          </cell>
          <cell r="EZ5" t="str">
            <v>Nov</v>
          </cell>
          <cell r="FA5" t="str">
            <v>Dec</v>
          </cell>
          <cell r="FB5" t="str">
            <v>Jan</v>
          </cell>
          <cell r="FC5" t="str">
            <v>Feb</v>
          </cell>
          <cell r="FD5" t="str">
            <v>Mar</v>
          </cell>
          <cell r="FE5" t="str">
            <v>Apr</v>
          </cell>
          <cell r="FF5" t="str">
            <v>May</v>
          </cell>
          <cell r="FG5" t="str">
            <v>Jun</v>
          </cell>
          <cell r="FH5" t="str">
            <v>Jul</v>
          </cell>
          <cell r="FI5" t="str">
            <v>Aug</v>
          </cell>
          <cell r="FJ5" t="str">
            <v>Sep</v>
          </cell>
          <cell r="FK5" t="str">
            <v>Oct</v>
          </cell>
          <cell r="FL5" t="str">
            <v>Nov</v>
          </cell>
          <cell r="FM5" t="str">
            <v>Dec</v>
          </cell>
          <cell r="FN5" t="str">
            <v>Jan</v>
          </cell>
          <cell r="FO5" t="str">
            <v>Feb</v>
          </cell>
          <cell r="FP5" t="str">
            <v>Mar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X130"/>
  <sheetViews>
    <sheetView tabSelected="1" zoomScale="85" zoomScaleNormal="85" workbookViewId="0">
      <pane xSplit="1" ySplit="5" topLeftCell="B87" activePane="bottomRight" state="frozen"/>
      <selection activeCell="A27" sqref="A27"/>
      <selection pane="topRight" activeCell="A27" sqref="A27"/>
      <selection pane="bottomLeft" activeCell="A27" sqref="A27"/>
      <selection pane="bottomRight" activeCell="A93" sqref="A93"/>
    </sheetView>
  </sheetViews>
  <sheetFormatPr defaultColWidth="9.1796875" defaultRowHeight="13" x14ac:dyDescent="0.3"/>
  <cols>
    <col min="1" max="1" width="55.54296875" style="3" bestFit="1" customWidth="1"/>
    <col min="2" max="8" width="9.453125" style="3" bestFit="1" customWidth="1"/>
    <col min="9" max="9" width="9.54296875" style="3" bestFit="1" customWidth="1"/>
    <col min="10" max="10" width="9.453125" style="3" bestFit="1" customWidth="1"/>
    <col min="11" max="11" width="8.81640625" style="3" customWidth="1"/>
    <col min="12" max="152" width="9.453125" style="3" bestFit="1" customWidth="1"/>
    <col min="153" max="16384" width="9.1796875" style="3"/>
  </cols>
  <sheetData>
    <row r="1" spans="1:154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</row>
    <row r="2" spans="1:154" s="6" customFormat="1" ht="15.5" x14ac:dyDescent="0.3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</row>
    <row r="3" spans="1:154" x14ac:dyDescent="0.3">
      <c r="A3" s="7" t="s">
        <v>1</v>
      </c>
      <c r="C3" s="8"/>
    </row>
    <row r="4" spans="1:154" x14ac:dyDescent="0.3">
      <c r="A4" s="36" t="s">
        <v>2</v>
      </c>
      <c r="B4" s="9">
        <v>2009</v>
      </c>
      <c r="C4" s="9">
        <v>2009</v>
      </c>
      <c r="D4" s="9">
        <v>2009</v>
      </c>
      <c r="E4" s="9">
        <v>2009</v>
      </c>
      <c r="F4" s="9">
        <v>2009</v>
      </c>
      <c r="G4" s="9">
        <v>2009</v>
      </c>
      <c r="H4" s="9">
        <v>2010</v>
      </c>
      <c r="I4" s="9">
        <v>2010</v>
      </c>
      <c r="J4" s="9">
        <v>2010</v>
      </c>
      <c r="K4" s="9">
        <v>2010</v>
      </c>
      <c r="L4" s="9">
        <v>2010</v>
      </c>
      <c r="M4" s="9">
        <v>2010</v>
      </c>
      <c r="N4" s="10">
        <v>2010</v>
      </c>
      <c r="O4" s="10">
        <v>2010</v>
      </c>
      <c r="P4" s="10">
        <v>2010</v>
      </c>
      <c r="Q4" s="10">
        <v>2010</v>
      </c>
      <c r="R4" s="10">
        <v>2010</v>
      </c>
      <c r="S4" s="10">
        <v>2010</v>
      </c>
      <c r="T4" s="10">
        <v>2011</v>
      </c>
      <c r="U4" s="10">
        <v>2011</v>
      </c>
      <c r="V4" s="10">
        <v>2011</v>
      </c>
      <c r="W4" s="10">
        <v>2011</v>
      </c>
      <c r="X4" s="10">
        <v>2011</v>
      </c>
      <c r="Y4" s="10">
        <v>2011</v>
      </c>
      <c r="Z4" s="10">
        <v>2011</v>
      </c>
      <c r="AA4" s="10">
        <v>2011</v>
      </c>
      <c r="AB4" s="10">
        <v>2011</v>
      </c>
      <c r="AC4" s="10">
        <v>2011</v>
      </c>
      <c r="AD4" s="10">
        <v>2011</v>
      </c>
      <c r="AE4" s="10">
        <v>2011</v>
      </c>
      <c r="AF4" s="10">
        <v>2012</v>
      </c>
      <c r="AG4" s="10">
        <v>2012</v>
      </c>
      <c r="AH4" s="10">
        <v>2012</v>
      </c>
      <c r="AI4" s="10">
        <v>2012</v>
      </c>
      <c r="AJ4" s="10">
        <v>2012</v>
      </c>
      <c r="AK4" s="10">
        <v>2012</v>
      </c>
      <c r="AL4" s="10">
        <v>2012</v>
      </c>
      <c r="AM4" s="10">
        <v>2012</v>
      </c>
      <c r="AN4" s="10">
        <v>2012</v>
      </c>
      <c r="AO4" s="10">
        <v>2012</v>
      </c>
      <c r="AP4" s="10">
        <v>2012</v>
      </c>
      <c r="AQ4" s="10">
        <v>2012</v>
      </c>
      <c r="AR4" s="10">
        <v>2013</v>
      </c>
      <c r="AS4" s="10">
        <v>2013</v>
      </c>
      <c r="AT4" s="10">
        <v>2013</v>
      </c>
      <c r="AU4" s="10">
        <v>2013</v>
      </c>
      <c r="AV4" s="10">
        <v>2013</v>
      </c>
      <c r="AW4" s="10">
        <v>2013</v>
      </c>
      <c r="AX4" s="10">
        <v>2013</v>
      </c>
      <c r="AY4" s="10">
        <v>2013</v>
      </c>
      <c r="AZ4" s="10">
        <v>2013</v>
      </c>
      <c r="BA4" s="10">
        <f>[1]MS!BS4</f>
        <v>2013</v>
      </c>
      <c r="BB4" s="10">
        <f>[1]MS!BT4</f>
        <v>2013</v>
      </c>
      <c r="BC4" s="10">
        <f>[1]MS!BU4</f>
        <v>2013</v>
      </c>
      <c r="BD4" s="10">
        <f>[1]MS!BV4</f>
        <v>2014</v>
      </c>
      <c r="BE4" s="10">
        <f>[1]MS!BW4</f>
        <v>2014</v>
      </c>
      <c r="BF4" s="10">
        <f>[1]MS!BX4</f>
        <v>2014</v>
      </c>
      <c r="BG4" s="10">
        <f>[1]MS!BY4</f>
        <v>2014</v>
      </c>
      <c r="BH4" s="10">
        <f>[1]MS!BZ4</f>
        <v>2014</v>
      </c>
      <c r="BI4" s="10">
        <f>[1]MS!CA4</f>
        <v>2014</v>
      </c>
      <c r="BJ4" s="10">
        <f>[1]MS!CB4</f>
        <v>2014</v>
      </c>
      <c r="BK4" s="10">
        <f>[1]MS!CC4</f>
        <v>2014</v>
      </c>
      <c r="BL4" s="10">
        <f>[1]MS!CD4</f>
        <v>2014</v>
      </c>
      <c r="BM4" s="10">
        <f>[1]MS!CE4</f>
        <v>2014</v>
      </c>
      <c r="BN4" s="10">
        <f>[1]MS!CF4</f>
        <v>2014</v>
      </c>
      <c r="BO4" s="10">
        <f>[1]MS!CG4</f>
        <v>2014</v>
      </c>
      <c r="BP4" s="10">
        <f>[1]MS!CH4</f>
        <v>2015</v>
      </c>
      <c r="BQ4" s="10">
        <f>[1]MS!CI4</f>
        <v>2015</v>
      </c>
      <c r="BR4" s="10">
        <f>[1]MS!CJ4</f>
        <v>2015</v>
      </c>
      <c r="BS4" s="10">
        <f>[1]MS!CK4</f>
        <v>2015</v>
      </c>
      <c r="BT4" s="10">
        <f>[1]MS!CL4</f>
        <v>2015</v>
      </c>
      <c r="BU4" s="10">
        <f>[1]MS!CM4</f>
        <v>2015</v>
      </c>
      <c r="BV4" s="10">
        <f>[1]MS!CN4</f>
        <v>2015</v>
      </c>
      <c r="BW4" s="10">
        <f>[1]MS!CO4</f>
        <v>2015</v>
      </c>
      <c r="BX4" s="10">
        <f>[1]MS!CP4</f>
        <v>2015</v>
      </c>
      <c r="BY4" s="10">
        <f>[1]MS!CQ4</f>
        <v>2015</v>
      </c>
      <c r="BZ4" s="10">
        <f>[1]MS!CR4</f>
        <v>2015</v>
      </c>
      <c r="CA4" s="10">
        <f>[1]MS!CS4</f>
        <v>2015</v>
      </c>
      <c r="CB4" s="10">
        <f>[1]MS!CT4</f>
        <v>2016</v>
      </c>
      <c r="CC4" s="10">
        <f>[1]MS!CU4</f>
        <v>2016</v>
      </c>
      <c r="CD4" s="10">
        <f>[1]MS!CV4</f>
        <v>2016</v>
      </c>
      <c r="CE4" s="10">
        <f>[1]MS!CW4</f>
        <v>2016</v>
      </c>
      <c r="CF4" s="10">
        <f>[1]MS!CX4</f>
        <v>2016</v>
      </c>
      <c r="CG4" s="10">
        <f>[1]MS!CY4</f>
        <v>2016</v>
      </c>
      <c r="CH4" s="10">
        <f>[1]MS!CZ4</f>
        <v>2016</v>
      </c>
      <c r="CI4" s="10">
        <f>[1]MS!DA4</f>
        <v>2016</v>
      </c>
      <c r="CJ4" s="10">
        <f>[1]MS!DB4</f>
        <v>2016</v>
      </c>
      <c r="CK4" s="10">
        <f>[1]MS!DC4</f>
        <v>2016</v>
      </c>
      <c r="CL4" s="10">
        <f>[1]MS!DD4</f>
        <v>2016</v>
      </c>
      <c r="CM4" s="10">
        <f>[1]MS!DE4</f>
        <v>2016</v>
      </c>
      <c r="CN4" s="10">
        <f>[1]MS!DF4</f>
        <v>2017</v>
      </c>
      <c r="CO4" s="10">
        <f>[1]MS!DG4</f>
        <v>2017</v>
      </c>
      <c r="CP4" s="10">
        <f>[1]MS!DH4</f>
        <v>2017</v>
      </c>
      <c r="CQ4" s="10">
        <f>[1]MS!DI4</f>
        <v>2017</v>
      </c>
      <c r="CR4" s="10">
        <f>[1]MS!DJ4</f>
        <v>2017</v>
      </c>
      <c r="CS4" s="10">
        <f>[1]MS!DK4</f>
        <v>2017</v>
      </c>
      <c r="CT4" s="10">
        <f>[1]MS!DL4</f>
        <v>2017</v>
      </c>
      <c r="CU4" s="10">
        <f>[1]MS!DM4</f>
        <v>2017</v>
      </c>
      <c r="CV4" s="10">
        <f>[1]MS!DN4</f>
        <v>2017</v>
      </c>
      <c r="CW4" s="10">
        <f>[1]MS!DO4</f>
        <v>2017</v>
      </c>
      <c r="CX4" s="10">
        <f>[1]MS!DP4</f>
        <v>2017</v>
      </c>
      <c r="CY4" s="10">
        <f>[1]MS!DQ4</f>
        <v>2017</v>
      </c>
      <c r="CZ4" s="10">
        <f>[1]MS!DR4</f>
        <v>2018</v>
      </c>
      <c r="DA4" s="10">
        <f>[1]MS!DS4</f>
        <v>2018</v>
      </c>
      <c r="DB4" s="10">
        <f>[1]MS!DT4</f>
        <v>2018</v>
      </c>
      <c r="DC4" s="10">
        <f>[1]MS!DU4</f>
        <v>2018</v>
      </c>
      <c r="DD4" s="10">
        <f>[1]MS!DV4</f>
        <v>2018</v>
      </c>
      <c r="DE4" s="10">
        <f>[1]MS!DW4</f>
        <v>2018</v>
      </c>
      <c r="DF4" s="10">
        <f>[1]MS!DX4</f>
        <v>2018</v>
      </c>
      <c r="DG4" s="10">
        <f>[1]MS!DY4</f>
        <v>2018</v>
      </c>
      <c r="DH4" s="10">
        <f>[1]MS!DZ4</f>
        <v>2018</v>
      </c>
      <c r="DI4" s="10">
        <f>[1]MS!EA4</f>
        <v>2018</v>
      </c>
      <c r="DJ4" s="10">
        <f>[1]MS!EB4</f>
        <v>2018</v>
      </c>
      <c r="DK4" s="10">
        <f>[1]MS!EC4</f>
        <v>2018</v>
      </c>
      <c r="DL4" s="10">
        <f>[1]MS!ED4</f>
        <v>2019</v>
      </c>
      <c r="DM4" s="10">
        <f>[1]MS!EE4</f>
        <v>2019</v>
      </c>
      <c r="DN4" s="10">
        <f>[1]MS!EF4</f>
        <v>2019</v>
      </c>
      <c r="DO4" s="10">
        <f>[1]MS!EG4</f>
        <v>2019</v>
      </c>
      <c r="DP4" s="10">
        <f>[1]MS!EH4</f>
        <v>2019</v>
      </c>
      <c r="DQ4" s="10">
        <f>[1]MS!EI4</f>
        <v>2019</v>
      </c>
      <c r="DR4" s="10">
        <f>[1]MS!EJ4</f>
        <v>2019</v>
      </c>
      <c r="DS4" s="10">
        <f>[1]MS!EK4</f>
        <v>2019</v>
      </c>
      <c r="DT4" s="10">
        <f>[1]MS!EL4</f>
        <v>2019</v>
      </c>
      <c r="DU4" s="10">
        <f>[1]MS!EM4</f>
        <v>2019</v>
      </c>
      <c r="DV4" s="10">
        <f>[1]MS!EN4</f>
        <v>2019</v>
      </c>
      <c r="DW4" s="10">
        <f>[1]MS!EO4</f>
        <v>2019</v>
      </c>
      <c r="DX4" s="10">
        <f>[1]MS!EP4</f>
        <v>2020</v>
      </c>
      <c r="DY4" s="10">
        <f>[1]MS!EQ4</f>
        <v>2020</v>
      </c>
      <c r="DZ4" s="10">
        <f>[1]MS!ER4</f>
        <v>2020</v>
      </c>
      <c r="EA4" s="10">
        <f>[1]MS!ES4</f>
        <v>2020</v>
      </c>
      <c r="EB4" s="10">
        <f>[1]MS!ET4</f>
        <v>2020</v>
      </c>
      <c r="EC4" s="10">
        <f>[1]MS!EU4</f>
        <v>2020</v>
      </c>
      <c r="ED4" s="10">
        <f>[1]MS!EV4</f>
        <v>2020</v>
      </c>
      <c r="EE4" s="10">
        <f>[1]MS!EW4</f>
        <v>2020</v>
      </c>
      <c r="EF4" s="10">
        <f>[1]MS!EX4</f>
        <v>2020</v>
      </c>
      <c r="EG4" s="10">
        <f>[1]MS!EY4</f>
        <v>2020</v>
      </c>
      <c r="EH4" s="10">
        <f>[1]MS!EZ4</f>
        <v>2020</v>
      </c>
      <c r="EI4" s="10">
        <f>[1]MS!FA4</f>
        <v>2020</v>
      </c>
      <c r="EJ4" s="10">
        <f>[1]MS!FB4</f>
        <v>2021</v>
      </c>
      <c r="EK4" s="10">
        <v>2021</v>
      </c>
      <c r="EL4" s="10">
        <v>2021</v>
      </c>
      <c r="EM4" s="10">
        <v>2021</v>
      </c>
      <c r="EN4" s="10">
        <v>2021</v>
      </c>
      <c r="EO4" s="10">
        <v>2021</v>
      </c>
      <c r="EP4" s="10">
        <v>2021</v>
      </c>
      <c r="EQ4" s="10">
        <v>2021</v>
      </c>
      <c r="ER4" s="10">
        <v>2021</v>
      </c>
      <c r="ES4" s="10">
        <v>2021</v>
      </c>
      <c r="ET4" s="10">
        <v>2021</v>
      </c>
      <c r="EU4" s="10">
        <v>2021</v>
      </c>
      <c r="EV4" s="10">
        <v>2022</v>
      </c>
      <c r="EW4" s="10">
        <v>2022</v>
      </c>
      <c r="EX4" s="10">
        <v>2022</v>
      </c>
    </row>
    <row r="5" spans="1:154" x14ac:dyDescent="0.3">
      <c r="A5" s="36"/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0" t="s">
        <v>3</v>
      </c>
      <c r="O5" s="10" t="s">
        <v>4</v>
      </c>
      <c r="P5" s="10" t="s">
        <v>5</v>
      </c>
      <c r="Q5" s="10" t="s">
        <v>6</v>
      </c>
      <c r="R5" s="10" t="s">
        <v>7</v>
      </c>
      <c r="S5" s="10" t="s">
        <v>8</v>
      </c>
      <c r="T5" s="10" t="s">
        <v>9</v>
      </c>
      <c r="U5" s="10" t="s">
        <v>10</v>
      </c>
      <c r="V5" s="10" t="s">
        <v>11</v>
      </c>
      <c r="W5" s="10" t="s">
        <v>12</v>
      </c>
      <c r="X5" s="10" t="s">
        <v>13</v>
      </c>
      <c r="Y5" s="10" t="s">
        <v>14</v>
      </c>
      <c r="Z5" s="10" t="s">
        <v>15</v>
      </c>
      <c r="AA5" s="10" t="s">
        <v>16</v>
      </c>
      <c r="AB5" s="10" t="s">
        <v>5</v>
      </c>
      <c r="AC5" s="10" t="s">
        <v>6</v>
      </c>
      <c r="AD5" s="10" t="s">
        <v>7</v>
      </c>
      <c r="AE5" s="10" t="s">
        <v>8</v>
      </c>
      <c r="AF5" s="10" t="s">
        <v>9</v>
      </c>
      <c r="AG5" s="10" t="s">
        <v>10</v>
      </c>
      <c r="AH5" s="10" t="s">
        <v>11</v>
      </c>
      <c r="AI5" s="10" t="s">
        <v>12</v>
      </c>
      <c r="AJ5" s="10" t="s">
        <v>13</v>
      </c>
      <c r="AK5" s="10" t="s">
        <v>14</v>
      </c>
      <c r="AL5" s="10" t="s">
        <v>3</v>
      </c>
      <c r="AM5" s="10" t="s">
        <v>4</v>
      </c>
      <c r="AN5" s="10" t="s">
        <v>5</v>
      </c>
      <c r="AO5" s="10" t="s">
        <v>6</v>
      </c>
      <c r="AP5" s="10" t="s">
        <v>7</v>
      </c>
      <c r="AQ5" s="10" t="s">
        <v>8</v>
      </c>
      <c r="AR5" s="10" t="s">
        <v>9</v>
      </c>
      <c r="AS5" s="10" t="s">
        <v>10</v>
      </c>
      <c r="AT5" s="10" t="s">
        <v>11</v>
      </c>
      <c r="AU5" s="10" t="s">
        <v>12</v>
      </c>
      <c r="AV5" s="10" t="s">
        <v>13</v>
      </c>
      <c r="AW5" s="10" t="s">
        <v>14</v>
      </c>
      <c r="AX5" s="10" t="s">
        <v>3</v>
      </c>
      <c r="AY5" s="10" t="s">
        <v>4</v>
      </c>
      <c r="AZ5" s="10" t="s">
        <v>17</v>
      </c>
      <c r="BA5" s="10" t="str">
        <f>[1]MS!BS5</f>
        <v>Oct</v>
      </c>
      <c r="BB5" s="10" t="str">
        <f>[1]MS!BT5</f>
        <v>Nov</v>
      </c>
      <c r="BC5" s="10" t="str">
        <f>[1]MS!BU5</f>
        <v>Dec</v>
      </c>
      <c r="BD5" s="10" t="str">
        <f>[1]MS!BV5</f>
        <v>Jan</v>
      </c>
      <c r="BE5" s="10" t="str">
        <f>[1]MS!BW5</f>
        <v>Feb</v>
      </c>
      <c r="BF5" s="10" t="str">
        <f>[1]MS!BX5</f>
        <v>Mar</v>
      </c>
      <c r="BG5" s="10" t="str">
        <f>[1]MS!BY5</f>
        <v>Apr</v>
      </c>
      <c r="BH5" s="10" t="str">
        <f>[1]MS!BZ5</f>
        <v>May</v>
      </c>
      <c r="BI5" s="10" t="str">
        <f>[1]MS!CA5</f>
        <v>June</v>
      </c>
      <c r="BJ5" s="10" t="str">
        <f>[1]MS!CB5</f>
        <v>July</v>
      </c>
      <c r="BK5" s="10" t="str">
        <f>[1]MS!CC5</f>
        <v>Aug</v>
      </c>
      <c r="BL5" s="10" t="str">
        <f>[1]MS!CD5</f>
        <v>Sept</v>
      </c>
      <c r="BM5" s="10" t="str">
        <f>[1]MS!CE5</f>
        <v>Oct</v>
      </c>
      <c r="BN5" s="10" t="str">
        <f>[1]MS!CF5</f>
        <v>Nov</v>
      </c>
      <c r="BO5" s="10" t="str">
        <f>[1]MS!CG5</f>
        <v>Dec</v>
      </c>
      <c r="BP5" s="10" t="str">
        <f>[1]MS!CH5</f>
        <v>Jan</v>
      </c>
      <c r="BQ5" s="10" t="str">
        <f>[1]MS!CI5</f>
        <v>Feb</v>
      </c>
      <c r="BR5" s="10" t="str">
        <f>[1]MS!CJ5</f>
        <v>Mar</v>
      </c>
      <c r="BS5" s="10" t="str">
        <f>[1]MS!CK5</f>
        <v>Apr</v>
      </c>
      <c r="BT5" s="10" t="str">
        <f>[1]MS!CL5</f>
        <v>May</v>
      </c>
      <c r="BU5" s="10" t="str">
        <f>[1]MS!CM5</f>
        <v>June</v>
      </c>
      <c r="BV5" s="10" t="str">
        <f>[1]MS!CN5</f>
        <v>July</v>
      </c>
      <c r="BW5" s="10" t="str">
        <f>[1]MS!CO5</f>
        <v>Aug</v>
      </c>
      <c r="BX5" s="10" t="str">
        <f>[1]MS!CP5</f>
        <v>Sept</v>
      </c>
      <c r="BY5" s="10" t="str">
        <f>[1]MS!CQ5</f>
        <v>Oct</v>
      </c>
      <c r="BZ5" s="10" t="str">
        <f>[1]MS!CR5</f>
        <v>Nov</v>
      </c>
      <c r="CA5" s="10" t="str">
        <f>[1]MS!CS5</f>
        <v>Dec</v>
      </c>
      <c r="CB5" s="10" t="str">
        <f>[1]MS!CT5</f>
        <v>Jan</v>
      </c>
      <c r="CC5" s="10" t="str">
        <f>[1]MS!CU5</f>
        <v>Feb</v>
      </c>
      <c r="CD5" s="10" t="str">
        <f>[1]MS!CV5</f>
        <v>Mar</v>
      </c>
      <c r="CE5" s="10" t="str">
        <f>[1]MS!CW5</f>
        <v>Apr</v>
      </c>
      <c r="CF5" s="10" t="str">
        <f>[1]MS!CX5</f>
        <v>May</v>
      </c>
      <c r="CG5" s="10" t="str">
        <f>[1]MS!CY5</f>
        <v>June</v>
      </c>
      <c r="CH5" s="10" t="str">
        <f>[1]MS!CZ5</f>
        <v>July</v>
      </c>
      <c r="CI5" s="10" t="str">
        <f>[1]MS!DA5</f>
        <v>Aug</v>
      </c>
      <c r="CJ5" s="10" t="str">
        <f>[1]MS!DB5</f>
        <v>Sep</v>
      </c>
      <c r="CK5" s="10" t="str">
        <f>[1]MS!DC5</f>
        <v>Oct</v>
      </c>
      <c r="CL5" s="10" t="str">
        <f>[1]MS!DD5</f>
        <v>Nov</v>
      </c>
      <c r="CM5" s="10" t="str">
        <f>[1]MS!DE5</f>
        <v>Dec</v>
      </c>
      <c r="CN5" s="10" t="str">
        <f>[1]MS!DF5</f>
        <v>Jan</v>
      </c>
      <c r="CO5" s="10" t="str">
        <f>[1]MS!DG5</f>
        <v>Feb</v>
      </c>
      <c r="CP5" s="10" t="str">
        <f>[1]MS!DH5</f>
        <v>Mar</v>
      </c>
      <c r="CQ5" s="10" t="str">
        <f>[1]MS!DI5</f>
        <v>Apr</v>
      </c>
      <c r="CR5" s="10" t="str">
        <f>[1]MS!DJ5</f>
        <v>May</v>
      </c>
      <c r="CS5" s="10" t="str">
        <f>[1]MS!DK5</f>
        <v>Jun</v>
      </c>
      <c r="CT5" s="10" t="str">
        <f>[1]MS!DL5</f>
        <v>Jul</v>
      </c>
      <c r="CU5" s="10" t="str">
        <f>[1]MS!DM5</f>
        <v>Aug</v>
      </c>
      <c r="CV5" s="10" t="str">
        <f>[1]MS!DN5</f>
        <v>Sep</v>
      </c>
      <c r="CW5" s="10" t="str">
        <f>[1]MS!DO5</f>
        <v>Oct</v>
      </c>
      <c r="CX5" s="10" t="str">
        <f>[1]MS!DP5</f>
        <v>Nov</v>
      </c>
      <c r="CY5" s="10" t="str">
        <f>[1]MS!DQ5</f>
        <v>Dec</v>
      </c>
      <c r="CZ5" s="10" t="str">
        <f>[1]MS!DR5</f>
        <v>Jan</v>
      </c>
      <c r="DA5" s="10" t="str">
        <f>[1]MS!DS5</f>
        <v>Feb</v>
      </c>
      <c r="DB5" s="10" t="str">
        <f>[1]MS!DT5</f>
        <v>Mar</v>
      </c>
      <c r="DC5" s="10" t="str">
        <f>[1]MS!DU5</f>
        <v>Apr</v>
      </c>
      <c r="DD5" s="10" t="str">
        <f>[1]MS!DV5</f>
        <v>May</v>
      </c>
      <c r="DE5" s="10" t="str">
        <f>[1]MS!DW5</f>
        <v>Jun</v>
      </c>
      <c r="DF5" s="10" t="str">
        <f>[1]MS!DX5</f>
        <v>Jul</v>
      </c>
      <c r="DG5" s="10" t="str">
        <f>[1]MS!DY5</f>
        <v>Aug</v>
      </c>
      <c r="DH5" s="10" t="str">
        <f>[1]MS!DZ5</f>
        <v>Sep</v>
      </c>
      <c r="DI5" s="10" t="str">
        <f>[1]MS!EA5</f>
        <v>Oct</v>
      </c>
      <c r="DJ5" s="10" t="str">
        <f>[1]MS!EB5</f>
        <v>Nov</v>
      </c>
      <c r="DK5" s="10" t="str">
        <f>[1]MS!EC5</f>
        <v>Dec</v>
      </c>
      <c r="DL5" s="10" t="str">
        <f>[1]MS!ED5</f>
        <v>Jan</v>
      </c>
      <c r="DM5" s="10" t="str">
        <f>[1]MS!EE5</f>
        <v>Feb</v>
      </c>
      <c r="DN5" s="10" t="str">
        <f>[1]MS!EF5</f>
        <v>Mar</v>
      </c>
      <c r="DO5" s="10" t="str">
        <f>[1]MS!EG5</f>
        <v>Apr</v>
      </c>
      <c r="DP5" s="10" t="str">
        <f>[1]MS!EH5</f>
        <v>May</v>
      </c>
      <c r="DQ5" s="10" t="str">
        <f>[1]MS!EI5</f>
        <v>June</v>
      </c>
      <c r="DR5" s="10" t="str">
        <f>[1]MS!EJ5</f>
        <v>July</v>
      </c>
      <c r="DS5" s="10" t="str">
        <f>[1]MS!EK5</f>
        <v>Aug</v>
      </c>
      <c r="DT5" s="10" t="str">
        <f>[1]MS!EL5</f>
        <v>Sep</v>
      </c>
      <c r="DU5" s="10" t="str">
        <f>[1]MS!EM5</f>
        <v>Oct</v>
      </c>
      <c r="DV5" s="10" t="str">
        <f>[1]MS!EN5</f>
        <v>Nov</v>
      </c>
      <c r="DW5" s="10" t="str">
        <f>[1]MS!EO5</f>
        <v>Dec</v>
      </c>
      <c r="DX5" s="10" t="str">
        <f>[1]MS!EP5</f>
        <v>Jan</v>
      </c>
      <c r="DY5" s="10" t="str">
        <f>[1]MS!EQ5</f>
        <v>Feb</v>
      </c>
      <c r="DZ5" s="10" t="str">
        <f>[1]MS!ER5</f>
        <v>Mar</v>
      </c>
      <c r="EA5" s="10" t="str">
        <f>[1]MS!ES5</f>
        <v>Apr</v>
      </c>
      <c r="EB5" s="10" t="str">
        <f>[1]MS!ET5</f>
        <v>May</v>
      </c>
      <c r="EC5" s="10" t="str">
        <f>[1]MS!EU5</f>
        <v>June</v>
      </c>
      <c r="ED5" s="10" t="str">
        <f>[1]MS!EV5</f>
        <v>July</v>
      </c>
      <c r="EE5" s="10" t="str">
        <f>[1]MS!EW5</f>
        <v>Aug</v>
      </c>
      <c r="EF5" s="10" t="str">
        <f>[1]MS!EX5</f>
        <v>Sep</v>
      </c>
      <c r="EG5" s="10" t="str">
        <f>[1]MS!EY5</f>
        <v>Oct</v>
      </c>
      <c r="EH5" s="10" t="str">
        <f>[1]MS!EZ5</f>
        <v>Nov</v>
      </c>
      <c r="EI5" s="10" t="str">
        <f>[1]MS!FA5</f>
        <v>Dec</v>
      </c>
      <c r="EJ5" s="10" t="str">
        <f>[1]MS!FB5</f>
        <v>Jan</v>
      </c>
      <c r="EK5" s="10" t="s">
        <v>10</v>
      </c>
      <c r="EL5" s="10" t="s">
        <v>11</v>
      </c>
      <c r="EM5" s="10" t="s">
        <v>12</v>
      </c>
      <c r="EN5" s="10" t="s">
        <v>13</v>
      </c>
      <c r="EO5" s="10" t="s">
        <v>14</v>
      </c>
      <c r="EP5" s="10" t="s">
        <v>128</v>
      </c>
      <c r="EQ5" s="10" t="s">
        <v>4</v>
      </c>
      <c r="ER5" s="10" t="s">
        <v>17</v>
      </c>
      <c r="ES5" s="10" t="s">
        <v>6</v>
      </c>
      <c r="ET5" s="10" t="s">
        <v>7</v>
      </c>
      <c r="EU5" s="10" t="s">
        <v>8</v>
      </c>
      <c r="EV5" s="10" t="s">
        <v>9</v>
      </c>
      <c r="EW5" s="10" t="s">
        <v>10</v>
      </c>
      <c r="EX5" s="10" t="s">
        <v>11</v>
      </c>
    </row>
    <row r="6" spans="1:154" s="14" customFormat="1" x14ac:dyDescent="0.3">
      <c r="A6" s="12" t="s">
        <v>18</v>
      </c>
      <c r="B6" s="13">
        <v>13376.255219329998</v>
      </c>
      <c r="C6" s="13">
        <v>13349.370076960005</v>
      </c>
      <c r="D6" s="13">
        <f t="shared" ref="D6:Y6" si="0">D7+D8+D9+D10+D11</f>
        <v>13650.075304290003</v>
      </c>
      <c r="E6" s="13">
        <f t="shared" si="0"/>
        <v>13641.436390579296</v>
      </c>
      <c r="F6" s="13">
        <f t="shared" si="0"/>
        <v>13888.303694439999</v>
      </c>
      <c r="G6" s="13">
        <f t="shared" si="0"/>
        <v>14182.656779970001</v>
      </c>
      <c r="H6" s="13">
        <f t="shared" si="0"/>
        <v>14788.168906077903</v>
      </c>
      <c r="I6" s="13">
        <f t="shared" si="0"/>
        <v>15503.418917755806</v>
      </c>
      <c r="J6" s="13">
        <f t="shared" si="0"/>
        <v>15480.914917755807</v>
      </c>
      <c r="K6" s="13">
        <f t="shared" si="0"/>
        <v>15360.903010473708</v>
      </c>
      <c r="L6" s="13">
        <f t="shared" si="0"/>
        <v>14861.124694428978</v>
      </c>
      <c r="M6" s="13">
        <f t="shared" si="0"/>
        <v>14336.704141520524</v>
      </c>
      <c r="N6" s="13">
        <f t="shared" si="0"/>
        <v>14290.870771449145</v>
      </c>
      <c r="O6" s="13">
        <f t="shared" si="0"/>
        <v>14775.155027509141</v>
      </c>
      <c r="P6" s="13">
        <f t="shared" si="0"/>
        <v>14730.980647919143</v>
      </c>
      <c r="Q6" s="13">
        <f t="shared" si="0"/>
        <v>14652.865270629145</v>
      </c>
      <c r="R6" s="13">
        <f t="shared" si="0"/>
        <v>14302.888100949145</v>
      </c>
      <c r="S6" s="13">
        <f t="shared" si="0"/>
        <v>14896.662511300001</v>
      </c>
      <c r="T6" s="13">
        <f t="shared" si="0"/>
        <v>16179.015915780003</v>
      </c>
      <c r="U6" s="13">
        <f t="shared" si="0"/>
        <v>15113.408774334532</v>
      </c>
      <c r="V6" s="13">
        <f t="shared" si="0"/>
        <v>15175.619847069998</v>
      </c>
      <c r="W6" s="13">
        <f t="shared" si="0"/>
        <v>13701.975465149038</v>
      </c>
      <c r="X6" s="13">
        <f t="shared" si="0"/>
        <v>13546.451863760001</v>
      </c>
      <c r="Y6" s="13">
        <f t="shared" si="0"/>
        <v>12048.806077919999</v>
      </c>
      <c r="Z6" s="13">
        <f>Sect_CBs!Z6+Sect_DBs!B6+Sect_FCs!B6</f>
        <v>18278.484670970003</v>
      </c>
      <c r="AA6" s="13">
        <f>Sect_CBs!AA6+Sect_DBs!C6+Sect_FCs!C6</f>
        <v>18531.849659589996</v>
      </c>
      <c r="AB6" s="13">
        <f>Sect_CBs!AB6+Sect_DBs!D6+Sect_FCs!D6</f>
        <v>19212.668605324598</v>
      </c>
      <c r="AC6" s="13">
        <f>Sect_CBs!AC6+Sect_DBs!E6+Sect_FCs!E6</f>
        <v>20507.752534114603</v>
      </c>
      <c r="AD6" s="13">
        <f>Sect_CBs!AD6+Sect_DBs!F6+Sect_FCs!F6</f>
        <v>19887.2474714071</v>
      </c>
      <c r="AE6" s="13">
        <f>Sect_CBs!AE6+Sect_DBs!G6+Sect_FCs!G6</f>
        <v>19795.413993485097</v>
      </c>
      <c r="AF6" s="13">
        <f>Sect_CBs!AF6+Sect_DBs!H6+Sect_FCs!H6</f>
        <v>22109.134567817699</v>
      </c>
      <c r="AG6" s="13">
        <f>Sect_CBs!AG6+Sect_DBs!I6+Sect_FCs!I6</f>
        <v>23627.7275210806</v>
      </c>
      <c r="AH6" s="13">
        <f>Sect_CBs!AH6+Sect_DBs!J6+Sect_FCs!J6</f>
        <v>23257.960470285496</v>
      </c>
      <c r="AI6" s="13">
        <f>Sect_CBs!AI6+Sect_DBs!K6+Sect_FCs!K6</f>
        <v>25603.792340539996</v>
      </c>
      <c r="AJ6" s="13">
        <f>Sect_CBs!AJ6+Sect_DBs!L6+Sect_FCs!L6</f>
        <v>26479.903694180532</v>
      </c>
      <c r="AK6" s="13">
        <f>Sect_CBs!AK6+Sect_DBs!M6+Sect_FCs!M6</f>
        <v>27949.089733987526</v>
      </c>
      <c r="AL6" s="13">
        <f>Sect_CBs!AL6+Sect_DBs!N6+Sect_FCs!N6</f>
        <v>28794.083336323798</v>
      </c>
      <c r="AM6" s="13">
        <f>Sect_CBs!AM6+Sect_DBs!O6+Sect_FCs!O6</f>
        <v>30584.998365670097</v>
      </c>
      <c r="AN6" s="13">
        <f>Sect_CBs!AN6+Sect_DBs!P6+Sect_FCs!P6</f>
        <v>30889.572256669908</v>
      </c>
      <c r="AO6" s="13">
        <f>Sect_CBs!AO6+Sect_DBs!Q6+Sect_FCs!Q6</f>
        <v>32942.901936263792</v>
      </c>
      <c r="AP6" s="13">
        <f>Sect_CBs!AP6+Sect_DBs!R6+Sect_FCs!R6</f>
        <v>34240.462002849003</v>
      </c>
      <c r="AQ6" s="13">
        <f>Sect_CBs!AQ6+Sect_DBs!S6+Sect_FCs!S6</f>
        <v>35704.937876020937</v>
      </c>
      <c r="AR6" s="13">
        <f>Sect_CBs!AR6+Sect_DBs!T6+Sect_FCs!T6</f>
        <v>37080.636651635912</v>
      </c>
      <c r="AS6" s="13">
        <f>Sect_CBs!AS6+Sect_DBs!U6+Sect_FCs!U6</f>
        <v>37060.235091112809</v>
      </c>
      <c r="AT6" s="13">
        <f>Sect_CBs!AT6+Sect_DBs!V6+Sect_FCs!V6</f>
        <v>37684.990278152814</v>
      </c>
      <c r="AU6" s="13">
        <f>Sect_CBs!AU6+Sect_DBs!W6+Sect_FCs!W6</f>
        <v>36818.545555979799</v>
      </c>
      <c r="AV6" s="13">
        <f>Sect_CBs!AV6+Sect_DBs!X6+Sect_FCs!X6</f>
        <v>37627.137693199445</v>
      </c>
      <c r="AW6" s="13">
        <f>Sect_CBs!AW6+Sect_DBs!Y6+Sect_FCs!Y6</f>
        <v>39163.295905703664</v>
      </c>
      <c r="AX6" s="13">
        <f>Sect_CBs!AX6+Sect_DBs!Z6+Sect_FCs!Z6</f>
        <v>39783.838311084437</v>
      </c>
      <c r="AY6" s="13">
        <f>Sect_CBs!AY6+Sect_DBs!AA6+Sect_FCs!AA6</f>
        <v>39710.379464179459</v>
      </c>
      <c r="AZ6" s="13">
        <f>Sect_CBs!AZ6+Sect_DBs!AB6+Sect_FCs!AB6</f>
        <v>39327.02905554256</v>
      </c>
      <c r="BA6" s="13">
        <f>Sect_CBs!BA6+Sect_DBs!AC6+Sect_FCs!AC6</f>
        <v>41482.185547719513</v>
      </c>
      <c r="BB6" s="13">
        <f>Sect_CBs!BB6+Sect_DBs!AD6+Sect_FCs!AD6</f>
        <v>41289.071914347463</v>
      </c>
      <c r="BC6" s="13">
        <f>Sect_CBs!BC6+Sect_DBs!AE6+Sect_FCs!AE6</f>
        <v>42077.044887357311</v>
      </c>
      <c r="BD6" s="13">
        <f>Sect_CBs!BD6+Sect_DBs!AF6+Sect_FCs!AF6</f>
        <v>43892.805009194097</v>
      </c>
      <c r="BE6" s="13">
        <f>Sect_CBs!BE6+Sect_DBs!AG6+Sect_FCs!AG6</f>
        <v>43784.260550509884</v>
      </c>
      <c r="BF6" s="13">
        <f>Sect_CBs!BF6+Sect_DBs!AH6+Sect_FCs!AH6</f>
        <v>47064.929425234695</v>
      </c>
      <c r="BG6" s="13">
        <f>Sect_CBs!BG6+Sect_DBs!AI6+Sect_FCs!AI6</f>
        <v>48244.608197624999</v>
      </c>
      <c r="BH6" s="13">
        <f>Sect_CBs!BH6+Sect_DBs!AJ6+Sect_FCs!AJ6</f>
        <v>49101.351868334998</v>
      </c>
      <c r="BI6" s="13">
        <f>Sect_CBs!BI6+Sect_DBs!AK6+Sect_FCs!AK6</f>
        <v>49475.237341840213</v>
      </c>
      <c r="BJ6" s="13">
        <f>Sect_CBs!BJ6+Sect_DBs!AL6+Sect_FCs!AL6</f>
        <v>50909.843385226748</v>
      </c>
      <c r="BK6" s="13">
        <f>Sect_CBs!BK6+Sect_DBs!AM6+Sect_FCs!AM6</f>
        <v>50558.193972731948</v>
      </c>
      <c r="BL6" s="13">
        <f>Sect_CBs!BL6+Sect_DBs!AN6+Sect_FCs!AN6</f>
        <v>51391.358491581945</v>
      </c>
      <c r="BM6" s="13">
        <f>Sect_CBs!BM6+Sect_DBs!AO6+Sect_FCs!AO6</f>
        <v>53620.382997549845</v>
      </c>
      <c r="BN6" s="13">
        <f>Sect_CBs!BN6+Sect_DBs!AP6+Sect_FCs!AP6</f>
        <v>53745.42931410225</v>
      </c>
      <c r="BO6" s="13">
        <f>Sect_CBs!BO6+Sect_DBs!AQ6+Sect_FCs!AQ6</f>
        <v>55568.956562502237</v>
      </c>
      <c r="BP6" s="13">
        <f>Sect_CBs!BP6+Sect_DBs!AR6+Sect_FCs!AR6</f>
        <v>57342.340750890493</v>
      </c>
      <c r="BQ6" s="13">
        <f>Sect_CBs!BQ6+Sect_DBs!AS6+Sect_FCs!AS6</f>
        <v>58410.903762759997</v>
      </c>
      <c r="BR6" s="13">
        <f>Sect_CBs!BR6+Sect_DBs!AT6+Sect_FCs!AT6</f>
        <v>60179.835846659</v>
      </c>
      <c r="BS6" s="13">
        <f>Sect_CBs!BS6+Sect_DBs!AU6+Sect_FCs!AU6</f>
        <v>61378.159116478942</v>
      </c>
      <c r="BT6" s="13">
        <f>Sect_CBs!BT6+Sect_DBs!AV6+Sect_FCs!AV6</f>
        <v>61067.137538353818</v>
      </c>
      <c r="BU6" s="13">
        <f>Sect_CBs!BU6+Sect_DBs!AW6+Sect_FCs!AW6</f>
        <v>62622.175858888761</v>
      </c>
      <c r="BV6" s="13">
        <f>Sect_CBs!BV6+Sect_DBs!AX6+Sect_FCs!AX6</f>
        <v>65159.776093844128</v>
      </c>
      <c r="BW6" s="13">
        <f>Sect_CBs!BW6+Sect_DBs!AY6+Sect_FCs!AY6</f>
        <v>64489.463448518436</v>
      </c>
      <c r="BX6" s="13">
        <f>Sect_CBs!BX6+Sect_DBs!AZ6+Sect_FCs!AZ6</f>
        <v>63919.682631873438</v>
      </c>
      <c r="BY6" s="13">
        <f>Sect_CBs!BY6+Sect_DBs!BA6+Sect_FCs!BA6</f>
        <v>64297.390932382543</v>
      </c>
      <c r="BZ6" s="13">
        <f>Sect_CBs!BZ6+Sect_DBs!BB6+Sect_FCs!BB6</f>
        <v>64613.643114042614</v>
      </c>
      <c r="CA6" s="13">
        <f>Sect_CBs!CA6+Sect_DBs!BC6+Sect_FCs!BC6</f>
        <v>65532.579213366611</v>
      </c>
      <c r="CB6" s="13">
        <f>Sect_CBs!CB6+Sect_DBs!BD6+Sect_FCs!BD6</f>
        <v>66484.691283319611</v>
      </c>
      <c r="CC6" s="13">
        <f>Sect_CBs!CC6+Sect_DBs!BE6+Sect_FCs!BE6</f>
        <v>67701.981424294601</v>
      </c>
      <c r="CD6" s="13">
        <f>Sect_CBs!CD6+Sect_DBs!BF6+Sect_FCs!BF6</f>
        <v>70999.11575013159</v>
      </c>
      <c r="CE6" s="13">
        <f>Sect_CBs!CE6+Sect_DBs!BG6+Sect_FCs!BG6</f>
        <v>72562.003955152584</v>
      </c>
      <c r="CF6" s="13">
        <f>Sect_CBs!CF6+Sect_DBs!BH6+Sect_FCs!BH6</f>
        <v>74029.03873433343</v>
      </c>
      <c r="CG6" s="13">
        <f>Sect_CBs!CG6+Sect_DBs!BI6+Sect_FCs!BI6</f>
        <v>76906.465584158374</v>
      </c>
      <c r="CH6" s="13">
        <f>Sect_CBs!CH6+Sect_DBs!BJ6+Sect_FCs!BJ6</f>
        <v>78791.454301178601</v>
      </c>
      <c r="CI6" s="13">
        <f>Sect_CBs!CI6+Sect_DBs!BK6+Sect_FCs!BK6</f>
        <v>79246.09498849549</v>
      </c>
      <c r="CJ6" s="13">
        <f>Sect_CBs!CJ6+Sect_DBs!BL6+Sect_FCs!BL6</f>
        <v>82117.952563867453</v>
      </c>
      <c r="CK6" s="13">
        <f>Sect_CBs!CK6+Sect_DBs!BM6+Sect_FCs!BM6</f>
        <v>84042.732314696492</v>
      </c>
      <c r="CL6" s="13">
        <f>Sect_CBs!CL6+Sect_DBs!BN6+Sect_FCs!BN6</f>
        <v>83320.343907243339</v>
      </c>
      <c r="CM6" s="13">
        <f>Sect_CBs!CM6+Sect_DBs!BO6+Sect_FCs!BO6</f>
        <v>85030.098468785582</v>
      </c>
      <c r="CN6" s="13">
        <f>Sect_CBs!CN6+Sect_DBs!BP6+Sect_FCs!BP6</f>
        <v>89471.88703200403</v>
      </c>
      <c r="CO6" s="13">
        <f>Sect_CBs!CO6+Sect_DBs!BQ6+Sect_FCs!BQ6</f>
        <v>85160.740877853532</v>
      </c>
      <c r="CP6" s="13">
        <f>Sect_CBs!CP6+Sect_DBs!BR6+Sect_FCs!BR6</f>
        <v>85453.055234531275</v>
      </c>
      <c r="CQ6" s="13">
        <f>Sect_CBs!CQ6+Sect_DBs!BS6+Sect_FCs!BS6</f>
        <v>86110.863914950285</v>
      </c>
      <c r="CR6" s="13">
        <f>Sect_CBs!CR6+Sect_DBs!BT6+Sect_FCs!BT6</f>
        <v>87273.607434937978</v>
      </c>
      <c r="CS6" s="13">
        <f>Sect_CBs!CS6+Sect_DBs!BU6+Sect_FCs!BU6</f>
        <v>88731.474395631114</v>
      </c>
      <c r="CT6" s="13">
        <f>Sect_CBs!CT6+Sect_DBs!BV6+Sect_FCs!BV6</f>
        <v>90041.163963841056</v>
      </c>
      <c r="CU6" s="13">
        <f>Sect_CBs!CU6+Sect_DBs!BW6+Sect_FCs!BW6</f>
        <v>90236.682483398617</v>
      </c>
      <c r="CV6" s="13">
        <f>Sect_CBs!CV6+Sect_DBs!BX6+Sect_FCs!BX6</f>
        <v>91907.464876476704</v>
      </c>
      <c r="CW6" s="13">
        <f>Sect_CBs!CW6+Sect_DBs!BY6+Sect_FCs!BY6</f>
        <v>106500.2518592078</v>
      </c>
      <c r="CX6" s="13">
        <f>Sect_CBs!CX6+Sect_DBs!BZ6+Sect_FCs!BZ6</f>
        <v>110389.4095134895</v>
      </c>
      <c r="CY6" s="13">
        <f>Sect_CBs!CY6+Sect_DBs!CA6+Sect_FCs!CA6</f>
        <v>110972.3670579731</v>
      </c>
      <c r="CZ6" s="13">
        <f>Sect_CBs!CZ6+Sect_DBs!CB6+Sect_FCs!CB6</f>
        <v>117239.78983370411</v>
      </c>
      <c r="DA6" s="13">
        <f>Sect_CBs!DA6+Sect_DBs!CC6+Sect_FCs!CC6</f>
        <v>119722.38977119309</v>
      </c>
      <c r="DB6" s="13">
        <f>Sect_CBs!DB6+Sect_DBs!CD6+Sect_FCs!CD6</f>
        <v>128327.33954455609</v>
      </c>
      <c r="DC6" s="13">
        <f>Sect_CBs!DC6+Sect_DBs!CE6+Sect_FCs!CE6</f>
        <v>132786.40006639928</v>
      </c>
      <c r="DD6" s="13">
        <f>Sect_CBs!DD6+Sect_DBs!CF6+Sect_FCs!CF6</f>
        <v>131866.73993746508</v>
      </c>
      <c r="DE6" s="13">
        <f>Sect_CBs!DE6+Sect_DBs!CG6+Sect_FCs!CG6</f>
        <v>132969.6572623871</v>
      </c>
      <c r="DF6" s="13">
        <f>Sect_CBs!DF6+Sect_DBs!CH6+Sect_FCs!CH6</f>
        <v>135756.55206655609</v>
      </c>
      <c r="DG6" s="13">
        <f>Sect_CBs!DG6+Sect_DBs!CI6+Sect_FCs!CI6</f>
        <v>143904.49696284713</v>
      </c>
      <c r="DH6" s="13">
        <f>Sect_CBs!DH6+Sect_DBs!CJ6+Sect_FCs!CJ6</f>
        <v>151451.50940711261</v>
      </c>
      <c r="DI6" s="13">
        <f>Sect_CBs!DI6+Sect_DBs!CK6+Sect_FCs!CK6</f>
        <v>157965.3649550273</v>
      </c>
      <c r="DJ6" s="13">
        <f>Sect_CBs!DJ6+Sect_DBs!CL6+Sect_FCs!CL6</f>
        <v>164150.17333563734</v>
      </c>
      <c r="DK6" s="13">
        <f>Sect_CBs!DK6+Sect_DBs!CM6+Sect_FCs!CM6</f>
        <v>173064.98697263311</v>
      </c>
      <c r="DL6" s="13">
        <f>Sect_CBs!DL6+Sect_DBs!CN6+Sect_FCs!CN6</f>
        <v>180105.69059509208</v>
      </c>
      <c r="DM6" s="13">
        <f>Sect_CBs!DM6+Sect_DBs!CO6+Sect_FCs!CO6</f>
        <v>184609.15960115561</v>
      </c>
      <c r="DN6" s="13">
        <f>Sect_CBs!DN6+Sect_DBs!CP6+Sect_FCs!CP6</f>
        <v>180417.84166221143</v>
      </c>
      <c r="DO6" s="13">
        <f>Sect_CBs!DO6+Sect_DBs!CQ6+Sect_FCs!CQ6</f>
        <v>184147.82208629302</v>
      </c>
      <c r="DP6" s="13">
        <f>Sect_CBs!DP6+Sect_DBs!CR6+Sect_FCs!CR6</f>
        <v>188951.59308538499</v>
      </c>
      <c r="DQ6" s="13">
        <f>Sect_CBs!DQ6+Sect_DBs!CS6+Sect_FCs!CS6</f>
        <v>186590.49549104471</v>
      </c>
      <c r="DR6" s="13">
        <f>Sect_CBs!DR6+Sect_DBs!CT6+Sect_FCs!CT6</f>
        <v>193457.40529012147</v>
      </c>
      <c r="DS6" s="13">
        <f>Sect_CBs!DS6+Sect_DBs!CU6+Sect_FCs!CU6</f>
        <v>193761.02713547298</v>
      </c>
      <c r="DT6" s="13">
        <f>Sect_CBs!DT6+Sect_DBs!CV6+Sect_FCs!CV6</f>
        <v>195650.60891611752</v>
      </c>
      <c r="DU6" s="13">
        <f>Sect_CBs!DU6+Sect_DBs!CW6+Sect_FCs!CW6</f>
        <v>197330.6149946161</v>
      </c>
      <c r="DV6" s="13">
        <f>Sect_CBs!DV6+Sect_DBs!CX6+Sect_FCs!CX6</f>
        <v>199140.7717305985</v>
      </c>
      <c r="DW6" s="13">
        <f>Sect_CBs!DW6+Sect_DBs!CY6+Sect_FCs!CY6</f>
        <v>204323.21554184222</v>
      </c>
      <c r="DX6" s="13">
        <f>Sect_CBs!DX6+Sect_DBs!CZ6+Sect_FCs!CZ6</f>
        <v>212034.98481445754</v>
      </c>
      <c r="DY6" s="13">
        <f>Sect_CBs!DY6+Sect_DBs!DA6+Sect_FCs!DA6</f>
        <v>214465.15982314866</v>
      </c>
      <c r="DZ6" s="13">
        <f>Sect_CBs!DZ6+Sect_DBs!DB6+Sect_FCs!DB6</f>
        <v>220431.61340067838</v>
      </c>
      <c r="EA6" s="13">
        <f>Sect_CBs!EA6+Sect_DBs!DC6+Sect_FCs!DC6</f>
        <v>222107.9986271474</v>
      </c>
      <c r="EB6" s="13">
        <f>Sect_CBs!EB6+Sect_DBs!DD6+Sect_FCs!DD6</f>
        <v>220298.18662574887</v>
      </c>
      <c r="EC6" s="13">
        <f>Sect_CBs!EC6+Sect_DBs!DE6+Sect_FCs!DE6</f>
        <v>218763.6579213173</v>
      </c>
      <c r="ED6" s="13">
        <f>Sect_CBs!ED6+Sect_DBs!DF6+Sect_FCs!DF6</f>
        <v>225772.40449420045</v>
      </c>
      <c r="EE6" s="13">
        <f>Sect_CBs!EE6+Sect_DBs!DG6+Sect_FCs!DG6</f>
        <v>221688.316946937</v>
      </c>
      <c r="EF6" s="13">
        <f>Sect_CBs!EF6+Sect_DBs!DH6+Sect_FCs!DH6</f>
        <v>225597.7933124929</v>
      </c>
      <c r="EG6" s="13">
        <f>Sect_CBs!EG6+Sect_DBs!DI6+Sect_FCs!DI6</f>
        <v>239257.34892797243</v>
      </c>
      <c r="EH6" s="13">
        <f>Sect_CBs!EH6+Sect_DBs!DJ6+Sect_FCs!DJ6</f>
        <v>242464.06680209492</v>
      </c>
      <c r="EI6" s="13">
        <f>Sect_CBs!EI6+Sect_DBs!DK6+Sect_FCs!DK6</f>
        <v>252843.73370564284</v>
      </c>
      <c r="EJ6" s="13">
        <f>Sect_CBs!EJ6+Sect_DBs!DL6+Sect_FCs!DL6</f>
        <v>271419.4477105838</v>
      </c>
      <c r="EK6" s="13">
        <f>Sect_CBs!EK6+Sect_DBs!DM6+Sect_FCs!DM6</f>
        <v>283236.93654618697</v>
      </c>
      <c r="EL6" s="13">
        <f>Sect_CBs!EL6+Sect_DBs!DN6+Sect_FCs!DN6</f>
        <v>290749.97690965119</v>
      </c>
      <c r="EM6" s="13">
        <f>Sect_CBs!EM6+Sect_DBs!DO6+Sect_FCs!DO6</f>
        <v>306453.36202370422</v>
      </c>
      <c r="EN6" s="13">
        <f>Sect_CBs!EN6+Sect_DBs!DP6+Sect_FCs!DP6</f>
        <v>312302.06546455593</v>
      </c>
      <c r="EO6" s="13">
        <f>Sect_CBs!EO6+Sect_DBs!DQ6+Sect_FCs!DQ6</f>
        <v>316497.63552818069</v>
      </c>
      <c r="EP6" s="13">
        <f>Sect_CBs!EP6+Sect_DBs!DR6+Sect_FCs!DR6</f>
        <v>324201.16102343623</v>
      </c>
      <c r="EQ6" s="13">
        <f>Sect_CBs!EQ6+Sect_DBs!DS6+Sect_FCs!DS6</f>
        <v>330712.8312566845</v>
      </c>
      <c r="ER6" s="13">
        <f>Sect_CBs!ER6+Sect_DBs!DT6+Sect_FCs!DT6</f>
        <v>343892.42087962455</v>
      </c>
      <c r="ES6" s="13">
        <f>Sect_CBs!ES6+Sect_DBs!DU6+Sect_FCs!DU6</f>
        <v>353663.68485419609</v>
      </c>
      <c r="ET6" s="13">
        <f>Sect_CBs!ET6+Sect_DBs!DV6+Sect_FCs!DV6</f>
        <v>357428.48934636952</v>
      </c>
      <c r="EU6" s="13">
        <f>Sect_CBs!EU6+Sect_DBs!DW6+Sect_FCs!DW6</f>
        <v>363576.61206262605</v>
      </c>
      <c r="EV6" s="13">
        <f>Sect_CBs!EV6+Sect_DBs!DX6+Sect_FCs!DX6</f>
        <v>366359.75254188257</v>
      </c>
      <c r="EW6" s="13">
        <f>Sect_CBs!EW6+Sect_DBs!DY6+Sect_FCs!DY6</f>
        <v>368340.2040612835</v>
      </c>
      <c r="EX6" s="13">
        <f>Sect_CBs!EX6+Sect_DBs!DZ6+Sect_FCs!DZ6</f>
        <v>376478.94238815247</v>
      </c>
    </row>
    <row r="7" spans="1:154" s="18" customFormat="1" x14ac:dyDescent="0.3">
      <c r="A7" s="15" t="s">
        <v>19</v>
      </c>
      <c r="B7" s="16">
        <v>746.10944346999997</v>
      </c>
      <c r="C7" s="16">
        <v>743.77086926000004</v>
      </c>
      <c r="D7" s="16">
        <v>832.26482075999979</v>
      </c>
      <c r="E7" s="16">
        <v>721.13076513242413</v>
      </c>
      <c r="F7" s="16">
        <v>801.66604905999998</v>
      </c>
      <c r="G7" s="16">
        <v>926.97420122999995</v>
      </c>
      <c r="H7" s="16">
        <v>931.65682744999981</v>
      </c>
      <c r="I7" s="16">
        <v>955.93013296999993</v>
      </c>
      <c r="J7" s="16">
        <v>954.16613296999981</v>
      </c>
      <c r="K7" s="17">
        <v>861.35273346999998</v>
      </c>
      <c r="L7" s="16">
        <v>654.89295623658734</v>
      </c>
      <c r="M7" s="16">
        <v>712.23203168350915</v>
      </c>
      <c r="N7" s="16">
        <v>741.68037368306318</v>
      </c>
      <c r="O7" s="16">
        <v>735.63857415306325</v>
      </c>
      <c r="P7" s="16">
        <v>897.97419867306303</v>
      </c>
      <c r="Q7" s="16">
        <v>971.37435479306316</v>
      </c>
      <c r="R7" s="16">
        <v>777.33398224306347</v>
      </c>
      <c r="S7" s="16">
        <v>1105.7478041300001</v>
      </c>
      <c r="T7" s="16">
        <v>1372.4777531599998</v>
      </c>
      <c r="U7" s="16">
        <v>1143.5969411816232</v>
      </c>
      <c r="V7" s="16">
        <v>1264.1535999099997</v>
      </c>
      <c r="W7" s="16">
        <v>1179.6656934899997</v>
      </c>
      <c r="X7" s="16">
        <v>1299.7423045600003</v>
      </c>
      <c r="Y7" s="16">
        <v>1411.5396151700002</v>
      </c>
      <c r="Z7" s="16">
        <f>Sect_CBs!Z7+Sect_DBs!B7+Sect_FCs!B7</f>
        <v>2048.6746889800002</v>
      </c>
      <c r="AA7" s="16">
        <f>Sect_CBs!AA7+Sect_DBs!C7+Sect_FCs!C7</f>
        <v>4470.99436135</v>
      </c>
      <c r="AB7" s="16">
        <f>Sect_CBs!AB7+Sect_DBs!D7+Sect_FCs!D7</f>
        <v>2267.9304571029998</v>
      </c>
      <c r="AC7" s="16">
        <f>Sect_CBs!AC7+Sect_DBs!E7+Sect_FCs!E7</f>
        <v>2404.6694878530002</v>
      </c>
      <c r="AD7" s="16">
        <f>Sect_CBs!AD7+Sect_DBs!F7+Sect_FCs!F7</f>
        <v>2219.0326452989998</v>
      </c>
      <c r="AE7" s="16">
        <f>Sect_CBs!AE7+Sect_DBs!G7+Sect_FCs!G7</f>
        <v>2323.1780663140003</v>
      </c>
      <c r="AF7" s="16">
        <f>Sect_CBs!AF7+Sect_DBs!H7+Sect_FCs!H7</f>
        <v>2411.8307068659997</v>
      </c>
      <c r="AG7" s="16">
        <f>Sect_CBs!AG7+Sect_DBs!I7+Sect_FCs!I7</f>
        <v>2388.6460892638997</v>
      </c>
      <c r="AH7" s="16">
        <f>Sect_CBs!AH7+Sect_DBs!J7+Sect_FCs!J7</f>
        <v>2647.6272140086994</v>
      </c>
      <c r="AI7" s="16">
        <f>Sect_CBs!AI7+Sect_DBs!K7+Sect_FCs!K7</f>
        <v>2581.9801526699994</v>
      </c>
      <c r="AJ7" s="16">
        <f>Sect_CBs!AJ7+Sect_DBs!L7+Sect_FCs!L7</f>
        <v>2652.6482796495993</v>
      </c>
      <c r="AK7" s="16">
        <f>Sect_CBs!AK7+Sect_DBs!M7+Sect_FCs!M7</f>
        <v>2704.8772222876</v>
      </c>
      <c r="AL7" s="16">
        <f>Sect_CBs!AL7+Sect_DBs!N7+Sect_FCs!N7</f>
        <v>2797.9137915141005</v>
      </c>
      <c r="AM7" s="16">
        <f>Sect_CBs!AM7+Sect_DBs!O7+Sect_FCs!O7</f>
        <v>2933.0339877700003</v>
      </c>
      <c r="AN7" s="16">
        <f>Sect_CBs!AN7+Sect_DBs!P7+Sect_FCs!P7</f>
        <v>2965.5175196785999</v>
      </c>
      <c r="AO7" s="16">
        <f>Sect_CBs!AO7+Sect_DBs!Q7+Sect_FCs!Q7</f>
        <v>5188.9725520885995</v>
      </c>
      <c r="AP7" s="16">
        <f>Sect_CBs!AP7+Sect_DBs!R7+Sect_FCs!R7</f>
        <v>5161.8341621636009</v>
      </c>
      <c r="AQ7" s="16">
        <f>Sect_CBs!AQ7+Sect_DBs!S7+Sect_FCs!S7</f>
        <v>5418.7207370305996</v>
      </c>
      <c r="AR7" s="16">
        <f>Sect_CBs!AR7+Sect_DBs!T7+Sect_FCs!T7</f>
        <v>5917.1604345866008</v>
      </c>
      <c r="AS7" s="16">
        <f>Sect_CBs!AS7+Sect_DBs!U7+Sect_FCs!U7</f>
        <v>6274.0025687136003</v>
      </c>
      <c r="AT7" s="16">
        <f>Sect_CBs!AT7+Sect_DBs!V7+Sect_FCs!V7</f>
        <v>6224.6401369685982</v>
      </c>
      <c r="AU7" s="16">
        <f>Sect_CBs!AU7+Sect_DBs!W7+Sect_FCs!W7</f>
        <v>6132.9028225186003</v>
      </c>
      <c r="AV7" s="16">
        <f>Sect_CBs!AV7+Sect_DBs!X7+Sect_FCs!X7</f>
        <v>6299.373303126602</v>
      </c>
      <c r="AW7" s="16">
        <f>Sect_CBs!AW7+Sect_DBs!Y7+Sect_FCs!Y7</f>
        <v>6482.327941082156</v>
      </c>
      <c r="AX7" s="16">
        <f>Sect_CBs!AX7+Sect_DBs!Z7+Sect_FCs!Z7</f>
        <v>6222.3950573265993</v>
      </c>
      <c r="AY7" s="16">
        <f>Sect_CBs!AY7+Sect_DBs!AA7+Sect_FCs!AA7</f>
        <v>5850.7000458565999</v>
      </c>
      <c r="AZ7" s="16">
        <f>Sect_CBs!AZ7+Sect_DBs!AB7+Sect_FCs!AB7</f>
        <v>5841.3253023965999</v>
      </c>
      <c r="BA7" s="16">
        <f>Sect_CBs!BA7+Sect_DBs!AC7+Sect_FCs!AC7</f>
        <v>5608.3674110166003</v>
      </c>
      <c r="BB7" s="16">
        <f>Sect_CBs!BB7+Sect_DBs!AD7+Sect_FCs!AD7</f>
        <v>5602.6135383366</v>
      </c>
      <c r="BC7" s="16">
        <f>Sect_CBs!BC7+Sect_DBs!AE7+Sect_FCs!AE7</f>
        <v>5894.2027829585995</v>
      </c>
      <c r="BD7" s="16">
        <f>Sect_CBs!BD7+Sect_DBs!AF7+Sect_FCs!AF7</f>
        <v>6104.5397720632027</v>
      </c>
      <c r="BE7" s="16">
        <f>Sect_CBs!BE7+Sect_DBs!AG7+Sect_FCs!AG7</f>
        <v>6411.0957720032011</v>
      </c>
      <c r="BF7" s="16">
        <f>Sect_CBs!BF7+Sect_DBs!AH7+Sect_FCs!AH7</f>
        <v>6301.2529442132018</v>
      </c>
      <c r="BG7" s="16">
        <f>Sect_CBs!BG7+Sect_DBs!AI7+Sect_FCs!AI7</f>
        <v>6361.2714608699989</v>
      </c>
      <c r="BH7" s="16">
        <f>Sect_CBs!BH7+Sect_DBs!AJ7+Sect_FCs!AJ7</f>
        <v>6422.6115661499989</v>
      </c>
      <c r="BI7" s="16">
        <f>Sect_CBs!BI7+Sect_DBs!AK7+Sect_FCs!AK7</f>
        <v>6272.2452394599977</v>
      </c>
      <c r="BJ7" s="16">
        <f>Sect_CBs!BJ7+Sect_DBs!AL7+Sect_FCs!AL7</f>
        <v>6686.8762558799981</v>
      </c>
      <c r="BK7" s="16">
        <f>Sect_CBs!BK7+Sect_DBs!AM7+Sect_FCs!AM7</f>
        <v>6322.0970299087976</v>
      </c>
      <c r="BL7" s="16">
        <f>Sect_CBs!BL7+Sect_DBs!AN7+Sect_FCs!AN7</f>
        <v>6531.473086568797</v>
      </c>
      <c r="BM7" s="16">
        <f>Sect_CBs!BM7+Sect_DBs!AO7+Sect_FCs!AO7</f>
        <v>6633.8304842399975</v>
      </c>
      <c r="BN7" s="16">
        <f>Sect_CBs!BN7+Sect_DBs!AP7+Sect_FCs!AP7</f>
        <v>6715.2668316899972</v>
      </c>
      <c r="BO7" s="16">
        <f>Sect_CBs!BO7+Sect_DBs!AQ7+Sect_FCs!AQ7</f>
        <v>7078.1991626299978</v>
      </c>
      <c r="BP7" s="16">
        <f>Sect_CBs!BP7+Sect_DBs!AR7+Sect_FCs!AR7</f>
        <v>7348.7039839299978</v>
      </c>
      <c r="BQ7" s="16">
        <f>Sect_CBs!BQ7+Sect_DBs!AS7+Sect_FCs!AS7</f>
        <v>7626.6226135589986</v>
      </c>
      <c r="BR7" s="16">
        <f>Sect_CBs!BR7+Sect_DBs!AT7+Sect_FCs!AT7</f>
        <v>7817.7956146969982</v>
      </c>
      <c r="BS7" s="16">
        <f>Sect_CBs!BS7+Sect_DBs!AU7+Sect_FCs!AU7</f>
        <v>7860.2694001299969</v>
      </c>
      <c r="BT7" s="16">
        <f>Sect_CBs!BT7+Sect_DBs!AV7+Sect_FCs!AV7</f>
        <v>7827.4021283399979</v>
      </c>
      <c r="BU7" s="16">
        <f>Sect_CBs!BU7+Sect_DBs!AW7+Sect_FCs!AW7</f>
        <v>7903.3671990120456</v>
      </c>
      <c r="BV7" s="16">
        <f>Sect_CBs!BV7+Sect_DBs!AX7+Sect_FCs!AX7</f>
        <v>7998.3237936732321</v>
      </c>
      <c r="BW7" s="16">
        <f>Sect_CBs!BW7+Sect_DBs!AY7+Sect_FCs!AY7</f>
        <v>7978.2458061599973</v>
      </c>
      <c r="BX7" s="16">
        <f>Sect_CBs!BX7+Sect_DBs!AZ7+Sect_FCs!AZ7</f>
        <v>8079.1532354899982</v>
      </c>
      <c r="BY7" s="16">
        <f>Sect_CBs!BY7+Sect_DBs!BA7+Sect_FCs!BA7</f>
        <v>8172.2437558519996</v>
      </c>
      <c r="BZ7" s="16">
        <f>Sect_CBs!BZ7+Sect_DBs!BB7+Sect_FCs!BB7</f>
        <v>8368.8853556599988</v>
      </c>
      <c r="CA7" s="16">
        <f>Sect_CBs!CA7+Sect_DBs!BC7+Sect_FCs!BC7</f>
        <v>8475.177359309997</v>
      </c>
      <c r="CB7" s="16">
        <f>Sect_CBs!CB7+Sect_DBs!BD7+Sect_FCs!BD7</f>
        <v>8581.8347410799979</v>
      </c>
      <c r="CC7" s="16">
        <f>Sect_CBs!CC7+Sect_DBs!BE7+Sect_FCs!BE7</f>
        <v>8819.9267288499959</v>
      </c>
      <c r="CD7" s="16">
        <f>Sect_CBs!CD7+Sect_DBs!BF7+Sect_FCs!BF7</f>
        <v>9362.2033730799976</v>
      </c>
      <c r="CE7" s="16">
        <f>Sect_CBs!CE7+Sect_DBs!BG7+Sect_FCs!BG7</f>
        <v>9663.5287140699984</v>
      </c>
      <c r="CF7" s="16">
        <f>Sect_CBs!CF7+Sect_DBs!BH7+Sect_FCs!BH7</f>
        <v>9949.6613123081697</v>
      </c>
      <c r="CG7" s="16">
        <f>Sect_CBs!CG7+Sect_DBs!BI7+Sect_FCs!BI7</f>
        <v>10367.487256135248</v>
      </c>
      <c r="CH7" s="16">
        <f>Sect_CBs!CH7+Sect_DBs!BJ7+Sect_FCs!BJ7</f>
        <v>10347.911532059999</v>
      </c>
      <c r="CI7" s="16">
        <f>Sect_CBs!CI7+Sect_DBs!BK7+Sect_FCs!BK7</f>
        <v>10145.855827422225</v>
      </c>
      <c r="CJ7" s="16">
        <f>Sect_CBs!CJ7+Sect_DBs!BL7+Sect_FCs!BL7</f>
        <v>10261.968917437109</v>
      </c>
      <c r="CK7" s="16">
        <f>Sect_CBs!CK7+Sect_DBs!BM7+Sect_FCs!BM7</f>
        <v>10423.954649252228</v>
      </c>
      <c r="CL7" s="16">
        <f>Sect_CBs!CL7+Sect_DBs!BN7+Sect_FCs!BN7</f>
        <v>10462.422764648325</v>
      </c>
      <c r="CM7" s="16">
        <f>Sect_CBs!CM7+Sect_DBs!BO7+Sect_FCs!BO7</f>
        <v>10625.750374282328</v>
      </c>
      <c r="CN7" s="16">
        <f>Sect_CBs!CN7+Sect_DBs!BP7+Sect_FCs!BP7</f>
        <v>11404.105725694328</v>
      </c>
      <c r="CO7" s="16">
        <f>Sect_CBs!CO7+Sect_DBs!BQ7+Sect_FCs!BQ7</f>
        <v>11329.733263636097</v>
      </c>
      <c r="CP7" s="16">
        <f>Sect_CBs!CP7+Sect_DBs!BR7+Sect_FCs!BR7</f>
        <v>11613.3060891607</v>
      </c>
      <c r="CQ7" s="16">
        <f>Sect_CBs!CQ7+Sect_DBs!BS7+Sect_FCs!BS7</f>
        <v>11510.242631220703</v>
      </c>
      <c r="CR7" s="16">
        <f>Sect_CBs!CR7+Sect_DBs!BT7+Sect_FCs!BT7</f>
        <v>11690.173926256097</v>
      </c>
      <c r="CS7" s="16">
        <f>Sect_CBs!CS7+Sect_DBs!BU7+Sect_FCs!BU7</f>
        <v>11616.712940507974</v>
      </c>
      <c r="CT7" s="16">
        <f>Sect_CBs!CT7+Sect_DBs!BV7+Sect_FCs!BV7</f>
        <v>11443.927111926099</v>
      </c>
      <c r="CU7" s="16">
        <f>Sect_CBs!CU7+Sect_DBs!BW7+Sect_FCs!BW7</f>
        <v>11675.895843096101</v>
      </c>
      <c r="CV7" s="16">
        <f>Sect_CBs!CV7+Sect_DBs!BX7+Sect_FCs!BX7</f>
        <v>11850.2926532991</v>
      </c>
      <c r="CW7" s="16">
        <f>Sect_CBs!CW7+Sect_DBs!BY7+Sect_FCs!BY7</f>
        <v>13270.396171079101</v>
      </c>
      <c r="CX7" s="16">
        <f>Sect_CBs!CX7+Sect_DBs!BZ7+Sect_FCs!BZ7</f>
        <v>12782.199125060099</v>
      </c>
      <c r="CY7" s="16">
        <f>Sect_CBs!CY7+Sect_DBs!CA7+Sect_FCs!CA7</f>
        <v>12752.287843616099</v>
      </c>
      <c r="CZ7" s="16">
        <f>Sect_CBs!CZ7+Sect_DBs!CB7+Sect_FCs!CB7</f>
        <v>13421.364141846101</v>
      </c>
      <c r="DA7" s="16">
        <f>Sect_CBs!DA7+Sect_DBs!CC7+Sect_FCs!CC7</f>
        <v>13515.841203780434</v>
      </c>
      <c r="DB7" s="16">
        <f>Sect_CBs!DB7+Sect_DBs!CD7+Sect_FCs!CD7</f>
        <v>14308.04302294843</v>
      </c>
      <c r="DC7" s="16">
        <f>Sect_CBs!DC7+Sect_DBs!CE7+Sect_FCs!CE7</f>
        <v>15131.20466119794</v>
      </c>
      <c r="DD7" s="16">
        <f>Sect_CBs!DD7+Sect_DBs!CF7+Sect_FCs!CF7</f>
        <v>15502.434383374009</v>
      </c>
      <c r="DE7" s="16">
        <f>Sect_CBs!DE7+Sect_DBs!CG7+Sect_FCs!CG7</f>
        <v>15477.618723354006</v>
      </c>
      <c r="DF7" s="16">
        <f>Sect_CBs!DF7+Sect_DBs!CH7+Sect_FCs!CH7</f>
        <v>15778.509357744011</v>
      </c>
      <c r="DG7" s="16">
        <f>Sect_CBs!DG7+Sect_DBs!CI7+Sect_FCs!CI7</f>
        <v>18892.533796327007</v>
      </c>
      <c r="DH7" s="16">
        <f>Sect_CBs!DH7+Sect_DBs!CJ7+Sect_FCs!CJ7</f>
        <v>19511.556512695606</v>
      </c>
      <c r="DI7" s="16">
        <f>Sect_CBs!DI7+Sect_DBs!CK7+Sect_FCs!CK7</f>
        <v>19800.176465392611</v>
      </c>
      <c r="DJ7" s="16">
        <f>Sect_CBs!DJ7+Sect_DBs!CL7+Sect_FCs!CL7</f>
        <v>20300.334052795613</v>
      </c>
      <c r="DK7" s="16">
        <f>Sect_CBs!DK7+Sect_DBs!CM7+Sect_FCs!CM7</f>
        <v>21156.917542005616</v>
      </c>
      <c r="DL7" s="16">
        <f>Sect_CBs!DL7+Sect_DBs!CN7+Sect_FCs!CN7</f>
        <v>20463.880914922607</v>
      </c>
      <c r="DM7" s="16">
        <f>Sect_CBs!DM7+Sect_DBs!CO7+Sect_FCs!CO7</f>
        <v>21386.254489535611</v>
      </c>
      <c r="DN7" s="16">
        <f>Sect_CBs!DN7+Sect_DBs!CP7+Sect_FCs!CP7</f>
        <v>23158.896545669511</v>
      </c>
      <c r="DO7" s="16">
        <f>Sect_CBs!DO7+Sect_DBs!CQ7+Sect_FCs!CQ7</f>
        <v>25101.529528721516</v>
      </c>
      <c r="DP7" s="16">
        <f>Sect_CBs!DP7+Sect_DBs!CR7+Sect_FCs!CR7</f>
        <v>26996.392681657991</v>
      </c>
      <c r="DQ7" s="16">
        <f>Sect_CBs!DQ7+Sect_DBs!CS7+Sect_FCs!CS7</f>
        <v>28910.969485725775</v>
      </c>
      <c r="DR7" s="16">
        <f>Sect_CBs!DR7+Sect_DBs!CT7+Sect_FCs!CT7</f>
        <v>29906.543052380999</v>
      </c>
      <c r="DS7" s="16">
        <f>Sect_CBs!DS7+Sect_DBs!CU7+Sect_FCs!CU7</f>
        <v>29925.729445340989</v>
      </c>
      <c r="DT7" s="16">
        <f>Sect_CBs!DT7+Sect_DBs!CV7+Sect_FCs!CV7</f>
        <v>30394.994885140994</v>
      </c>
      <c r="DU7" s="16">
        <f>Sect_CBs!DU7+Sect_DBs!CW7+Sect_FCs!CW7</f>
        <v>30680.767194660988</v>
      </c>
      <c r="DV7" s="16">
        <f>Sect_CBs!DV7+Sect_DBs!CX7+Sect_FCs!CX7</f>
        <v>31034.963935160995</v>
      </c>
      <c r="DW7" s="16">
        <f>Sect_CBs!DW7+Sect_DBs!CY7+Sect_FCs!CY7</f>
        <v>32333.254312741097</v>
      </c>
      <c r="DX7" s="16">
        <f>Sect_CBs!DX7+Sect_DBs!CZ7+Sect_FCs!CZ7</f>
        <v>33548.257279751</v>
      </c>
      <c r="DY7" s="16">
        <f>Sect_CBs!DY7+Sect_DBs!DA7+Sect_FCs!DA7</f>
        <v>34234.700976871121</v>
      </c>
      <c r="DZ7" s="16">
        <f>Sect_CBs!DZ7+Sect_DBs!DB7+Sect_FCs!DB7</f>
        <v>35148.245981729291</v>
      </c>
      <c r="EA7" s="16">
        <f>Sect_CBs!EA7+Sect_DBs!DC7+Sect_FCs!DC7</f>
        <v>35469.077094634304</v>
      </c>
      <c r="EB7" s="16">
        <f>Sect_CBs!EB7+Sect_DBs!DD7+Sect_FCs!DD7</f>
        <v>35974.2834903943</v>
      </c>
      <c r="EC7" s="16">
        <f>Sect_CBs!EC7+Sect_DBs!DE7+Sect_FCs!DE7</f>
        <v>35636.241793894289</v>
      </c>
      <c r="ED7" s="16">
        <f>Sect_CBs!ED7+Sect_DBs!DF7+Sect_FCs!DF7</f>
        <v>36704.648175430797</v>
      </c>
      <c r="EE7" s="16">
        <f>Sect_CBs!EE7+Sect_DBs!DG7+Sect_FCs!DG7</f>
        <v>36444.884535366124</v>
      </c>
      <c r="EF7" s="16">
        <f>Sect_CBs!EF7+Sect_DBs!DH7+Sect_FCs!DH7</f>
        <v>38916.2547738008</v>
      </c>
      <c r="EG7" s="16">
        <f>Sect_CBs!EG7+Sect_DBs!DI7+Sect_FCs!DI7</f>
        <v>40158.808778210798</v>
      </c>
      <c r="EH7" s="16">
        <f>Sect_CBs!EH7+Sect_DBs!DJ7+Sect_FCs!DJ7</f>
        <v>41292.695634347801</v>
      </c>
      <c r="EI7" s="16">
        <f>Sect_CBs!EI7+Sect_DBs!DK7+Sect_FCs!DK7</f>
        <v>42979.132618434793</v>
      </c>
      <c r="EJ7" s="16">
        <f>Sect_CBs!EJ7+Sect_DBs!DL7+Sect_FCs!DL7</f>
        <v>46779.113583614802</v>
      </c>
      <c r="EK7" s="13">
        <f>Sect_CBs!EK7+Sect_DBs!DM7+Sect_FCs!DM7</f>
        <v>48836.631676484787</v>
      </c>
      <c r="EL7" s="13">
        <f>Sect_CBs!EL7+Sect_DBs!DN7+Sect_FCs!DN7</f>
        <v>49577.980885513272</v>
      </c>
      <c r="EM7" s="13">
        <f>Sect_CBs!EM7+Sect_DBs!DO7+Sect_FCs!DO7</f>
        <v>50358.719390350001</v>
      </c>
      <c r="EN7" s="13">
        <f>Sect_CBs!EN7+Sect_DBs!DP7+Sect_FCs!DP7</f>
        <v>51168.040416174015</v>
      </c>
      <c r="EO7" s="13">
        <f>Sect_CBs!EO7+Sect_DBs!DQ7+Sect_FCs!DQ7</f>
        <v>68031.500369774178</v>
      </c>
      <c r="EP7" s="13">
        <f>Sect_CBs!EP7+Sect_DBs!DR7+Sect_FCs!DR7</f>
        <v>69427.00515611998</v>
      </c>
      <c r="EQ7" s="13">
        <f>Sect_CBs!EQ7+Sect_DBs!DS7+Sect_FCs!DS7</f>
        <v>70014.186744319988</v>
      </c>
      <c r="ER7" s="13">
        <f>Sect_CBs!ER7+Sect_DBs!DT7+Sect_FCs!DT7</f>
        <v>73854.811733058988</v>
      </c>
      <c r="ES7" s="13">
        <f>Sect_CBs!ES7+Sect_DBs!DU7+Sect_FCs!DU7</f>
        <v>77655.199902751992</v>
      </c>
      <c r="ET7" s="13">
        <f>Sect_CBs!ET7+Sect_DBs!DV7+Sect_FCs!DV7</f>
        <v>78929.917880261972</v>
      </c>
      <c r="EU7" s="13">
        <f>Sect_CBs!EU7+Sect_DBs!DW7+Sect_FCs!DW7</f>
        <v>80707.888421321972</v>
      </c>
      <c r="EV7" s="13">
        <f>Sect_CBs!EV7+Sect_DBs!DX7+Sect_FCs!DX7</f>
        <v>80559.647998302098</v>
      </c>
      <c r="EW7" s="13">
        <f>Sect_CBs!EW7+Sect_DBs!DY7+Sect_FCs!DY7</f>
        <v>79819.85734404299</v>
      </c>
      <c r="EX7" s="13">
        <f>Sect_CBs!EX7+Sect_DBs!DZ7+Sect_FCs!DZ7</f>
        <v>81404.252022223009</v>
      </c>
    </row>
    <row r="8" spans="1:154" s="18" customFormat="1" x14ac:dyDescent="0.3">
      <c r="A8" s="15" t="s">
        <v>20</v>
      </c>
      <c r="B8" s="16">
        <v>721.41223422999997</v>
      </c>
      <c r="C8" s="16">
        <v>747.27344206999999</v>
      </c>
      <c r="D8" s="16">
        <v>765.00936762000003</v>
      </c>
      <c r="E8" s="16">
        <v>763.73968055121622</v>
      </c>
      <c r="F8" s="16">
        <v>755.64570134000007</v>
      </c>
      <c r="G8" s="16">
        <v>680.68969257999993</v>
      </c>
      <c r="H8" s="16">
        <v>717.75868231000004</v>
      </c>
      <c r="I8" s="16">
        <v>720.77195008000001</v>
      </c>
      <c r="J8" s="16">
        <v>719.75695008000002</v>
      </c>
      <c r="K8" s="17">
        <v>842.10974927999996</v>
      </c>
      <c r="L8" s="16">
        <v>850.95418396455466</v>
      </c>
      <c r="M8" s="16">
        <v>884.29885655829116</v>
      </c>
      <c r="N8" s="16">
        <v>885.73392377496316</v>
      </c>
      <c r="O8" s="16">
        <v>857.29615249496305</v>
      </c>
      <c r="P8" s="16">
        <v>886.24072717496313</v>
      </c>
      <c r="Q8" s="16">
        <v>950.0270119549632</v>
      </c>
      <c r="R8" s="16">
        <v>876.36735615496332</v>
      </c>
      <c r="S8" s="16">
        <v>874.82281899000009</v>
      </c>
      <c r="T8" s="16">
        <v>1148.71946946</v>
      </c>
      <c r="U8" s="16">
        <v>960.04548110229712</v>
      </c>
      <c r="V8" s="16">
        <v>1061.9032281499999</v>
      </c>
      <c r="W8" s="16">
        <v>1031.1162775899998</v>
      </c>
      <c r="X8" s="16">
        <v>1042.4745760399996</v>
      </c>
      <c r="Y8" s="16">
        <v>1051.0242401099999</v>
      </c>
      <c r="Z8" s="16">
        <f>Sect_CBs!Z8+Sect_DBs!B8+Sect_FCs!B8</f>
        <v>1310.96642236</v>
      </c>
      <c r="AA8" s="16">
        <f>Sect_CBs!AA8+Sect_DBs!C8+Sect_FCs!C8</f>
        <v>1632.0501481099998</v>
      </c>
      <c r="AB8" s="16">
        <f>Sect_CBs!AB8+Sect_DBs!D8+Sect_FCs!D8</f>
        <v>1447.1227983799999</v>
      </c>
      <c r="AC8" s="16">
        <f>Sect_CBs!AC8+Sect_DBs!E8+Sect_FCs!E8</f>
        <v>1463.2605951099999</v>
      </c>
      <c r="AD8" s="16">
        <f>Sect_CBs!AD8+Sect_DBs!F8+Sect_FCs!F8</f>
        <v>1453.5481278300001</v>
      </c>
      <c r="AE8" s="16">
        <f>Sect_CBs!AE8+Sect_DBs!G8+Sect_FCs!G8</f>
        <v>1423.1382107199997</v>
      </c>
      <c r="AF8" s="16">
        <f>Sect_CBs!AF8+Sect_DBs!H8+Sect_FCs!H8</f>
        <v>1310.1490689299999</v>
      </c>
      <c r="AG8" s="16">
        <f>Sect_CBs!AG8+Sect_DBs!I8+Sect_FCs!I8</f>
        <v>1459.5824812200003</v>
      </c>
      <c r="AH8" s="16">
        <f>Sect_CBs!AH8+Sect_DBs!J8+Sect_FCs!J8</f>
        <v>1447.5327779500003</v>
      </c>
      <c r="AI8" s="16">
        <f>Sect_CBs!AI8+Sect_DBs!K8+Sect_FCs!K8</f>
        <v>1529.88489104</v>
      </c>
      <c r="AJ8" s="16">
        <f>Sect_CBs!AJ8+Sect_DBs!L8+Sect_FCs!L8</f>
        <v>1600.8479406949998</v>
      </c>
      <c r="AK8" s="16">
        <f>Sect_CBs!AK8+Sect_DBs!M8+Sect_FCs!M8</f>
        <v>1638.8827871149997</v>
      </c>
      <c r="AL8" s="16">
        <f>Sect_CBs!AL8+Sect_DBs!N8+Sect_FCs!N8</f>
        <v>1757.2036578750005</v>
      </c>
      <c r="AM8" s="16">
        <f>Sect_CBs!AM8+Sect_DBs!O8+Sect_FCs!O8</f>
        <v>1702.57810481</v>
      </c>
      <c r="AN8" s="16">
        <f>Sect_CBs!AN8+Sect_DBs!P8+Sect_FCs!P8</f>
        <v>1737.1842038809004</v>
      </c>
      <c r="AO8" s="16">
        <f>Sect_CBs!AO8+Sect_DBs!Q8+Sect_FCs!Q8</f>
        <v>2053.6886950808994</v>
      </c>
      <c r="AP8" s="16">
        <f>Sect_CBs!AP8+Sect_DBs!R8+Sect_FCs!R8</f>
        <v>2027.2830178708996</v>
      </c>
      <c r="AQ8" s="16">
        <f>Sect_CBs!AQ8+Sect_DBs!S8+Sect_FCs!S8</f>
        <v>1984.9472198008996</v>
      </c>
      <c r="AR8" s="16">
        <f>Sect_CBs!AR8+Sect_DBs!T8+Sect_FCs!T8</f>
        <v>2016.3286332008995</v>
      </c>
      <c r="AS8" s="16">
        <f>Sect_CBs!AS8+Sect_DBs!U8+Sect_FCs!U8</f>
        <v>1990.3191635708997</v>
      </c>
      <c r="AT8" s="16">
        <f>Sect_CBs!AT8+Sect_DBs!V8+Sect_FCs!V8</f>
        <v>1967.2454876408997</v>
      </c>
      <c r="AU8" s="16">
        <f>Sect_CBs!AU8+Sect_DBs!W8+Sect_FCs!W8</f>
        <v>2017.8536012208999</v>
      </c>
      <c r="AV8" s="16">
        <f>Sect_CBs!AV8+Sect_DBs!X8+Sect_FCs!X8</f>
        <v>2011.6117794285942</v>
      </c>
      <c r="AW8" s="16">
        <f>Sect_CBs!AW8+Sect_DBs!Y8+Sect_FCs!Y8</f>
        <v>2094.8345165985947</v>
      </c>
      <c r="AX8" s="16">
        <f>Sect_CBs!AX8+Sect_DBs!Z8+Sect_FCs!Z8</f>
        <v>2130.0798144985943</v>
      </c>
      <c r="AY8" s="16">
        <f>Sect_CBs!AY8+Sect_DBs!AA8+Sect_FCs!AA8</f>
        <v>2016.6651732885948</v>
      </c>
      <c r="AZ8" s="16">
        <f>Sect_CBs!AZ8+Sect_DBs!AB8+Sect_FCs!AB8</f>
        <v>2047.1789029285947</v>
      </c>
      <c r="BA8" s="16">
        <f>Sect_CBs!BA8+Sect_DBs!AC8+Sect_FCs!AC8</f>
        <v>2173.0605248385941</v>
      </c>
      <c r="BB8" s="16">
        <f>Sect_CBs!BB8+Sect_DBs!AD8+Sect_FCs!AD8</f>
        <v>2205.9007283985939</v>
      </c>
      <c r="BC8" s="16">
        <f>Sect_CBs!BC8+Sect_DBs!AE8+Sect_FCs!AE8</f>
        <v>2315.4147023208998</v>
      </c>
      <c r="BD8" s="16">
        <f>Sect_CBs!BD8+Sect_DBs!AF8+Sect_FCs!AF8</f>
        <v>2531.5660549567979</v>
      </c>
      <c r="BE8" s="16">
        <f>Sect_CBs!BE8+Sect_DBs!AG8+Sect_FCs!AG8</f>
        <v>2513.1493265267982</v>
      </c>
      <c r="BF8" s="16">
        <f>Sect_CBs!BF8+Sect_DBs!AH8+Sect_FCs!AH8</f>
        <v>3101.5280623567969</v>
      </c>
      <c r="BG8" s="16">
        <f>Sect_CBs!BG8+Sect_DBs!AI8+Sect_FCs!AI8</f>
        <v>3166.9898885300004</v>
      </c>
      <c r="BH8" s="16">
        <f>Sect_CBs!BH8+Sect_DBs!AJ8+Sect_FCs!AJ8</f>
        <v>3570.2892178299994</v>
      </c>
      <c r="BI8" s="16">
        <f>Sect_CBs!BI8+Sect_DBs!AK8+Sect_FCs!AK8</f>
        <v>3274.1696332949996</v>
      </c>
      <c r="BJ8" s="16">
        <f>Sect_CBs!BJ8+Sect_DBs!AL8+Sect_FCs!AL8</f>
        <v>3207.8566312049998</v>
      </c>
      <c r="BK8" s="16">
        <f>Sect_CBs!BK8+Sect_DBs!AM8+Sect_FCs!AM8</f>
        <v>3204.1179920705999</v>
      </c>
      <c r="BL8" s="16">
        <f>Sect_CBs!BL8+Sect_DBs!AN8+Sect_FCs!AN8</f>
        <v>3285.1971340256</v>
      </c>
      <c r="BM8" s="16">
        <f>Sect_CBs!BM8+Sect_DBs!AO8+Sect_FCs!AO8</f>
        <v>3306.8442559099999</v>
      </c>
      <c r="BN8" s="16">
        <f>Sect_CBs!BN8+Sect_DBs!AP8+Sect_FCs!AP8</f>
        <v>3391.6591931899989</v>
      </c>
      <c r="BO8" s="16">
        <f>Sect_CBs!BO8+Sect_DBs!AQ8+Sect_FCs!AQ8</f>
        <v>3443.87483802</v>
      </c>
      <c r="BP8" s="16">
        <f>Sect_CBs!BP8+Sect_DBs!AR8+Sect_FCs!AR8</f>
        <v>3431.0796603099993</v>
      </c>
      <c r="BQ8" s="16">
        <f>Sect_CBs!BQ8+Sect_DBs!AS8+Sect_FCs!AS8</f>
        <v>3331.2215626059992</v>
      </c>
      <c r="BR8" s="16">
        <f>Sect_CBs!BR8+Sect_DBs!AT8+Sect_FCs!AT8</f>
        <v>3324.7855189799998</v>
      </c>
      <c r="BS8" s="16">
        <f>Sect_CBs!BS8+Sect_DBs!AU8+Sect_FCs!AU8</f>
        <v>3320.2556961699993</v>
      </c>
      <c r="BT8" s="16">
        <f>Sect_CBs!BT8+Sect_DBs!AV8+Sect_FCs!AV8</f>
        <v>3318.4588345400007</v>
      </c>
      <c r="BU8" s="16">
        <f>Sect_CBs!BU8+Sect_DBs!AW8+Sect_FCs!AW8</f>
        <v>3321.1441704810882</v>
      </c>
      <c r="BV8" s="16">
        <f>Sect_CBs!BV8+Sect_DBs!AX8+Sect_FCs!AX8</f>
        <v>3479.8611558051589</v>
      </c>
      <c r="BW8" s="16">
        <f>Sect_CBs!BW8+Sect_DBs!AY8+Sect_FCs!AY8</f>
        <v>3376.1796153600012</v>
      </c>
      <c r="BX8" s="16">
        <f>Sect_CBs!BX8+Sect_DBs!AZ8+Sect_FCs!AZ8</f>
        <v>3463.5656308500011</v>
      </c>
      <c r="BY8" s="16">
        <f>Sect_CBs!BY8+Sect_DBs!BA8+Sect_FCs!BA8</f>
        <v>3529.8086142849997</v>
      </c>
      <c r="BZ8" s="16">
        <f>Sect_CBs!BZ8+Sect_DBs!BB8+Sect_FCs!BB8</f>
        <v>3493.9146510000005</v>
      </c>
      <c r="CA8" s="16">
        <f>Sect_CBs!CA8+Sect_DBs!BC8+Sect_FCs!BC8</f>
        <v>3430.8066107900004</v>
      </c>
      <c r="CB8" s="16">
        <f>Sect_CBs!CB8+Sect_DBs!BD8+Sect_FCs!BD8</f>
        <v>3417.2031798600001</v>
      </c>
      <c r="CC8" s="16">
        <f>Sect_CBs!CC8+Sect_DBs!BE8+Sect_FCs!BE8</f>
        <v>3408.6452100199999</v>
      </c>
      <c r="CD8" s="16">
        <f>Sect_CBs!CD8+Sect_DBs!BF8+Sect_FCs!BF8</f>
        <v>3410.4907213200004</v>
      </c>
      <c r="CE8" s="16">
        <f>Sect_CBs!CE8+Sect_DBs!BG8+Sect_FCs!BG8</f>
        <v>3374.9413635000005</v>
      </c>
      <c r="CF8" s="16">
        <f>Sect_CBs!CF8+Sect_DBs!BH8+Sect_FCs!BH8</f>
        <v>3481.0280038968185</v>
      </c>
      <c r="CG8" s="16">
        <f>Sect_CBs!CG8+Sect_DBs!BI8+Sect_FCs!BI8</f>
        <v>3527.6101864900006</v>
      </c>
      <c r="CH8" s="16">
        <f>Sect_CBs!CH8+Sect_DBs!BJ8+Sect_FCs!BJ8</f>
        <v>3421.7982416800005</v>
      </c>
      <c r="CI8" s="16">
        <f>Sect_CBs!CI8+Sect_DBs!BK8+Sect_FCs!BK8</f>
        <v>3331.0430235000013</v>
      </c>
      <c r="CJ8" s="16">
        <f>Sect_CBs!CJ8+Sect_DBs!BL8+Sect_FCs!BL8</f>
        <v>3376.56846400328</v>
      </c>
      <c r="CK8" s="16">
        <f>Sect_CBs!CK8+Sect_DBs!BM8+Sect_FCs!BM8</f>
        <v>3503.3179389999991</v>
      </c>
      <c r="CL8" s="16">
        <f>Sect_CBs!CL8+Sect_DBs!BN8+Sect_FCs!BN8</f>
        <v>3468.7324782000001</v>
      </c>
      <c r="CM8" s="16">
        <f>Sect_CBs!CM8+Sect_DBs!BO8+Sect_FCs!BO8</f>
        <v>3460.9498425839997</v>
      </c>
      <c r="CN8" s="16">
        <f>Sect_CBs!CN8+Sect_DBs!BP8+Sect_FCs!BP8</f>
        <v>3574.3971909580005</v>
      </c>
      <c r="CO8" s="16">
        <f>Sect_CBs!CO8+Sect_DBs!BQ8+Sect_FCs!BQ8</f>
        <v>2940.5378225499999</v>
      </c>
      <c r="CP8" s="16">
        <f>Sect_CBs!CP8+Sect_DBs!BR8+Sect_FCs!BR8</f>
        <v>2824.8069952800001</v>
      </c>
      <c r="CQ8" s="16">
        <f>Sect_CBs!CQ8+Sect_DBs!BS8+Sect_FCs!BS8</f>
        <v>2772.7846626900005</v>
      </c>
      <c r="CR8" s="16">
        <f>Sect_CBs!CR8+Sect_DBs!BT8+Sect_FCs!BT8</f>
        <v>2824.0402349099995</v>
      </c>
      <c r="CS8" s="16">
        <f>Sect_CBs!CS8+Sect_DBs!BU8+Sect_FCs!BU8</f>
        <v>2809.0172554699993</v>
      </c>
      <c r="CT8" s="16">
        <f>Sect_CBs!CT8+Sect_DBs!BV8+Sect_FCs!BV8</f>
        <v>2959.2410274899999</v>
      </c>
      <c r="CU8" s="16">
        <f>Sect_CBs!CU8+Sect_DBs!BW8+Sect_FCs!BW8</f>
        <v>2938.4652214800003</v>
      </c>
      <c r="CV8" s="16">
        <f>Sect_CBs!CV8+Sect_DBs!BX8+Sect_FCs!BX8</f>
        <v>3029.3466289816006</v>
      </c>
      <c r="CW8" s="16">
        <f>Sect_CBs!CW8+Sect_DBs!BY8+Sect_FCs!BY8</f>
        <v>3037.4696604824003</v>
      </c>
      <c r="CX8" s="16">
        <f>Sect_CBs!CX8+Sect_DBs!BZ8+Sect_FCs!BZ8</f>
        <v>3050.6453988204003</v>
      </c>
      <c r="CY8" s="16">
        <f>Sect_CBs!CY8+Sect_DBs!CA8+Sect_FCs!CA8</f>
        <v>3130.00970087</v>
      </c>
      <c r="CZ8" s="16">
        <f>Sect_CBs!CZ8+Sect_DBs!CB8+Sect_FCs!CB8</f>
        <v>3059.9342144800007</v>
      </c>
      <c r="DA8" s="16">
        <f>Sect_CBs!DA8+Sect_DBs!CC8+Sect_FCs!CC8</f>
        <v>3019.58780351</v>
      </c>
      <c r="DB8" s="16">
        <f>Sect_CBs!DB8+Sect_DBs!CD8+Sect_FCs!CD8</f>
        <v>3001.71244944</v>
      </c>
      <c r="DC8" s="16">
        <f>Sect_CBs!DC8+Sect_DBs!CE8+Sect_FCs!CE8</f>
        <v>2989.2114092899992</v>
      </c>
      <c r="DD8" s="16">
        <f>Sect_CBs!DD8+Sect_DBs!CF8+Sect_FCs!CF8</f>
        <v>2915.8237032500001</v>
      </c>
      <c r="DE8" s="16">
        <f>Sect_CBs!DE8+Sect_DBs!CG8+Sect_FCs!CG8</f>
        <v>3083.2807552099994</v>
      </c>
      <c r="DF8" s="16">
        <f>Sect_CBs!DF8+Sect_DBs!CH8+Sect_FCs!CH8</f>
        <v>3138.66533708</v>
      </c>
      <c r="DG8" s="16">
        <f>Sect_CBs!DG8+Sect_DBs!CI8+Sect_FCs!CI8</f>
        <v>3144.2608611800001</v>
      </c>
      <c r="DH8" s="16">
        <f>Sect_CBs!DH8+Sect_DBs!CJ8+Sect_FCs!CJ8</f>
        <v>3245.6204607099994</v>
      </c>
      <c r="DI8" s="16">
        <f>Sect_CBs!DI8+Sect_DBs!CK8+Sect_FCs!CK8</f>
        <v>3283.3125142899989</v>
      </c>
      <c r="DJ8" s="16">
        <f>Sect_CBs!DJ8+Sect_DBs!CL8+Sect_FCs!CL8</f>
        <v>3266.2623618100001</v>
      </c>
      <c r="DK8" s="16">
        <f>Sect_CBs!DK8+Sect_DBs!CM8+Sect_FCs!CM8</f>
        <v>3339.2843360299989</v>
      </c>
      <c r="DL8" s="16">
        <f>Sect_CBs!DL8+Sect_DBs!CN8+Sect_FCs!CN8</f>
        <v>3347.8607604299996</v>
      </c>
      <c r="DM8" s="16">
        <f>Sect_CBs!DM8+Sect_DBs!CO8+Sect_FCs!CO8</f>
        <v>3314.5623846099998</v>
      </c>
      <c r="DN8" s="16">
        <f>Sect_CBs!DN8+Sect_DBs!CP8+Sect_FCs!CP8</f>
        <v>3288.5684816399994</v>
      </c>
      <c r="DO8" s="16">
        <f>Sect_CBs!DO8+Sect_DBs!CQ8+Sect_FCs!CQ8</f>
        <v>3373.8422626000006</v>
      </c>
      <c r="DP8" s="16">
        <f>Sect_CBs!DP8+Sect_DBs!CR8+Sect_FCs!CR8</f>
        <v>3320.2733847899995</v>
      </c>
      <c r="DQ8" s="16">
        <f>Sect_CBs!DQ8+Sect_DBs!CS8+Sect_FCs!CS8</f>
        <v>3316.3513247599999</v>
      </c>
      <c r="DR8" s="16">
        <f>Sect_CBs!DR8+Sect_DBs!CT8+Sect_FCs!CT8</f>
        <v>3460.4475941804999</v>
      </c>
      <c r="DS8" s="16">
        <f>Sect_CBs!DS8+Sect_DBs!CU8+Sect_FCs!CU8</f>
        <v>3433.1625271500011</v>
      </c>
      <c r="DT8" s="16">
        <f>Sect_CBs!DT8+Sect_DBs!CV8+Sect_FCs!CV8</f>
        <v>3539.4558193100002</v>
      </c>
      <c r="DU8" s="16">
        <f>Sect_CBs!DU8+Sect_DBs!CW8+Sect_FCs!CW8</f>
        <v>3912.0370991200007</v>
      </c>
      <c r="DV8" s="16">
        <f>Sect_CBs!DV8+Sect_DBs!CX8+Sect_FCs!CX8</f>
        <v>3887.4647345799999</v>
      </c>
      <c r="DW8" s="16">
        <f>Sect_CBs!DW8+Sect_DBs!CY8+Sect_FCs!CY8</f>
        <v>3934.2750819500002</v>
      </c>
      <c r="DX8" s="16">
        <f>Sect_CBs!DX8+Sect_DBs!CZ8+Sect_FCs!CZ8</f>
        <v>3976.2614132200001</v>
      </c>
      <c r="DY8" s="16">
        <f>Sect_CBs!DY8+Sect_DBs!DA8+Sect_FCs!DA8</f>
        <v>3970.1936148299992</v>
      </c>
      <c r="DZ8" s="16">
        <f>Sect_CBs!DZ8+Sect_DBs!DB8+Sect_FCs!DB8</f>
        <v>3886.3128714199997</v>
      </c>
      <c r="EA8" s="16">
        <f>Sect_CBs!EA8+Sect_DBs!DC8+Sect_FCs!DC8</f>
        <v>3942.9184817100004</v>
      </c>
      <c r="EB8" s="16">
        <f>Sect_CBs!EB8+Sect_DBs!DD8+Sect_FCs!DD8</f>
        <v>3935.5428083409993</v>
      </c>
      <c r="EC8" s="16">
        <f>Sect_CBs!EC8+Sect_DBs!DE8+Sect_FCs!DE8</f>
        <v>3836.39742759</v>
      </c>
      <c r="ED8" s="16">
        <f>Sect_CBs!ED8+Sect_DBs!DF8+Sect_FCs!DF8</f>
        <v>3742.1563855349996</v>
      </c>
      <c r="EE8" s="16">
        <f>Sect_CBs!EE8+Sect_DBs!DG8+Sect_FCs!DG8</f>
        <v>3606.2514705399999</v>
      </c>
      <c r="EF8" s="16">
        <f>Sect_CBs!EF8+Sect_DBs!DH8+Sect_FCs!DH8</f>
        <v>3641.3697911650015</v>
      </c>
      <c r="EG8" s="16">
        <f>Sect_CBs!EG8+Sect_DBs!DI8+Sect_FCs!DI8</f>
        <v>3610.4815510100002</v>
      </c>
      <c r="EH8" s="16">
        <f>Sect_CBs!EH8+Sect_DBs!DJ8+Sect_FCs!DJ8</f>
        <v>3611.212933890999</v>
      </c>
      <c r="EI8" s="16">
        <f>Sect_CBs!EI8+Sect_DBs!DK8+Sect_FCs!DK8</f>
        <v>3688.474746765999</v>
      </c>
      <c r="EJ8" s="16">
        <f>Sect_CBs!EJ8+Sect_DBs!DL8+Sect_FCs!DL8</f>
        <v>3871.3075617309996</v>
      </c>
      <c r="EK8" s="13">
        <f>Sect_CBs!EK8+Sect_DBs!DM8+Sect_FCs!DM8</f>
        <v>3953.1147395659996</v>
      </c>
      <c r="EL8" s="13">
        <f>Sect_CBs!EL8+Sect_DBs!DN8+Sect_FCs!DN8</f>
        <v>4032.8358510258158</v>
      </c>
      <c r="EM8" s="13">
        <f>Sect_CBs!EM8+Sect_DBs!DO8+Sect_FCs!DO8</f>
        <v>4043.2652581499997</v>
      </c>
      <c r="EN8" s="13">
        <f>Sect_CBs!EN8+Sect_DBs!DP8+Sect_FCs!DP8</f>
        <v>4084.6414930300002</v>
      </c>
      <c r="EO8" s="13">
        <f>Sect_CBs!EO8+Sect_DBs!DQ8+Sect_FCs!DQ8</f>
        <v>4093.7124267250001</v>
      </c>
      <c r="EP8" s="13">
        <f>Sect_CBs!EP8+Sect_DBs!DR8+Sect_FCs!DR8</f>
        <v>4289.4052119569988</v>
      </c>
      <c r="EQ8" s="13">
        <f>Sect_CBs!EQ8+Sect_DBs!DS8+Sect_FCs!DS8</f>
        <v>4189.1139076499994</v>
      </c>
      <c r="ER8" s="13">
        <f>Sect_CBs!ER8+Sect_DBs!DT8+Sect_FCs!DT8</f>
        <v>4430.1956344000009</v>
      </c>
      <c r="ES8" s="13">
        <f>Sect_CBs!ES8+Sect_DBs!DU8+Sect_FCs!DU8</f>
        <v>4749.3645908630006</v>
      </c>
      <c r="ET8" s="13">
        <f>Sect_CBs!ET8+Sect_DBs!DV8+Sect_FCs!DV8</f>
        <v>4949.0406690030004</v>
      </c>
      <c r="EU8" s="13">
        <f>Sect_CBs!EU8+Sect_DBs!DW8+Sect_FCs!DW8</f>
        <v>4961.8383098950007</v>
      </c>
      <c r="EV8" s="13">
        <f>Sect_CBs!EV8+Sect_DBs!DX8+Sect_FCs!DX8</f>
        <v>4898.5224896399995</v>
      </c>
      <c r="EW8" s="13">
        <f>Sect_CBs!EW8+Sect_DBs!DY8+Sect_FCs!DY8</f>
        <v>4923.2410864724998</v>
      </c>
      <c r="EX8" s="13">
        <f>Sect_CBs!EX8+Sect_DBs!DZ8+Sect_FCs!DZ8</f>
        <v>4959.4515632350003</v>
      </c>
    </row>
    <row r="9" spans="1:154" s="18" customFormat="1" x14ac:dyDescent="0.3">
      <c r="A9" s="15" t="s">
        <v>21</v>
      </c>
      <c r="B9" s="16">
        <v>769.22578507000003</v>
      </c>
      <c r="C9" s="16">
        <v>754.05854764999981</v>
      </c>
      <c r="D9" s="16">
        <v>742.30787137999994</v>
      </c>
      <c r="E9" s="16">
        <v>801.92359314106864</v>
      </c>
      <c r="F9" s="16">
        <v>576.68341729999997</v>
      </c>
      <c r="G9" s="16">
        <v>613.54927409999993</v>
      </c>
      <c r="H9" s="16">
        <v>1048.3278640000001</v>
      </c>
      <c r="I9" s="16">
        <v>1637.0315053200002</v>
      </c>
      <c r="J9" s="16">
        <v>1645.5275053200003</v>
      </c>
      <c r="K9" s="17">
        <v>1578.79428697</v>
      </c>
      <c r="L9" s="16">
        <v>1449.6361680531816</v>
      </c>
      <c r="M9" s="16">
        <v>923.64375580007402</v>
      </c>
      <c r="N9" s="16">
        <v>893.50259333127781</v>
      </c>
      <c r="O9" s="16">
        <v>1031.3262966412776</v>
      </c>
      <c r="P9" s="16">
        <v>1021.9298392512777</v>
      </c>
      <c r="Q9" s="16">
        <v>1060.5299714112778</v>
      </c>
      <c r="R9" s="16">
        <v>1006.9590746412778</v>
      </c>
      <c r="S9" s="16">
        <v>1045.69773018</v>
      </c>
      <c r="T9" s="16">
        <v>1099.4920621699998</v>
      </c>
      <c r="U9" s="16">
        <v>1036.6796453449592</v>
      </c>
      <c r="V9" s="16">
        <v>1082.6408408700001</v>
      </c>
      <c r="W9" s="16">
        <v>1135.53133766</v>
      </c>
      <c r="X9" s="16">
        <v>1166.7349258499999</v>
      </c>
      <c r="Y9" s="16">
        <v>1257.07261146</v>
      </c>
      <c r="Z9" s="16">
        <f>Sect_CBs!Z9+Sect_DBs!B9+Sect_FCs!B9</f>
        <v>2081.8060426300003</v>
      </c>
      <c r="AA9" s="16">
        <f>Sect_CBs!AA9+Sect_DBs!C9+Sect_FCs!C9</f>
        <v>3666.5787741300001</v>
      </c>
      <c r="AB9" s="16">
        <f>Sect_CBs!AB9+Sect_DBs!D9+Sect_FCs!D9</f>
        <v>2436.1625296816001</v>
      </c>
      <c r="AC9" s="16">
        <f>Sect_CBs!AC9+Sect_DBs!E9+Sect_FCs!E9</f>
        <v>2412.3483655616005</v>
      </c>
      <c r="AD9" s="16">
        <f>Sect_CBs!AD9+Sect_DBs!F9+Sect_FCs!F9</f>
        <v>2431.2839505530001</v>
      </c>
      <c r="AE9" s="16">
        <f>Sect_CBs!AE9+Sect_DBs!G9+Sect_FCs!G9</f>
        <v>2602.994648413</v>
      </c>
      <c r="AF9" s="16">
        <f>Sect_CBs!AF9+Sect_DBs!H9+Sect_FCs!H9</f>
        <v>2421.8511989690001</v>
      </c>
      <c r="AG9" s="16">
        <f>Sect_CBs!AG9+Sect_DBs!I9+Sect_FCs!I9</f>
        <v>2951.6741980300003</v>
      </c>
      <c r="AH9" s="16">
        <f>Sect_CBs!AH9+Sect_DBs!J9+Sect_FCs!J9</f>
        <v>3022.7750095608994</v>
      </c>
      <c r="AI9" s="16">
        <f>Sect_CBs!AI9+Sect_DBs!K9+Sect_FCs!K9</f>
        <v>3485.0191150199994</v>
      </c>
      <c r="AJ9" s="16">
        <f>Sect_CBs!AJ9+Sect_DBs!L9+Sect_FCs!L9</f>
        <v>3675.5476540505006</v>
      </c>
      <c r="AK9" s="16">
        <f>Sect_CBs!AK9+Sect_DBs!M9+Sect_FCs!M9</f>
        <v>4031.343375434501</v>
      </c>
      <c r="AL9" s="16">
        <f>Sect_CBs!AL9+Sect_DBs!N9+Sect_FCs!N9</f>
        <v>4382.5101739420998</v>
      </c>
      <c r="AM9" s="16">
        <f>Sect_CBs!AM9+Sect_DBs!O9+Sect_FCs!O9</f>
        <v>4667.2200865300001</v>
      </c>
      <c r="AN9" s="16">
        <f>Sect_CBs!AN9+Sect_DBs!P9+Sect_FCs!P9</f>
        <v>4987.6729919570989</v>
      </c>
      <c r="AO9" s="16">
        <f>Sect_CBs!AO9+Sect_DBs!Q9+Sect_FCs!Q9</f>
        <v>7530.1214479670998</v>
      </c>
      <c r="AP9" s="16">
        <f>Sect_CBs!AP9+Sect_DBs!R9+Sect_FCs!R9</f>
        <v>7892.7706750471025</v>
      </c>
      <c r="AQ9" s="16">
        <f>Sect_CBs!AQ9+Sect_DBs!S9+Sect_FCs!S9</f>
        <v>7885.1244426070989</v>
      </c>
      <c r="AR9" s="16">
        <f>Sect_CBs!AR9+Sect_DBs!T9+Sect_FCs!T9</f>
        <v>10797.268921485098</v>
      </c>
      <c r="AS9" s="16">
        <f>Sect_CBs!AS9+Sect_DBs!U9+Sect_FCs!U9</f>
        <v>11223.232542384099</v>
      </c>
      <c r="AT9" s="16">
        <f>Sect_CBs!AT9+Sect_DBs!V9+Sect_FCs!V9</f>
        <v>11646.630801911093</v>
      </c>
      <c r="AU9" s="16">
        <f>Sect_CBs!AU9+Sect_DBs!W9+Sect_FCs!W9</f>
        <v>11651.076864711102</v>
      </c>
      <c r="AV9" s="16">
        <f>Sect_CBs!AV9+Sect_DBs!X9+Sect_FCs!X9</f>
        <v>11897.891760051099</v>
      </c>
      <c r="AW9" s="16">
        <f>Sect_CBs!AW9+Sect_DBs!Y9+Sect_FCs!Y9</f>
        <v>12013.610010711101</v>
      </c>
      <c r="AX9" s="16">
        <f>Sect_CBs!AX9+Sect_DBs!Z9+Sect_FCs!Z9</f>
        <v>12714.617603721103</v>
      </c>
      <c r="AY9" s="16">
        <f>Sect_CBs!AY9+Sect_DBs!AA9+Sect_FCs!AA9</f>
        <v>12875.974025469104</v>
      </c>
      <c r="AZ9" s="16">
        <f>Sect_CBs!AZ9+Sect_DBs!AB9+Sect_FCs!AB9</f>
        <v>13183.9780127701</v>
      </c>
      <c r="BA9" s="16">
        <f>Sect_CBs!BA9+Sect_DBs!AC9+Sect_FCs!AC9</f>
        <v>13231.806856260097</v>
      </c>
      <c r="BB9" s="16">
        <f>Sect_CBs!BB9+Sect_DBs!AD9+Sect_FCs!AD9</f>
        <v>13267.108706020104</v>
      </c>
      <c r="BC9" s="16">
        <f>Sect_CBs!BC9+Sect_DBs!AE9+Sect_FCs!AE9</f>
        <v>13341.087955090103</v>
      </c>
      <c r="BD9" s="16">
        <f>Sect_CBs!BD9+Sect_DBs!AF9+Sect_FCs!AF9</f>
        <v>13459.140188985</v>
      </c>
      <c r="BE9" s="16">
        <f>Sect_CBs!BE9+Sect_DBs!AG9+Sect_FCs!AG9</f>
        <v>12958.542528959779</v>
      </c>
      <c r="BF9" s="16">
        <f>Sect_CBs!BF9+Sect_DBs!AH9+Sect_FCs!AH9</f>
        <v>13454.172249835001</v>
      </c>
      <c r="BG9" s="16">
        <f>Sect_CBs!BG9+Sect_DBs!AI9+Sect_FCs!AI9</f>
        <v>14152.583104344998</v>
      </c>
      <c r="BH9" s="16">
        <f>Sect_CBs!BH9+Sect_DBs!AJ9+Sect_FCs!AJ9</f>
        <v>14349.880694755</v>
      </c>
      <c r="BI9" s="16">
        <f>Sect_CBs!BI9+Sect_DBs!AK9+Sect_FCs!AK9</f>
        <v>14895.358447280001</v>
      </c>
      <c r="BJ9" s="16">
        <f>Sect_CBs!BJ9+Sect_DBs!AL9+Sect_FCs!AL9</f>
        <v>15442.179896470003</v>
      </c>
      <c r="BK9" s="16">
        <f>Sect_CBs!BK9+Sect_DBs!AM9+Sect_FCs!AM9</f>
        <v>15432.919159154802</v>
      </c>
      <c r="BL9" s="16">
        <f>Sect_CBs!BL9+Sect_DBs!AN9+Sect_FCs!AN9</f>
        <v>15743.259174309802</v>
      </c>
      <c r="BM9" s="16">
        <f>Sect_CBs!BM9+Sect_DBs!AO9+Sect_FCs!AO9</f>
        <v>16585.314095597798</v>
      </c>
      <c r="BN9" s="16">
        <f>Sect_CBs!BN9+Sect_DBs!AP9+Sect_FCs!AP9</f>
        <v>16344.981515124999</v>
      </c>
      <c r="BO9" s="16">
        <f>Sect_CBs!BO9+Sect_DBs!AQ9+Sect_FCs!AQ9</f>
        <v>17161.718419485002</v>
      </c>
      <c r="BP9" s="16">
        <f>Sect_CBs!BP9+Sect_DBs!AR9+Sect_FCs!AR9</f>
        <v>17675.354795483501</v>
      </c>
      <c r="BQ9" s="16">
        <f>Sect_CBs!BQ9+Sect_DBs!AS9+Sect_FCs!AS9</f>
        <v>17923.946501663002</v>
      </c>
      <c r="BR9" s="16">
        <f>Sect_CBs!BR9+Sect_DBs!AT9+Sect_FCs!AT9</f>
        <v>18347.966037265003</v>
      </c>
      <c r="BS9" s="16">
        <f>Sect_CBs!BS9+Sect_DBs!AU9+Sect_FCs!AU9</f>
        <v>19052.634574616939</v>
      </c>
      <c r="BT9" s="16">
        <f>Sect_CBs!BT9+Sect_DBs!AV9+Sect_FCs!AV9</f>
        <v>19159.738631708493</v>
      </c>
      <c r="BU9" s="16">
        <f>Sect_CBs!BU9+Sect_DBs!AW9+Sect_FCs!AW9</f>
        <v>19900.410697993328</v>
      </c>
      <c r="BV9" s="16">
        <f>Sect_CBs!BV9+Sect_DBs!AX9+Sect_FCs!AX9</f>
        <v>20730.12233032415</v>
      </c>
      <c r="BW9" s="16">
        <f>Sect_CBs!BW9+Sect_DBs!AY9+Sect_FCs!AY9</f>
        <v>22068.55012928394</v>
      </c>
      <c r="BX9" s="16">
        <f>Sect_CBs!BX9+Sect_DBs!AZ9+Sect_FCs!AZ9</f>
        <v>22423.197335263943</v>
      </c>
      <c r="BY9" s="16">
        <f>Sect_CBs!BY9+Sect_DBs!BA9+Sect_FCs!BA9</f>
        <v>22967.040749143445</v>
      </c>
      <c r="BZ9" s="16">
        <f>Sect_CBs!BZ9+Sect_DBs!BB9+Sect_FCs!BB9</f>
        <v>22772.472595275009</v>
      </c>
      <c r="CA9" s="16">
        <f>Sect_CBs!CA9+Sect_DBs!BC9+Sect_FCs!BC9</f>
        <v>23113.044820785017</v>
      </c>
      <c r="CB9" s="16">
        <f>Sect_CBs!CB9+Sect_DBs!BD9+Sect_FCs!BD9</f>
        <v>23618.491991985007</v>
      </c>
      <c r="CC9" s="16">
        <f>Sect_CBs!CC9+Sect_DBs!BE9+Sect_FCs!BE9</f>
        <v>23927.399979665002</v>
      </c>
      <c r="CD9" s="16">
        <f>Sect_CBs!CD9+Sect_DBs!BF9+Sect_FCs!BF9</f>
        <v>24486.34616024499</v>
      </c>
      <c r="CE9" s="16">
        <f>Sect_CBs!CE9+Sect_DBs!BG9+Sect_FCs!BG9</f>
        <v>25280.311217534996</v>
      </c>
      <c r="CF9" s="16">
        <f>Sect_CBs!CF9+Sect_DBs!BH9+Sect_FCs!BH9</f>
        <v>25824.233245294054</v>
      </c>
      <c r="CG9" s="16">
        <f>Sect_CBs!CG9+Sect_DBs!BI9+Sect_FCs!BI9</f>
        <v>26963.21590225169</v>
      </c>
      <c r="CH9" s="16">
        <f>Sect_CBs!CH9+Sect_DBs!BJ9+Sect_FCs!BJ9</f>
        <v>28761.712302441654</v>
      </c>
      <c r="CI9" s="16">
        <f>Sect_CBs!CI9+Sect_DBs!BK9+Sect_FCs!BK9</f>
        <v>28936.631394141667</v>
      </c>
      <c r="CJ9" s="16">
        <f>Sect_CBs!CJ9+Sect_DBs!BL9+Sect_FCs!BL9</f>
        <v>29565.420765497423</v>
      </c>
      <c r="CK9" s="16">
        <f>Sect_CBs!CK9+Sect_DBs!BM9+Sect_FCs!BM9</f>
        <v>30245.965784281663</v>
      </c>
      <c r="CL9" s="16">
        <f>Sect_CBs!CL9+Sect_DBs!BN9+Sect_FCs!BN9</f>
        <v>30370.442343861665</v>
      </c>
      <c r="CM9" s="16">
        <f>Sect_CBs!CM9+Sect_DBs!BO9+Sect_FCs!BO9</f>
        <v>30882.649701509661</v>
      </c>
      <c r="CN9" s="16">
        <f>Sect_CBs!CN9+Sect_DBs!BP9+Sect_FCs!BP9</f>
        <v>32420.605080011661</v>
      </c>
      <c r="CO9" s="16">
        <f>Sect_CBs!CO9+Sect_DBs!BQ9+Sect_FCs!BQ9</f>
        <v>31388.134844194999</v>
      </c>
      <c r="CP9" s="16">
        <f>Sect_CBs!CP9+Sect_DBs!BR9+Sect_FCs!BR9</f>
        <v>32102.596594982646</v>
      </c>
      <c r="CQ9" s="16">
        <f>Sect_CBs!CQ9+Sect_DBs!BS9+Sect_FCs!BS9</f>
        <v>31603.207032374339</v>
      </c>
      <c r="CR9" s="16">
        <f>Sect_CBs!CR9+Sect_DBs!BT9+Sect_FCs!BT9</f>
        <v>31859.942786678548</v>
      </c>
      <c r="CS9" s="16">
        <f>Sect_CBs!CS9+Sect_DBs!BU9+Sect_FCs!BU9</f>
        <v>31898.616942565004</v>
      </c>
      <c r="CT9" s="16">
        <f>Sect_CBs!CT9+Sect_DBs!BV9+Sect_FCs!BV9</f>
        <v>32324.876146634997</v>
      </c>
      <c r="CU9" s="16">
        <f>Sect_CBs!CU9+Sect_DBs!BW9+Sect_FCs!BW9</f>
        <v>32360.844372115011</v>
      </c>
      <c r="CV9" s="16">
        <f>Sect_CBs!CV9+Sect_DBs!BX9+Sect_FCs!BX9</f>
        <v>32939.686780155003</v>
      </c>
      <c r="CW9" s="16">
        <f>Sect_CBs!CW9+Sect_DBs!BY9+Sect_FCs!BY9</f>
        <v>37691.523030822995</v>
      </c>
      <c r="CX9" s="16">
        <f>Sect_CBs!CX9+Sect_DBs!BZ9+Sect_FCs!BZ9</f>
        <v>38975.124654795007</v>
      </c>
      <c r="CY9" s="16">
        <f>Sect_CBs!CY9+Sect_DBs!CA9+Sect_FCs!CA9</f>
        <v>38908.160165607995</v>
      </c>
      <c r="CZ9" s="16">
        <f>Sect_CBs!CZ9+Sect_DBs!CB9+Sect_FCs!CB9</f>
        <v>40156.496080402008</v>
      </c>
      <c r="DA9" s="16">
        <f>Sect_CBs!DA9+Sect_DBs!CC9+Sect_FCs!CC9</f>
        <v>40901.614049466669</v>
      </c>
      <c r="DB9" s="16">
        <f>Sect_CBs!DB9+Sect_DBs!CD9+Sect_FCs!CD9</f>
        <v>42630.114654101657</v>
      </c>
      <c r="DC9" s="16">
        <f>Sect_CBs!DC9+Sect_DBs!CE9+Sect_FCs!CE9</f>
        <v>43712.271491556334</v>
      </c>
      <c r="DD9" s="16">
        <f>Sect_CBs!DD9+Sect_DBs!CF9+Sect_FCs!CF9</f>
        <v>44402.33641173027</v>
      </c>
      <c r="DE9" s="16">
        <f>Sect_CBs!DE9+Sect_DBs!CG9+Sect_FCs!CG9</f>
        <v>45413.902535115289</v>
      </c>
      <c r="DF9" s="16">
        <f>Sect_CBs!DF9+Sect_DBs!CH9+Sect_FCs!CH9</f>
        <v>47489.253618740273</v>
      </c>
      <c r="DG9" s="16">
        <f>Sect_CBs!DG9+Sect_DBs!CI9+Sect_FCs!CI9</f>
        <v>49319.453741745281</v>
      </c>
      <c r="DH9" s="16">
        <f>Sect_CBs!DH9+Sect_DBs!CJ9+Sect_FCs!CJ9</f>
        <v>50652.339367846689</v>
      </c>
      <c r="DI9" s="16">
        <f>Sect_CBs!DI9+Sect_DBs!CK9+Sect_FCs!CK9</f>
        <v>52874.693590297698</v>
      </c>
      <c r="DJ9" s="16">
        <f>Sect_CBs!DJ9+Sect_DBs!CL9+Sect_FCs!CL9</f>
        <v>53344.765624436688</v>
      </c>
      <c r="DK9" s="16">
        <f>Sect_CBs!DK9+Sect_DBs!CM9+Sect_FCs!CM9</f>
        <v>54768.610444992686</v>
      </c>
      <c r="DL9" s="16">
        <f>Sect_CBs!DL9+Sect_DBs!CN9+Sect_FCs!CN9</f>
        <v>57274.583241070686</v>
      </c>
      <c r="DM9" s="16">
        <f>Sect_CBs!DM9+Sect_DBs!CO9+Sect_FCs!CO9</f>
        <v>56499.693791426689</v>
      </c>
      <c r="DN9" s="16">
        <f>Sect_CBs!DN9+Sect_DBs!CP9+Sect_FCs!CP9</f>
        <v>59192.786349805705</v>
      </c>
      <c r="DO9" s="16">
        <f>Sect_CBs!DO9+Sect_DBs!CQ9+Sect_FCs!CQ9</f>
        <v>60757.75551804767</v>
      </c>
      <c r="DP9" s="16">
        <f>Sect_CBs!DP9+Sect_DBs!CR9+Sect_FCs!CR9</f>
        <v>63608.010819451978</v>
      </c>
      <c r="DQ9" s="16">
        <f>Sect_CBs!DQ9+Sect_DBs!CS9+Sect_FCs!CS9</f>
        <v>65040.994427667356</v>
      </c>
      <c r="DR9" s="16">
        <f>Sect_CBs!DR9+Sect_DBs!CT9+Sect_FCs!CT9</f>
        <v>66643.426026843983</v>
      </c>
      <c r="DS9" s="16">
        <f>Sect_CBs!DS9+Sect_DBs!CU9+Sect_FCs!CU9</f>
        <v>68173.733894731995</v>
      </c>
      <c r="DT9" s="16">
        <f>Sect_CBs!DT9+Sect_DBs!CV9+Sect_FCs!CV9</f>
        <v>69945.339683937011</v>
      </c>
      <c r="DU9" s="16">
        <f>Sect_CBs!DU9+Sect_DBs!CW9+Sect_FCs!CW9</f>
        <v>70638.188497929994</v>
      </c>
      <c r="DV9" s="16">
        <f>Sect_CBs!DV9+Sect_DBs!CX9+Sect_FCs!CX9</f>
        <v>72229.145157936975</v>
      </c>
      <c r="DW9" s="16">
        <f>Sect_CBs!DW9+Sect_DBs!CY9+Sect_FCs!CY9</f>
        <v>75273.779191313501</v>
      </c>
      <c r="DX9" s="16">
        <f>Sect_CBs!DX9+Sect_DBs!CZ9+Sect_FCs!CZ9</f>
        <v>78401.914303785481</v>
      </c>
      <c r="DY9" s="16">
        <f>Sect_CBs!DY9+Sect_DBs!DA9+Sect_FCs!DA9</f>
        <v>79555.25020556798</v>
      </c>
      <c r="DZ9" s="16">
        <f>Sect_CBs!DZ9+Sect_DBs!DB9+Sect_FCs!DB9</f>
        <v>82862.549540325999</v>
      </c>
      <c r="EA9" s="16">
        <f>Sect_CBs!EA9+Sect_DBs!DC9+Sect_FCs!DC9</f>
        <v>83429.070432318491</v>
      </c>
      <c r="EB9" s="16">
        <f>Sect_CBs!EB9+Sect_DBs!DD9+Sect_FCs!DD9</f>
        <v>83116.407129748506</v>
      </c>
      <c r="EC9" s="16">
        <f>Sect_CBs!EC9+Sect_DBs!DE9+Sect_FCs!DE9</f>
        <v>83909.639417632497</v>
      </c>
      <c r="ED9" s="16">
        <f>Sect_CBs!ED9+Sect_DBs!DF9+Sect_FCs!DF9</f>
        <v>85603.478735093522</v>
      </c>
      <c r="EE9" s="16">
        <f>Sect_CBs!EE9+Sect_DBs!DG9+Sect_FCs!DG9</f>
        <v>84203.143819306788</v>
      </c>
      <c r="EF9" s="16">
        <f>Sect_CBs!EF9+Sect_DBs!DH9+Sect_FCs!DH9</f>
        <v>84458.781265244994</v>
      </c>
      <c r="EG9" s="16">
        <f>Sect_CBs!EG9+Sect_DBs!DI9+Sect_FCs!DI9</f>
        <v>87065.491746526022</v>
      </c>
      <c r="EH9" s="16">
        <f>Sect_CBs!EH9+Sect_DBs!DJ9+Sect_FCs!DJ9</f>
        <v>88941.239672372496</v>
      </c>
      <c r="EI9" s="16">
        <f>Sect_CBs!EI9+Sect_DBs!DK9+Sect_FCs!DK9</f>
        <v>93168.714298359977</v>
      </c>
      <c r="EJ9" s="16">
        <f>Sect_CBs!EJ9+Sect_DBs!DL9+Sect_FCs!DL9</f>
        <v>99853.929938359986</v>
      </c>
      <c r="EK9" s="13">
        <f>Sect_CBs!EK9+Sect_DBs!DM9+Sect_FCs!DM9</f>
        <v>103864.84751965902</v>
      </c>
      <c r="EL9" s="13">
        <f>Sect_CBs!EL9+Sect_DBs!DN9+Sect_FCs!DN9</f>
        <v>106612.77465443898</v>
      </c>
      <c r="EM9" s="13">
        <f>Sect_CBs!EM9+Sect_DBs!DO9+Sect_FCs!DO9</f>
        <v>112830.806202181</v>
      </c>
      <c r="EN9" s="13">
        <f>Sect_CBs!EN9+Sect_DBs!DP9+Sect_FCs!DP9</f>
        <v>114977.95114495697</v>
      </c>
      <c r="EO9" s="13">
        <f>Sect_CBs!EO9+Sect_DBs!DQ9+Sect_FCs!DQ9</f>
        <v>110613.93159708698</v>
      </c>
      <c r="EP9" s="13">
        <f>Sect_CBs!EP9+Sect_DBs!DR9+Sect_FCs!DR9</f>
        <v>116460.67269449373</v>
      </c>
      <c r="EQ9" s="13">
        <f>Sect_CBs!EQ9+Sect_DBs!DS9+Sect_FCs!DS9</f>
        <v>120556.02085844449</v>
      </c>
      <c r="ER9" s="13">
        <f>Sect_CBs!ER9+Sect_DBs!DT9+Sect_FCs!DT9</f>
        <v>126111.34786879949</v>
      </c>
      <c r="ES9" s="13">
        <f>Sect_CBs!ES9+Sect_DBs!DU9+Sect_FCs!DU9</f>
        <v>130701.71930637553</v>
      </c>
      <c r="ET9" s="13">
        <f>Sect_CBs!ET9+Sect_DBs!DV9+Sect_FCs!DV9</f>
        <v>131609.44719282803</v>
      </c>
      <c r="EU9" s="13">
        <f>Sect_CBs!EU9+Sect_DBs!DW9+Sect_FCs!DW9</f>
        <v>135556.70429242548</v>
      </c>
      <c r="EV9" s="13">
        <f>Sect_CBs!EV9+Sect_DBs!DX9+Sect_FCs!DX9</f>
        <v>135979.32833355857</v>
      </c>
      <c r="EW9" s="13">
        <f>Sect_CBs!EW9+Sect_DBs!DY9+Sect_FCs!DY9</f>
        <v>137754.95515106799</v>
      </c>
      <c r="EX9" s="13">
        <f>Sect_CBs!EX9+Sect_DBs!DZ9+Sect_FCs!DZ9</f>
        <v>141171.2339175205</v>
      </c>
    </row>
    <row r="10" spans="1:154" s="18" customFormat="1" x14ac:dyDescent="0.3">
      <c r="A10" s="15" t="s">
        <v>22</v>
      </c>
      <c r="B10" s="16">
        <v>56.137387199999999</v>
      </c>
      <c r="C10" s="16">
        <v>70.068621500000006</v>
      </c>
      <c r="D10" s="16">
        <v>95.924814349999991</v>
      </c>
      <c r="E10" s="16">
        <v>46.476466056485982</v>
      </c>
      <c r="F10" s="16">
        <v>47.845964080000002</v>
      </c>
      <c r="G10" s="16">
        <v>42.132325959999996</v>
      </c>
      <c r="H10" s="16">
        <v>75.109134099999991</v>
      </c>
      <c r="I10" s="16">
        <v>103.7067595</v>
      </c>
      <c r="J10" s="16">
        <v>70.748759499999991</v>
      </c>
      <c r="K10" s="17">
        <v>68.816000000000003</v>
      </c>
      <c r="L10" s="16">
        <v>62.179885998297777</v>
      </c>
      <c r="M10" s="16">
        <v>56.819071638062994</v>
      </c>
      <c r="N10" s="16">
        <v>157.0946017</v>
      </c>
      <c r="O10" s="16">
        <v>192.74614478999996</v>
      </c>
      <c r="P10" s="16">
        <v>115.1896017</v>
      </c>
      <c r="Q10" s="16">
        <v>130.29820231999997</v>
      </c>
      <c r="R10" s="16">
        <v>141.59885525999999</v>
      </c>
      <c r="S10" s="16">
        <v>142.22885525999999</v>
      </c>
      <c r="T10" s="16">
        <v>170.09154991999998</v>
      </c>
      <c r="U10" s="16">
        <v>139.85365242999995</v>
      </c>
      <c r="V10" s="16">
        <v>120.36431889999999</v>
      </c>
      <c r="W10" s="16">
        <v>155.62796826999997</v>
      </c>
      <c r="X10" s="16">
        <v>122.73329843999997</v>
      </c>
      <c r="Y10" s="16">
        <v>144.20207220999995</v>
      </c>
      <c r="Z10" s="16">
        <f>Sect_CBs!Z10+Sect_DBs!B10+Sect_FCs!B10</f>
        <v>193.55895646999997</v>
      </c>
      <c r="AA10" s="16">
        <f>Sect_CBs!AA10+Sect_DBs!C10+Sect_FCs!C10</f>
        <v>215.10110710000001</v>
      </c>
      <c r="AB10" s="16">
        <f>Sect_CBs!AB10+Sect_DBs!D10+Sect_FCs!D10</f>
        <v>183.26188449999998</v>
      </c>
      <c r="AC10" s="16">
        <f>Sect_CBs!AC10+Sect_DBs!E10+Sect_FCs!E10</f>
        <v>186.92305412999997</v>
      </c>
      <c r="AD10" s="16">
        <f>Sect_CBs!AD10+Sect_DBs!F10+Sect_FCs!F10</f>
        <v>179.62073596100001</v>
      </c>
      <c r="AE10" s="16">
        <f>Sect_CBs!AE10+Sect_DBs!G10+Sect_FCs!G10</f>
        <v>173.95062327699998</v>
      </c>
      <c r="AF10" s="16">
        <f>Sect_CBs!AF10+Sect_DBs!H10+Sect_FCs!H10</f>
        <v>477.89054804100005</v>
      </c>
      <c r="AG10" s="16">
        <f>Sect_CBs!AG10+Sect_DBs!I10+Sect_FCs!I10</f>
        <v>182.89820696599998</v>
      </c>
      <c r="AH10" s="16">
        <f>Sect_CBs!AH10+Sect_DBs!J10+Sect_FCs!J10</f>
        <v>211.28636022699999</v>
      </c>
      <c r="AI10" s="16">
        <f>Sect_CBs!AI10+Sect_DBs!K10+Sect_FCs!K10</f>
        <v>257.31468868999997</v>
      </c>
      <c r="AJ10" s="16">
        <f>Sect_CBs!AJ10+Sect_DBs!L10+Sect_FCs!L10</f>
        <v>265.18910366899996</v>
      </c>
      <c r="AK10" s="16">
        <f>Sect_CBs!AK10+Sect_DBs!M10+Sect_FCs!M10</f>
        <v>290.30015302899994</v>
      </c>
      <c r="AL10" s="16">
        <f>Sect_CBs!AL10+Sect_DBs!N10+Sect_FCs!N10</f>
        <v>258.713175423</v>
      </c>
      <c r="AM10" s="16">
        <f>Sect_CBs!AM10+Sect_DBs!O10+Sect_FCs!O10</f>
        <v>1028.3328958899999</v>
      </c>
      <c r="AN10" s="16">
        <f>Sect_CBs!AN10+Sect_DBs!P10+Sect_FCs!P10</f>
        <v>1073.6387168910001</v>
      </c>
      <c r="AO10" s="16">
        <f>Sect_CBs!AO10+Sect_DBs!Q10+Sect_FCs!Q10</f>
        <v>400.17738875399994</v>
      </c>
      <c r="AP10" s="16">
        <f>Sect_CBs!AP10+Sect_DBs!R10+Sect_FCs!R10</f>
        <v>326.32078013099994</v>
      </c>
      <c r="AQ10" s="16">
        <f>Sect_CBs!AQ10+Sect_DBs!S10+Sect_FCs!S10</f>
        <v>324.04892157099994</v>
      </c>
      <c r="AR10" s="16">
        <f>Sect_CBs!AR10+Sect_DBs!T10+Sect_FCs!T10</f>
        <v>503.48606938099988</v>
      </c>
      <c r="AS10" s="16">
        <f>Sect_CBs!AS10+Sect_DBs!U10+Sect_FCs!U10</f>
        <v>500.93446957099997</v>
      </c>
      <c r="AT10" s="16">
        <f>Sect_CBs!AT10+Sect_DBs!V10+Sect_FCs!V10</f>
        <v>475.8769241309999</v>
      </c>
      <c r="AU10" s="16">
        <f>Sect_CBs!AU10+Sect_DBs!W10+Sect_FCs!W10</f>
        <v>445.19193212799996</v>
      </c>
      <c r="AV10" s="16">
        <f>Sect_CBs!AV10+Sect_DBs!X10+Sect_FCs!X10</f>
        <v>493.93245304800001</v>
      </c>
      <c r="AW10" s="16">
        <f>Sect_CBs!AW10+Sect_DBs!Y10+Sect_FCs!Y10</f>
        <v>1193.7534018576998</v>
      </c>
      <c r="AX10" s="16">
        <f>Sect_CBs!AX10+Sect_DBs!Z10+Sect_FCs!Z10</f>
        <v>4555.6138217946</v>
      </c>
      <c r="AY10" s="16">
        <f>Sect_CBs!AY10+Sect_DBs!AA10+Sect_FCs!AA10</f>
        <v>4572.7486738745993</v>
      </c>
      <c r="AZ10" s="16">
        <f>Sect_CBs!AZ10+Sect_DBs!AB10+Sect_FCs!AB10</f>
        <v>4649.6250836947002</v>
      </c>
      <c r="BA10" s="16">
        <f>Sect_CBs!BA10+Sect_DBs!AC10+Sect_FCs!AC10</f>
        <v>4763.4364801447</v>
      </c>
      <c r="BB10" s="16">
        <f>Sect_CBs!BB10+Sect_DBs!AD10+Sect_FCs!AD10</f>
        <v>4814.5885958146</v>
      </c>
      <c r="BC10" s="16">
        <f>Sect_CBs!BC10+Sect_DBs!AE10+Sect_FCs!AE10</f>
        <v>4862.5159232796013</v>
      </c>
      <c r="BD10" s="16">
        <f>Sect_CBs!BD10+Sect_DBs!AF10+Sect_FCs!AF10</f>
        <v>5064.7508691600005</v>
      </c>
      <c r="BE10" s="16">
        <f>Sect_CBs!BE10+Sect_DBs!AG10+Sect_FCs!AG10</f>
        <v>5220.7393348300011</v>
      </c>
      <c r="BF10" s="16">
        <f>Sect_CBs!BF10+Sect_DBs!AH10+Sect_FCs!AH10</f>
        <v>5351.6858767399999</v>
      </c>
      <c r="BG10" s="16">
        <f>Sect_CBs!BG10+Sect_DBs!AI10+Sect_FCs!AI10</f>
        <v>5520.6367496199991</v>
      </c>
      <c r="BH10" s="16">
        <f>Sect_CBs!BH10+Sect_DBs!AJ10+Sect_FCs!AJ10</f>
        <v>5583.1454165599998</v>
      </c>
      <c r="BI10" s="16">
        <f>Sect_CBs!BI10+Sect_DBs!AK10+Sect_FCs!AK10</f>
        <v>622.68185510499984</v>
      </c>
      <c r="BJ10" s="16">
        <f>Sect_CBs!BJ10+Sect_DBs!AL10+Sect_FCs!AL10</f>
        <v>5791.2523417649991</v>
      </c>
      <c r="BK10" s="16">
        <f>Sect_CBs!BK10+Sect_DBs!AM10+Sect_FCs!AM10</f>
        <v>1474.2539108249998</v>
      </c>
      <c r="BL10" s="16">
        <f>Sect_CBs!BL10+Sect_DBs!AN10+Sect_FCs!AN10</f>
        <v>1409.8373483999999</v>
      </c>
      <c r="BM10" s="16">
        <f>Sect_CBs!BM10+Sect_DBs!AO10+Sect_FCs!AO10</f>
        <v>654.48535807999986</v>
      </c>
      <c r="BN10" s="16">
        <f>Sect_CBs!BN10+Sect_DBs!AP10+Sect_FCs!AP10</f>
        <v>1477.94624722</v>
      </c>
      <c r="BO10" s="16">
        <f>Sect_CBs!BO10+Sect_DBs!AQ10+Sect_FCs!AQ10</f>
        <v>1584.6677060500001</v>
      </c>
      <c r="BP10" s="16">
        <f>Sect_CBs!BP10+Sect_DBs!AR10+Sect_FCs!AR10</f>
        <v>1645.9013319000003</v>
      </c>
      <c r="BQ10" s="16">
        <f>Sect_CBs!BQ10+Sect_DBs!AS10+Sect_FCs!AS10</f>
        <v>1652.98090546</v>
      </c>
      <c r="BR10" s="16">
        <f>Sect_CBs!BR10+Sect_DBs!AT10+Sect_FCs!AT10</f>
        <v>1724.8658761200002</v>
      </c>
      <c r="BS10" s="16">
        <f>Sect_CBs!BS10+Sect_DBs!AU10+Sect_FCs!AU10</f>
        <v>1819.4143415600001</v>
      </c>
      <c r="BT10" s="16">
        <f>Sect_CBs!BT10+Sect_DBs!AV10+Sect_FCs!AV10</f>
        <v>1731.6873105600002</v>
      </c>
      <c r="BU10" s="16">
        <f>Sect_CBs!BU10+Sect_DBs!AW10+Sect_FCs!AW10</f>
        <v>1746.99569279</v>
      </c>
      <c r="BV10" s="16">
        <f>Sect_CBs!BV10+Sect_DBs!AX10+Sect_FCs!AX10</f>
        <v>1769.2807420700001</v>
      </c>
      <c r="BW10" s="16">
        <f>Sect_CBs!BW10+Sect_DBs!AY10+Sect_FCs!AY10</f>
        <v>1788.7186767500002</v>
      </c>
      <c r="BX10" s="16">
        <f>Sect_CBs!BX10+Sect_DBs!AZ10+Sect_FCs!AZ10</f>
        <v>1809.8710032300003</v>
      </c>
      <c r="BY10" s="16">
        <f>Sect_CBs!BY10+Sect_DBs!BA10+Sect_FCs!BA10</f>
        <v>3001.5474908300007</v>
      </c>
      <c r="BZ10" s="16">
        <f>Sect_CBs!BZ10+Sect_DBs!BB10+Sect_FCs!BB10</f>
        <v>1839.4314268900002</v>
      </c>
      <c r="CA10" s="16">
        <f>Sect_CBs!CA10+Sect_DBs!BC10+Sect_FCs!BC10</f>
        <v>1845.2125072900001</v>
      </c>
      <c r="CB10" s="16">
        <f>Sect_CBs!CB10+Sect_DBs!BD10+Sect_FCs!BD10</f>
        <v>1894.8571545000004</v>
      </c>
      <c r="CC10" s="16">
        <f>Sect_CBs!CC10+Sect_DBs!BE10+Sect_FCs!BE10</f>
        <v>1861.0384874800002</v>
      </c>
      <c r="CD10" s="16">
        <f>Sect_CBs!CD10+Sect_DBs!BF10+Sect_FCs!BF10</f>
        <v>2173.6811174900004</v>
      </c>
      <c r="CE10" s="16">
        <f>Sect_CBs!CE10+Sect_DBs!BG10+Sect_FCs!BG10</f>
        <v>2254.1292808400003</v>
      </c>
      <c r="CF10" s="16">
        <f>Sect_CBs!CF10+Sect_DBs!BH10+Sect_FCs!BH10</f>
        <v>2193.6368550100001</v>
      </c>
      <c r="CG10" s="16">
        <f>Sect_CBs!CG10+Sect_DBs!BI10+Sect_FCs!BI10</f>
        <v>2247.0514738400002</v>
      </c>
      <c r="CH10" s="16">
        <f>Sect_CBs!CH10+Sect_DBs!BJ10+Sect_FCs!BJ10</f>
        <v>2010.0968664000006</v>
      </c>
      <c r="CI10" s="16">
        <f>Sect_CBs!CI10+Sect_DBs!BK10+Sect_FCs!BK10</f>
        <v>2053.2435227700003</v>
      </c>
      <c r="CJ10" s="16">
        <f>Sect_CBs!CJ10+Sect_DBs!BL10+Sect_FCs!BL10</f>
        <v>2002.34601815</v>
      </c>
      <c r="CK10" s="16">
        <f>Sect_CBs!CK10+Sect_DBs!BM10+Sect_FCs!BM10</f>
        <v>1924.9547226700006</v>
      </c>
      <c r="CL10" s="16">
        <f>Sect_CBs!CL10+Sect_DBs!BN10+Sect_FCs!BN10</f>
        <v>1296.6172660599998</v>
      </c>
      <c r="CM10" s="16">
        <f>Sect_CBs!CM10+Sect_DBs!BO10+Sect_FCs!BO10</f>
        <v>1349.5261056699992</v>
      </c>
      <c r="CN10" s="16">
        <f>Sect_CBs!CN10+Sect_DBs!BP10+Sect_FCs!BP10</f>
        <v>1331.5215860599997</v>
      </c>
      <c r="CO10" s="16">
        <f>Sect_CBs!CO10+Sect_DBs!BQ10+Sect_FCs!BQ10</f>
        <v>1392.6856427500004</v>
      </c>
      <c r="CP10" s="16">
        <f>Sect_CBs!CP10+Sect_DBs!BR10+Sect_FCs!BR10</f>
        <v>1370.2252530300004</v>
      </c>
      <c r="CQ10" s="16">
        <f>Sect_CBs!CQ10+Sect_DBs!BS10+Sect_FCs!BS10</f>
        <v>1428.6736534899997</v>
      </c>
      <c r="CR10" s="16">
        <f>Sect_CBs!CR10+Sect_DBs!BT10+Sect_FCs!BT10</f>
        <v>1398.6663465900001</v>
      </c>
      <c r="CS10" s="16">
        <f>Sect_CBs!CS10+Sect_DBs!BU10+Sect_FCs!BU10</f>
        <v>1746.9363733199998</v>
      </c>
      <c r="CT10" s="16">
        <f>Sect_CBs!CT10+Sect_DBs!BV10+Sect_FCs!BV10</f>
        <v>1826.9595200699998</v>
      </c>
      <c r="CU10" s="16">
        <f>Sect_CBs!CU10+Sect_DBs!BW10+Sect_FCs!BW10</f>
        <v>1748.49904808</v>
      </c>
      <c r="CV10" s="16">
        <f>Sect_CBs!CV10+Sect_DBs!BX10+Sect_FCs!BX10</f>
        <v>1712.9727798700001</v>
      </c>
      <c r="CW10" s="16">
        <f>Sect_CBs!CW10+Sect_DBs!BY10+Sect_FCs!BY10</f>
        <v>451.66506522000009</v>
      </c>
      <c r="CX10" s="16">
        <f>Sect_CBs!CX10+Sect_DBs!BZ10+Sect_FCs!BZ10</f>
        <v>1705.73257487</v>
      </c>
      <c r="CY10" s="16">
        <f>Sect_CBs!CY10+Sect_DBs!CA10+Sect_FCs!CA10</f>
        <v>1703.5794871600001</v>
      </c>
      <c r="CZ10" s="16">
        <f>Sect_CBs!CZ10+Sect_DBs!CB10+Sect_FCs!CB10</f>
        <v>1742.9395048899999</v>
      </c>
      <c r="DA10" s="16">
        <f>Sect_CBs!DA10+Sect_DBs!CC10+Sect_FCs!CC10</f>
        <v>1786.9109278199999</v>
      </c>
      <c r="DB10" s="16">
        <f>Sect_CBs!DB10+Sect_DBs!CD10+Sect_FCs!CD10</f>
        <v>1931.3082042100004</v>
      </c>
      <c r="DC10" s="16">
        <f>Sect_CBs!DC10+Sect_DBs!CE10+Sect_FCs!CE10</f>
        <v>2449.1497607003994</v>
      </c>
      <c r="DD10" s="16">
        <f>Sect_CBs!DD10+Sect_DBs!CF10+Sect_FCs!CF10</f>
        <v>2335.6593091604</v>
      </c>
      <c r="DE10" s="16">
        <f>Sect_CBs!DE10+Sect_DBs!CG10+Sect_FCs!CG10</f>
        <v>2660.8382243903998</v>
      </c>
      <c r="DF10" s="16">
        <f>Sect_CBs!DF10+Sect_DBs!CH10+Sect_FCs!CH10</f>
        <v>2550.2065493404002</v>
      </c>
      <c r="DG10" s="16">
        <f>Sect_CBs!DG10+Sect_DBs!CI10+Sect_FCs!CI10</f>
        <v>2524.9580985303996</v>
      </c>
      <c r="DH10" s="16">
        <f>Sect_CBs!DH10+Sect_DBs!CJ10+Sect_FCs!CJ10</f>
        <v>2794.3440487404009</v>
      </c>
      <c r="DI10" s="16">
        <f>Sect_CBs!DI10+Sect_DBs!CK10+Sect_FCs!CK10</f>
        <v>2910.9221742504005</v>
      </c>
      <c r="DJ10" s="16">
        <f>Sect_CBs!DJ10+Sect_DBs!CL10+Sect_FCs!CL10</f>
        <v>2895.5069831403989</v>
      </c>
      <c r="DK10" s="16">
        <f>Sect_CBs!DK10+Sect_DBs!CM10+Sect_FCs!CM10</f>
        <v>2899.974545630399</v>
      </c>
      <c r="DL10" s="16">
        <f>Sect_CBs!DL10+Sect_DBs!CN10+Sect_FCs!CN10</f>
        <v>2990.792335890399</v>
      </c>
      <c r="DM10" s="16">
        <f>Sect_CBs!DM10+Sect_DBs!CO10+Sect_FCs!CO10</f>
        <v>2778.3313484003997</v>
      </c>
      <c r="DN10" s="16">
        <f>Sect_CBs!DN10+Sect_DBs!CP10+Sect_FCs!CP10</f>
        <v>2742.9589121803997</v>
      </c>
      <c r="DO10" s="16">
        <f>Sect_CBs!DO10+Sect_DBs!CQ10+Sect_FCs!CQ10</f>
        <v>2808.2677933103996</v>
      </c>
      <c r="DP10" s="16">
        <f>Sect_CBs!DP10+Sect_DBs!CR10+Sect_FCs!CR10</f>
        <v>2942.7599811</v>
      </c>
      <c r="DQ10" s="16">
        <f>Sect_CBs!DQ10+Sect_DBs!CS10+Sect_FCs!CS10</f>
        <v>3017.4694291999999</v>
      </c>
      <c r="DR10" s="16">
        <f>Sect_CBs!DR10+Sect_DBs!CT10+Sect_FCs!CT10</f>
        <v>3083.9537220100001</v>
      </c>
      <c r="DS10" s="16">
        <f>Sect_CBs!DS10+Sect_DBs!CU10+Sect_FCs!CU10</f>
        <v>2963.5826937700008</v>
      </c>
      <c r="DT10" s="16">
        <f>Sect_CBs!DT10+Sect_DBs!CV10+Sect_FCs!CV10</f>
        <v>2665.5172070600006</v>
      </c>
      <c r="DU10" s="16">
        <f>Sect_CBs!DU10+Sect_DBs!CW10+Sect_FCs!CW10</f>
        <v>2600.4203659800005</v>
      </c>
      <c r="DV10" s="16">
        <f>Sect_CBs!DV10+Sect_DBs!CX10+Sect_FCs!CX10</f>
        <v>2459.6032628500002</v>
      </c>
      <c r="DW10" s="16">
        <f>Sect_CBs!DW10+Sect_DBs!CY10+Sect_FCs!CY10</f>
        <v>2449.2864393999994</v>
      </c>
      <c r="DX10" s="16">
        <f>Sect_CBs!DX10+Sect_DBs!CZ10+Sect_FCs!CZ10</f>
        <v>2546.8593250799986</v>
      </c>
      <c r="DY10" s="16">
        <f>Sect_CBs!DY10+Sect_DBs!DA10+Sect_FCs!DA10</f>
        <v>2581.5638488899999</v>
      </c>
      <c r="DZ10" s="16">
        <f>Sect_CBs!DZ10+Sect_DBs!DB10+Sect_FCs!DB10</f>
        <v>2798.7743166699993</v>
      </c>
      <c r="EA10" s="16">
        <f>Sect_CBs!EA10+Sect_DBs!DC10+Sect_FCs!DC10</f>
        <v>2890.995268319999</v>
      </c>
      <c r="EB10" s="16">
        <f>Sect_CBs!EB10+Sect_DBs!DD10+Sect_FCs!DD10</f>
        <v>2660.3594616</v>
      </c>
      <c r="EC10" s="16">
        <f>Sect_CBs!EC10+Sect_DBs!DE10+Sect_FCs!DE10</f>
        <v>2342.5011674499997</v>
      </c>
      <c r="ED10" s="16">
        <f>Sect_CBs!ED10+Sect_DBs!DF10+Sect_FCs!DF10</f>
        <v>2259.6693947399999</v>
      </c>
      <c r="EE10" s="16">
        <f>Sect_CBs!EE10+Sect_DBs!DG10+Sect_FCs!DG10</f>
        <v>2356.3419116699997</v>
      </c>
      <c r="EF10" s="16">
        <f>Sect_CBs!EF10+Sect_DBs!DH10+Sect_FCs!DH10</f>
        <v>2540.5870235099997</v>
      </c>
      <c r="EG10" s="16">
        <f>Sect_CBs!EG10+Sect_DBs!DI10+Sect_FCs!DI10</f>
        <v>2689.44042012</v>
      </c>
      <c r="EH10" s="16">
        <f>Sect_CBs!EH10+Sect_DBs!DJ10+Sect_FCs!DJ10</f>
        <v>2652.4928419099997</v>
      </c>
      <c r="EI10" s="16">
        <f>Sect_CBs!EI10+Sect_DBs!DK10+Sect_FCs!DK10</f>
        <v>3365.4926595500001</v>
      </c>
      <c r="EJ10" s="16">
        <f>Sect_CBs!EJ10+Sect_DBs!DL10+Sect_FCs!DL10</f>
        <v>3674.5503581499993</v>
      </c>
      <c r="EK10" s="13">
        <f>Sect_CBs!EK10+Sect_DBs!DM10+Sect_FCs!DM10</f>
        <v>3094.2009957800001</v>
      </c>
      <c r="EL10" s="13">
        <f>Sect_CBs!EL10+Sect_DBs!DN10+Sect_FCs!DN10</f>
        <v>2892.5140473199999</v>
      </c>
      <c r="EM10" s="13">
        <f>Sect_CBs!EM10+Sect_DBs!DO10+Sect_FCs!DO10</f>
        <v>2862.2428476799996</v>
      </c>
      <c r="EN10" s="13">
        <f>Sect_CBs!EN10+Sect_DBs!DP10+Sect_FCs!DP10</f>
        <v>2814.9082364700007</v>
      </c>
      <c r="EO10" s="13">
        <f>Sect_CBs!EO10+Sect_DBs!DQ10+Sect_FCs!DQ10</f>
        <v>2750.7083513100006</v>
      </c>
      <c r="EP10" s="13">
        <f>Sect_CBs!EP10+Sect_DBs!DR10+Sect_FCs!DR10</f>
        <v>2593.30690142</v>
      </c>
      <c r="EQ10" s="13">
        <f>Sect_CBs!EQ10+Sect_DBs!DS10+Sect_FCs!DS10</f>
        <v>2554.9769516299998</v>
      </c>
      <c r="ER10" s="13">
        <f>Sect_CBs!ER10+Sect_DBs!DT10+Sect_FCs!DT10</f>
        <v>2980.3596439900002</v>
      </c>
      <c r="ES10" s="13">
        <f>Sect_CBs!ES10+Sect_DBs!DU10+Sect_FCs!DU10</f>
        <v>3075.8620822400003</v>
      </c>
      <c r="ET10" s="13">
        <f>Sect_CBs!ET10+Sect_DBs!DV10+Sect_FCs!DV10</f>
        <v>3015.3608350099994</v>
      </c>
      <c r="EU10" s="13">
        <f>Sect_CBs!EU10+Sect_DBs!DW10+Sect_FCs!DW10</f>
        <v>3045.9942112400008</v>
      </c>
      <c r="EV10" s="13">
        <f>Sect_CBs!EV10+Sect_DBs!DX10+Sect_FCs!DX10</f>
        <v>3067.4090945494991</v>
      </c>
      <c r="EW10" s="13">
        <f>Sect_CBs!EW10+Sect_DBs!DY10+Sect_FCs!DY10</f>
        <v>3174.7392314299987</v>
      </c>
      <c r="EX10" s="13">
        <f>Sect_CBs!EX10+Sect_DBs!DZ10+Sect_FCs!DZ10</f>
        <v>3073.9554284100004</v>
      </c>
    </row>
    <row r="11" spans="1:154" s="18" customFormat="1" x14ac:dyDescent="0.3">
      <c r="A11" s="15" t="s">
        <v>23</v>
      </c>
      <c r="B11" s="16">
        <v>11083.370369359998</v>
      </c>
      <c r="C11" s="16">
        <v>11034.198596480004</v>
      </c>
      <c r="D11" s="16">
        <v>11214.568430180003</v>
      </c>
      <c r="E11" s="16">
        <v>11308.165885698101</v>
      </c>
      <c r="F11" s="16">
        <v>11706.462562659999</v>
      </c>
      <c r="G11" s="16">
        <v>11919.311286100001</v>
      </c>
      <c r="H11" s="16">
        <v>12015.316398217903</v>
      </c>
      <c r="I11" s="16">
        <v>12085.978569885805</v>
      </c>
      <c r="J11" s="16">
        <v>12090.715569885806</v>
      </c>
      <c r="K11" s="17">
        <v>12009.830240753708</v>
      </c>
      <c r="L11" s="16">
        <v>11843.461500176356</v>
      </c>
      <c r="M11" s="16">
        <v>11759.710425840587</v>
      </c>
      <c r="N11" s="16">
        <v>11612.859278959841</v>
      </c>
      <c r="O11" s="16">
        <v>11958.147859429837</v>
      </c>
      <c r="P11" s="16">
        <v>11809.64628111984</v>
      </c>
      <c r="Q11" s="16">
        <v>11540.635730149841</v>
      </c>
      <c r="R11" s="16">
        <v>11500.628832649842</v>
      </c>
      <c r="S11" s="16">
        <v>11728.165302740001</v>
      </c>
      <c r="T11" s="16">
        <v>12388.235081070003</v>
      </c>
      <c r="U11" s="16">
        <v>11833.233054275652</v>
      </c>
      <c r="V11" s="16">
        <v>11646.557859239998</v>
      </c>
      <c r="W11" s="16">
        <v>10200.03418813904</v>
      </c>
      <c r="X11" s="16">
        <v>9914.7667588700006</v>
      </c>
      <c r="Y11" s="16">
        <v>8184.9675389699987</v>
      </c>
      <c r="Z11" s="16">
        <f>Sect_CBs!Z11+Sect_DBs!B11+Sect_FCs!B11</f>
        <v>12643.47895323</v>
      </c>
      <c r="AA11" s="16">
        <f>Sect_CBs!AA11+Sect_DBs!C11+Sect_FCs!C11</f>
        <v>8547.1204836099987</v>
      </c>
      <c r="AB11" s="16">
        <f>Sect_CBs!AB11+Sect_DBs!D11+Sect_FCs!D11</f>
        <v>12878.195322450001</v>
      </c>
      <c r="AC11" s="16">
        <f>Sect_CBs!AC11+Sect_DBs!E11+Sect_FCs!E11</f>
        <v>14040.550684009999</v>
      </c>
      <c r="AD11" s="16">
        <f>Sect_CBs!AD11+Sect_DBs!F11+Sect_FCs!F11</f>
        <v>13603.762011764098</v>
      </c>
      <c r="AE11" s="16">
        <f>Sect_CBs!AE11+Sect_DBs!G11+Sect_FCs!G11</f>
        <v>13272.152444761097</v>
      </c>
      <c r="AF11" s="16">
        <f>Sect_CBs!AF11+Sect_DBs!H11+Sect_FCs!H11</f>
        <v>15487.413045011695</v>
      </c>
      <c r="AG11" s="16">
        <f>Sect_CBs!AG11+Sect_DBs!I11+Sect_FCs!I11</f>
        <v>16644.926545600702</v>
      </c>
      <c r="AH11" s="16">
        <f>Sect_CBs!AH11+Sect_DBs!J11+Sect_FCs!J11</f>
        <v>15928.739108538899</v>
      </c>
      <c r="AI11" s="16">
        <f>Sect_CBs!AI11+Sect_DBs!K11+Sect_FCs!K11</f>
        <v>17749.593493119999</v>
      </c>
      <c r="AJ11" s="16">
        <f>Sect_CBs!AJ11+Sect_DBs!L11+Sect_FCs!L11</f>
        <v>18285.670716116427</v>
      </c>
      <c r="AK11" s="16">
        <f>Sect_CBs!AK11+Sect_DBs!M11+Sect_FCs!M11</f>
        <v>19283.686196121431</v>
      </c>
      <c r="AL11" s="16">
        <f>Sect_CBs!AL11+Sect_DBs!N11+Sect_FCs!N11</f>
        <v>19597.7425375696</v>
      </c>
      <c r="AM11" s="16">
        <f>Sect_CBs!AM11+Sect_DBs!O11+Sect_FCs!O11</f>
        <v>20253.833290670096</v>
      </c>
      <c r="AN11" s="16">
        <f>Sect_CBs!AN11+Sect_DBs!P11+Sect_FCs!P11</f>
        <v>20125.558824262298</v>
      </c>
      <c r="AO11" s="16">
        <f>Sect_CBs!AO11+Sect_DBs!Q11+Sect_FCs!Q11</f>
        <v>17769.941852373202</v>
      </c>
      <c r="AP11" s="16">
        <f>Sect_CBs!AP11+Sect_DBs!R11+Sect_FCs!R11</f>
        <v>18832.253367636407</v>
      </c>
      <c r="AQ11" s="16">
        <f>Sect_CBs!AQ11+Sect_DBs!S11+Sect_FCs!S11</f>
        <v>20092.096555011332</v>
      </c>
      <c r="AR11" s="16">
        <f>Sect_CBs!AR11+Sect_DBs!T11+Sect_FCs!T11</f>
        <v>17846.392592982313</v>
      </c>
      <c r="AS11" s="16">
        <f>Sect_CBs!AS11+Sect_DBs!U11+Sect_FCs!U11</f>
        <v>17071.746346873202</v>
      </c>
      <c r="AT11" s="16">
        <f>Sect_CBs!AT11+Sect_DBs!V11+Sect_FCs!V11</f>
        <v>17370.596927501203</v>
      </c>
      <c r="AU11" s="16">
        <f>Sect_CBs!AU11+Sect_DBs!W11+Sect_FCs!W11</f>
        <v>16571.520335401201</v>
      </c>
      <c r="AV11" s="16">
        <f>Sect_CBs!AV11+Sect_DBs!X11+Sect_FCs!X11</f>
        <v>16924.328397545156</v>
      </c>
      <c r="AW11" s="16">
        <f>Sect_CBs!AW11+Sect_DBs!Y11+Sect_FCs!Y11</f>
        <v>17378.770035454112</v>
      </c>
      <c r="AX11" s="16">
        <f>Sect_CBs!AX11+Sect_DBs!Z11+Sect_FCs!Z11</f>
        <v>14161.132013743556</v>
      </c>
      <c r="AY11" s="16">
        <f>Sect_CBs!AY11+Sect_DBs!AA11+Sect_FCs!AA11</f>
        <v>14394.291545690559</v>
      </c>
      <c r="AZ11" s="16">
        <f>Sect_CBs!AZ11+Sect_DBs!AB11+Sect_FCs!AB11</f>
        <v>13604.921753752566</v>
      </c>
      <c r="BA11" s="16">
        <f>Sect_CBs!BA11+Sect_DBs!AC11+Sect_FCs!AC11</f>
        <v>15705.514275459522</v>
      </c>
      <c r="BB11" s="16">
        <f>Sect_CBs!BB11+Sect_DBs!AD11+Sect_FCs!AD11</f>
        <v>15398.860345777564</v>
      </c>
      <c r="BC11" s="16">
        <f>Sect_CBs!BC11+Sect_DBs!AE11+Sect_FCs!AE11</f>
        <v>15663.823523708103</v>
      </c>
      <c r="BD11" s="16">
        <f>Sect_CBs!BD11+Sect_DBs!AF11+Sect_FCs!AF11</f>
        <v>16732.808124029099</v>
      </c>
      <c r="BE11" s="16">
        <f>Sect_CBs!BE11+Sect_DBs!AG11+Sect_FCs!AG11</f>
        <v>16680.733588190098</v>
      </c>
      <c r="BF11" s="16">
        <f>Sect_CBs!BF11+Sect_DBs!AH11+Sect_FCs!AH11</f>
        <v>18856.2902920897</v>
      </c>
      <c r="BG11" s="16">
        <f>Sect_CBs!BG11+Sect_DBs!AI11+Sect_FCs!AI11</f>
        <v>19043.126994259997</v>
      </c>
      <c r="BH11" s="16">
        <f>Sect_CBs!BH11+Sect_DBs!AJ11+Sect_FCs!AJ11</f>
        <v>19175.424973040004</v>
      </c>
      <c r="BI11" s="16">
        <f>Sect_CBs!BI11+Sect_DBs!AK11+Sect_FCs!AK11</f>
        <v>24410.782166700214</v>
      </c>
      <c r="BJ11" s="16">
        <f>Sect_CBs!BJ11+Sect_DBs!AL11+Sect_FCs!AL11</f>
        <v>19781.678259906756</v>
      </c>
      <c r="BK11" s="16">
        <f>Sect_CBs!BK11+Sect_DBs!AM11+Sect_FCs!AM11</f>
        <v>24124.80588077275</v>
      </c>
      <c r="BL11" s="16">
        <f>Sect_CBs!BL11+Sect_DBs!AN11+Sect_FCs!AN11</f>
        <v>24421.591748277751</v>
      </c>
      <c r="BM11" s="16">
        <f>Sect_CBs!BM11+Sect_DBs!AO11+Sect_FCs!AO11</f>
        <v>26439.90880372205</v>
      </c>
      <c r="BN11" s="16">
        <f>Sect_CBs!BN11+Sect_DBs!AP11+Sect_FCs!AP11</f>
        <v>25815.575526877252</v>
      </c>
      <c r="BO11" s="16">
        <f>Sect_CBs!BO11+Sect_DBs!AQ11+Sect_FCs!AQ11</f>
        <v>26300.496436317251</v>
      </c>
      <c r="BP11" s="16">
        <f>Sect_CBs!BP11+Sect_DBs!AR11+Sect_FCs!AR11</f>
        <v>27241.300979266998</v>
      </c>
      <c r="BQ11" s="16">
        <f>Sect_CBs!BQ11+Sect_DBs!AS11+Sect_FCs!AS11</f>
        <v>27876.132179471995</v>
      </c>
      <c r="BR11" s="16">
        <f>Sect_CBs!BR11+Sect_DBs!AT11+Sect_FCs!AT11</f>
        <v>28964.422799597</v>
      </c>
      <c r="BS11" s="16">
        <f>Sect_CBs!BS11+Sect_DBs!AU11+Sect_FCs!AU11</f>
        <v>29325.585104002006</v>
      </c>
      <c r="BT11" s="16">
        <f>Sect_CBs!BT11+Sect_DBs!AV11+Sect_FCs!AV11</f>
        <v>29029.850633205333</v>
      </c>
      <c r="BU11" s="16">
        <f>Sect_CBs!BU11+Sect_DBs!AW11+Sect_FCs!AW11</f>
        <v>29750.258098612299</v>
      </c>
      <c r="BV11" s="16">
        <f>Sect_CBs!BV11+Sect_DBs!AX11+Sect_FCs!AX11</f>
        <v>31182.188071971588</v>
      </c>
      <c r="BW11" s="16">
        <f>Sect_CBs!BW11+Sect_DBs!AY11+Sect_FCs!AY11</f>
        <v>29277.769220964507</v>
      </c>
      <c r="BX11" s="16">
        <f>Sect_CBs!BX11+Sect_DBs!AZ11+Sect_FCs!AZ11</f>
        <v>28143.895427039497</v>
      </c>
      <c r="BY11" s="16">
        <f>Sect_CBs!BY11+Sect_DBs!BA11+Sect_FCs!BA11</f>
        <v>26626.750322272102</v>
      </c>
      <c r="BZ11" s="16">
        <f>Sect_CBs!BZ11+Sect_DBs!BB11+Sect_FCs!BB11</f>
        <v>28138.939085217604</v>
      </c>
      <c r="CA11" s="16">
        <f>Sect_CBs!CA11+Sect_DBs!BC11+Sect_FCs!BC11</f>
        <v>28668.337915191601</v>
      </c>
      <c r="CB11" s="16">
        <f>Sect_CBs!CB11+Sect_DBs!BD11+Sect_FCs!BD11</f>
        <v>28972.304215894601</v>
      </c>
      <c r="CC11" s="16">
        <f>Sect_CBs!CC11+Sect_DBs!BE11+Sect_FCs!BE11</f>
        <v>29684.971018279593</v>
      </c>
      <c r="CD11" s="16">
        <f>Sect_CBs!CD11+Sect_DBs!BF11+Sect_FCs!BF11</f>
        <v>31566.394377996603</v>
      </c>
      <c r="CE11" s="16">
        <f>Sect_CBs!CE11+Sect_DBs!BG11+Sect_FCs!BG11</f>
        <v>31989.093379207603</v>
      </c>
      <c r="CF11" s="16">
        <f>Sect_CBs!CF11+Sect_DBs!BH11+Sect_FCs!BH11</f>
        <v>32580.479317824393</v>
      </c>
      <c r="CG11" s="16">
        <f>Sect_CBs!CG11+Sect_DBs!BI11+Sect_FCs!BI11</f>
        <v>33801.100765441435</v>
      </c>
      <c r="CH11" s="16">
        <f>Sect_CBs!CH11+Sect_DBs!BJ11+Sect_FCs!BJ11</f>
        <v>34249.935358596929</v>
      </c>
      <c r="CI11" s="16">
        <f>Sect_CBs!CI11+Sect_DBs!BK11+Sect_FCs!BK11</f>
        <v>34779.321220661594</v>
      </c>
      <c r="CJ11" s="16">
        <f>Sect_CBs!CJ11+Sect_DBs!BL11+Sect_FCs!BL11</f>
        <v>36911.648398779638</v>
      </c>
      <c r="CK11" s="16">
        <f>Sect_CBs!CK11+Sect_DBs!BM11+Sect_FCs!BM11</f>
        <v>37944.539219492603</v>
      </c>
      <c r="CL11" s="16">
        <f>Sect_CBs!CL11+Sect_DBs!BN11+Sect_FCs!BN11</f>
        <v>37722.129054473342</v>
      </c>
      <c r="CM11" s="16">
        <f>Sect_CBs!CM11+Sect_DBs!BO11+Sect_FCs!BO11</f>
        <v>38711.222444739586</v>
      </c>
      <c r="CN11" s="16">
        <f>Sect_CBs!CN11+Sect_DBs!BP11+Sect_FCs!BP11</f>
        <v>40741.257449280041</v>
      </c>
      <c r="CO11" s="16">
        <f>Sect_CBs!CO11+Sect_DBs!BQ11+Sect_FCs!BQ11</f>
        <v>38109.649304722443</v>
      </c>
      <c r="CP11" s="16">
        <f>Sect_CBs!CP11+Sect_DBs!BR11+Sect_FCs!BR11</f>
        <v>37542.120302077928</v>
      </c>
      <c r="CQ11" s="16">
        <f>Sect_CBs!CQ11+Sect_DBs!BS11+Sect_FCs!BS11</f>
        <v>38795.955935175254</v>
      </c>
      <c r="CR11" s="16">
        <f>Sect_CBs!CR11+Sect_DBs!BT11+Sect_FCs!BT11</f>
        <v>39500.784140503325</v>
      </c>
      <c r="CS11" s="16">
        <f>Sect_CBs!CS11+Sect_DBs!BU11+Sect_FCs!BU11</f>
        <v>40660.190883768133</v>
      </c>
      <c r="CT11" s="16">
        <f>Sect_CBs!CT11+Sect_DBs!BV11+Sect_FCs!BV11</f>
        <v>41486.160157719947</v>
      </c>
      <c r="CU11" s="16">
        <f>Sect_CBs!CU11+Sect_DBs!BW11+Sect_FCs!BW11</f>
        <v>41512.977998627495</v>
      </c>
      <c r="CV11" s="16">
        <f>Sect_CBs!CV11+Sect_DBs!BX11+Sect_FCs!BX11</f>
        <v>42375.166034170987</v>
      </c>
      <c r="CW11" s="16">
        <f>Sect_CBs!CW11+Sect_DBs!BY11+Sect_FCs!BY11</f>
        <v>52049.19793160331</v>
      </c>
      <c r="CX11" s="16">
        <f>Sect_CBs!CX11+Sect_DBs!BZ11+Sect_FCs!BZ11</f>
        <v>53875.707759943994</v>
      </c>
      <c r="CY11" s="16">
        <f>Sect_CBs!CY11+Sect_DBs!CA11+Sect_FCs!CA11</f>
        <v>54478.329860719001</v>
      </c>
      <c r="CZ11" s="16">
        <f>Sect_CBs!CZ11+Sect_DBs!CB11+Sect_FCs!CB11</f>
        <v>58859.055892085998</v>
      </c>
      <c r="DA11" s="16">
        <f>Sect_CBs!DA11+Sect_DBs!CC11+Sect_FCs!CC11</f>
        <v>60498.435786615999</v>
      </c>
      <c r="DB11" s="16">
        <f>Sect_CBs!DB11+Sect_DBs!CD11+Sect_FCs!CD11</f>
        <v>66456.161213856001</v>
      </c>
      <c r="DC11" s="16">
        <f>Sect_CBs!DC11+Sect_DBs!CE11+Sect_FCs!CE11</f>
        <v>68504.562743654606</v>
      </c>
      <c r="DD11" s="16">
        <f>Sect_CBs!DD11+Sect_DBs!CF11+Sect_FCs!CF11</f>
        <v>66710.486129950412</v>
      </c>
      <c r="DE11" s="16">
        <f>Sect_CBs!DE11+Sect_DBs!CG11+Sect_FCs!CG11</f>
        <v>66334.017024317422</v>
      </c>
      <c r="DF11" s="16">
        <f>Sect_CBs!DF11+Sect_DBs!CH11+Sect_FCs!CH11</f>
        <v>66799.917203651436</v>
      </c>
      <c r="DG11" s="16">
        <f>Sect_CBs!DG11+Sect_DBs!CI11+Sect_FCs!CI11</f>
        <v>70023.29046506442</v>
      </c>
      <c r="DH11" s="16">
        <f>Sect_CBs!DH11+Sect_DBs!CJ11+Sect_FCs!CJ11</f>
        <v>75247.649017119911</v>
      </c>
      <c r="DI11" s="16">
        <f>Sect_CBs!DI11+Sect_DBs!CK11+Sect_FCs!CK11</f>
        <v>79096.260210796609</v>
      </c>
      <c r="DJ11" s="16">
        <f>Sect_CBs!DJ11+Sect_DBs!CL11+Sect_FCs!CL11</f>
        <v>84343.304313454631</v>
      </c>
      <c r="DK11" s="16">
        <f>Sect_CBs!DK11+Sect_DBs!CM11+Sect_FCs!CM11</f>
        <v>90900.200103974392</v>
      </c>
      <c r="DL11" s="16">
        <f>Sect_CBs!DL11+Sect_DBs!CN11+Sect_FCs!CN11</f>
        <v>96028.5733427784</v>
      </c>
      <c r="DM11" s="16">
        <f>Sect_CBs!DM11+Sect_DBs!CO11+Sect_FCs!CO11</f>
        <v>100630.3175871829</v>
      </c>
      <c r="DN11" s="16">
        <f>Sect_CBs!DN11+Sect_DBs!CP11+Sect_FCs!CP11</f>
        <v>92034.631372915799</v>
      </c>
      <c r="DO11" s="16">
        <f>Sect_CBs!DO11+Sect_DBs!CQ11+Sect_FCs!CQ11</f>
        <v>92106.426983613404</v>
      </c>
      <c r="DP11" s="16">
        <f>Sect_CBs!DP11+Sect_DBs!CR11+Sect_FCs!CR11</f>
        <v>92084.156218385018</v>
      </c>
      <c r="DQ11" s="16">
        <f>Sect_CBs!DQ11+Sect_DBs!CS11+Sect_FCs!CS11</f>
        <v>86304.710823691566</v>
      </c>
      <c r="DR11" s="16">
        <f>Sect_CBs!DR11+Sect_DBs!CT11+Sect_FCs!CT11</f>
        <v>90363.034894706012</v>
      </c>
      <c r="DS11" s="16">
        <f>Sect_CBs!DS11+Sect_DBs!CU11+Sect_FCs!CU11</f>
        <v>89264.818574480014</v>
      </c>
      <c r="DT11" s="16">
        <f>Sect_CBs!DT11+Sect_DBs!CV11+Sect_FCs!CV11</f>
        <v>89105.301320669532</v>
      </c>
      <c r="DU11" s="16">
        <f>Sect_CBs!DU11+Sect_DBs!CW11+Sect_FCs!CW11</f>
        <v>89499.20183692516</v>
      </c>
      <c r="DV11" s="16">
        <f>Sect_CBs!DV11+Sect_DBs!CX11+Sect_FCs!CX11</f>
        <v>89529.594640070529</v>
      </c>
      <c r="DW11" s="16">
        <f>Sect_CBs!DW11+Sect_DBs!CY11+Sect_FCs!CY11</f>
        <v>90332.62051643763</v>
      </c>
      <c r="DX11" s="16">
        <f>Sect_CBs!DX11+Sect_DBs!CZ11+Sect_FCs!CZ11</f>
        <v>93561.692492621063</v>
      </c>
      <c r="DY11" s="16">
        <f>Sect_CBs!DY11+Sect_DBs!DA11+Sect_FCs!DA11</f>
        <v>94123.451176989533</v>
      </c>
      <c r="DZ11" s="16">
        <f>Sect_CBs!DZ11+Sect_DBs!DB11+Sect_FCs!DB11</f>
        <v>95735.730690533092</v>
      </c>
      <c r="EA11" s="16">
        <f>Sect_CBs!EA11+Sect_DBs!DC11+Sect_FCs!DC11</f>
        <v>96375.937350164604</v>
      </c>
      <c r="EB11" s="16">
        <f>Sect_CBs!EB11+Sect_DBs!DD11+Sect_FCs!DD11</f>
        <v>94611.593735665112</v>
      </c>
      <c r="EC11" s="16">
        <f>Sect_CBs!EC11+Sect_DBs!DE11+Sect_FCs!DE11</f>
        <v>93038.878114750492</v>
      </c>
      <c r="ED11" s="16">
        <f>Sect_CBs!ED11+Sect_DBs!DF11+Sect_FCs!DF11</f>
        <v>97462.451803401127</v>
      </c>
      <c r="EE11" s="16">
        <f>Sect_CBs!EE11+Sect_DBs!DG11+Sect_FCs!DG11</f>
        <v>95077.695210054124</v>
      </c>
      <c r="EF11" s="16">
        <f>Sect_CBs!EF11+Sect_DBs!DH11+Sect_FCs!DH11</f>
        <v>96040.800458772093</v>
      </c>
      <c r="EG11" s="16">
        <f>Sect_CBs!EG11+Sect_DBs!DI11+Sect_FCs!DI11</f>
        <v>105733.12643210559</v>
      </c>
      <c r="EH11" s="16">
        <f>Sect_CBs!EH11+Sect_DBs!DJ11+Sect_FCs!DJ11</f>
        <v>105966.42571957363</v>
      </c>
      <c r="EI11" s="16">
        <f>Sect_CBs!EI11+Sect_DBs!DK11+Sect_FCs!DK11</f>
        <v>109641.91938253204</v>
      </c>
      <c r="EJ11" s="16">
        <f>Sect_CBs!EJ11+Sect_DBs!DL11+Sect_FCs!DL11</f>
        <v>117240.54626872802</v>
      </c>
      <c r="EK11" s="13">
        <f>Sect_CBs!EK11+Sect_DBs!DM11+Sect_FCs!DM11</f>
        <v>123488.14161469719</v>
      </c>
      <c r="EL11" s="13">
        <f>Sect_CBs!EL11+Sect_DBs!DN11+Sect_FCs!DN11</f>
        <v>127633.87147135311</v>
      </c>
      <c r="EM11" s="13">
        <f>Sect_CBs!EM11+Sect_DBs!DO11+Sect_FCs!DO11</f>
        <v>136358.32832534311</v>
      </c>
      <c r="EN11" s="13">
        <f>Sect_CBs!EN11+Sect_DBs!DP11+Sect_FCs!DP11</f>
        <v>139256.52417392496</v>
      </c>
      <c r="EO11" s="13">
        <f>Sect_CBs!EO11+Sect_DBs!DQ11+Sect_FCs!DQ11</f>
        <v>131007.78278328452</v>
      </c>
      <c r="EP11" s="13">
        <f>Sect_CBs!EP11+Sect_DBs!DR11+Sect_FCs!DR11</f>
        <v>131430.77105944551</v>
      </c>
      <c r="EQ11" s="13">
        <f>Sect_CBs!EQ11+Sect_DBs!DS11+Sect_FCs!DS11</f>
        <v>133398.53279463999</v>
      </c>
      <c r="ER11" s="13">
        <f>Sect_CBs!ER11+Sect_DBs!DT11+Sect_FCs!DT11</f>
        <v>136515.70599937605</v>
      </c>
      <c r="ES11" s="13">
        <f>Sect_CBs!ES11+Sect_DBs!DU11+Sect_FCs!DU11</f>
        <v>137481.53897196555</v>
      </c>
      <c r="ET11" s="13">
        <f>Sect_CBs!ET11+Sect_DBs!DV11+Sect_FCs!DV11</f>
        <v>138924.72276926655</v>
      </c>
      <c r="EU11" s="13">
        <f>Sect_CBs!EU11+Sect_DBs!DW11+Sect_FCs!DW11</f>
        <v>139304.18682774351</v>
      </c>
      <c r="EV11" s="13">
        <f>Sect_CBs!EV11+Sect_DBs!DX11+Sect_FCs!DX11</f>
        <v>141854.84462583243</v>
      </c>
      <c r="EW11" s="13">
        <f>Sect_CBs!EW11+Sect_DBs!DY11+Sect_FCs!DY11</f>
        <v>142667.41124827001</v>
      </c>
      <c r="EX11" s="13">
        <f>Sect_CBs!EX11+Sect_DBs!DZ11+Sect_FCs!DZ11</f>
        <v>145870.04945676401</v>
      </c>
    </row>
    <row r="12" spans="1:154" s="14" customFormat="1" x14ac:dyDescent="0.3">
      <c r="A12" s="12" t="s">
        <v>24</v>
      </c>
      <c r="B12" s="13">
        <v>1709.3661755999999</v>
      </c>
      <c r="C12" s="13">
        <v>1675.5927371700004</v>
      </c>
      <c r="D12" s="13">
        <f t="shared" ref="D12:Y12" si="1">SUM(D13:D19)</f>
        <v>1722.2512345600001</v>
      </c>
      <c r="E12" s="13">
        <f t="shared" si="1"/>
        <v>1865.3100179206535</v>
      </c>
      <c r="F12" s="13">
        <f t="shared" si="1"/>
        <v>2077.2658383399994</v>
      </c>
      <c r="G12" s="13">
        <f t="shared" si="1"/>
        <v>1876.3274510599997</v>
      </c>
      <c r="H12" s="13">
        <f t="shared" si="1"/>
        <v>2162.2200630299999</v>
      </c>
      <c r="I12" s="13">
        <f t="shared" si="1"/>
        <v>2426.5398537999999</v>
      </c>
      <c r="J12" s="13">
        <f t="shared" si="1"/>
        <v>2404.6418537999994</v>
      </c>
      <c r="K12" s="13">
        <f t="shared" si="1"/>
        <v>2426.7637693199999</v>
      </c>
      <c r="L12" s="13">
        <f t="shared" si="1"/>
        <v>2337.7213480551836</v>
      </c>
      <c r="M12" s="13">
        <f t="shared" si="1"/>
        <v>2425.9142299954624</v>
      </c>
      <c r="N12" s="13">
        <f t="shared" si="1"/>
        <v>2019.7545935820049</v>
      </c>
      <c r="O12" s="13">
        <f t="shared" si="1"/>
        <v>1970.0437850820049</v>
      </c>
      <c r="P12" s="13">
        <f t="shared" si="1"/>
        <v>2280.3997966420047</v>
      </c>
      <c r="Q12" s="13">
        <f t="shared" si="1"/>
        <v>2249.0720771720048</v>
      </c>
      <c r="R12" s="13">
        <f t="shared" si="1"/>
        <v>2387.1631016920051</v>
      </c>
      <c r="S12" s="13">
        <f t="shared" si="1"/>
        <v>2224.6594669400001</v>
      </c>
      <c r="T12" s="13">
        <f t="shared" si="1"/>
        <v>2638.5246862099998</v>
      </c>
      <c r="U12" s="13">
        <f t="shared" si="1"/>
        <v>2200.2024930455459</v>
      </c>
      <c r="V12" s="13">
        <f t="shared" si="1"/>
        <v>2138.7861862200002</v>
      </c>
      <c r="W12" s="13">
        <f t="shared" si="1"/>
        <v>2203.9094474900003</v>
      </c>
      <c r="X12" s="13">
        <f t="shared" si="1"/>
        <v>2139.1727662900003</v>
      </c>
      <c r="Y12" s="13">
        <f t="shared" si="1"/>
        <v>3779.4540232700006</v>
      </c>
      <c r="Z12" s="13">
        <f>Sect_CBs!Z12+Sect_DBs!B12+Sect_FCs!B12</f>
        <v>2680.2969866900003</v>
      </c>
      <c r="AA12" s="13">
        <f>Sect_CBs!AA12+Sect_DBs!C12+Sect_FCs!C12</f>
        <v>2461.1696322300004</v>
      </c>
      <c r="AB12" s="13">
        <f>Sect_CBs!AB12+Sect_DBs!D12+Sect_FCs!D12</f>
        <v>2751.6793519400003</v>
      </c>
      <c r="AC12" s="13">
        <f>Sect_CBs!AC12+Sect_DBs!E12+Sect_FCs!E12</f>
        <v>2633.68012107</v>
      </c>
      <c r="AD12" s="13">
        <f>Sect_CBs!AD12+Sect_DBs!F12+Sect_FCs!F12</f>
        <v>3305.8942508774003</v>
      </c>
      <c r="AE12" s="13">
        <f>Sect_CBs!AE12+Sect_DBs!G12+Sect_FCs!G12</f>
        <v>3594.8903214290999</v>
      </c>
      <c r="AF12" s="13">
        <f>Sect_CBs!AF12+Sect_DBs!H12+Sect_FCs!H12</f>
        <v>3650.4478275445995</v>
      </c>
      <c r="AG12" s="13">
        <f>Sect_CBs!AG12+Sect_DBs!I12+Sect_FCs!I12</f>
        <v>3569.2384810255994</v>
      </c>
      <c r="AH12" s="13">
        <f>Sect_CBs!AH12+Sect_DBs!J12+Sect_FCs!J12</f>
        <v>3581.4490287733001</v>
      </c>
      <c r="AI12" s="13">
        <f>Sect_CBs!AI12+Sect_DBs!K12+Sect_FCs!K12</f>
        <v>3508.7161897800001</v>
      </c>
      <c r="AJ12" s="13">
        <f>Sect_CBs!AJ12+Sect_DBs!L12+Sect_FCs!L12</f>
        <v>2612.8189692855995</v>
      </c>
      <c r="AK12" s="13">
        <f>Sect_CBs!AK12+Sect_DBs!M12+Sect_FCs!M12</f>
        <v>2507.8321809235999</v>
      </c>
      <c r="AL12" s="13">
        <f>Sect_CBs!AL12+Sect_DBs!N12+Sect_FCs!N12</f>
        <v>2712.5788700635999</v>
      </c>
      <c r="AM12" s="13">
        <f>Sect_CBs!AM12+Sect_DBs!O12+Sect_FCs!O12</f>
        <v>2322.1097429699994</v>
      </c>
      <c r="AN12" s="13">
        <f>Sect_CBs!AN12+Sect_DBs!P12+Sect_FCs!P12</f>
        <v>2267.8213160437012</v>
      </c>
      <c r="AO12" s="13">
        <f>Sect_CBs!AO12+Sect_DBs!Q12+Sect_FCs!Q12</f>
        <v>2661.2523331437005</v>
      </c>
      <c r="AP12" s="13">
        <f>Sect_CBs!AP12+Sect_DBs!R12+Sect_FCs!R12</f>
        <v>2795.3691707036005</v>
      </c>
      <c r="AQ12" s="13">
        <f>Sect_CBs!AQ12+Sect_DBs!S12+Sect_FCs!S12</f>
        <v>3078.5628992096999</v>
      </c>
      <c r="AR12" s="13">
        <f>Sect_CBs!AR12+Sect_DBs!T12+Sect_FCs!T12</f>
        <v>4182.8660728297</v>
      </c>
      <c r="AS12" s="13">
        <f>Sect_CBs!AS12+Sect_DBs!U12+Sect_FCs!U12</f>
        <v>4217.0671868387008</v>
      </c>
      <c r="AT12" s="13">
        <f>Sect_CBs!AT12+Sect_DBs!V12+Sect_FCs!V12</f>
        <v>4238.4343880716997</v>
      </c>
      <c r="AU12" s="13">
        <f>Sect_CBs!AU12+Sect_DBs!W12+Sect_FCs!W12</f>
        <v>4182.7578220816995</v>
      </c>
      <c r="AV12" s="13">
        <f>Sect_CBs!AV12+Sect_DBs!X12+Sect_FCs!X12</f>
        <v>4040.1500565516999</v>
      </c>
      <c r="AW12" s="13">
        <f>Sect_CBs!AW12+Sect_DBs!Y12+Sect_FCs!Y12</f>
        <v>4255.2079266216997</v>
      </c>
      <c r="AX12" s="13">
        <f>Sect_CBs!AX12+Sect_DBs!Z12+Sect_FCs!Z12</f>
        <v>3897.3030115307001</v>
      </c>
      <c r="AY12" s="13">
        <f>Sect_CBs!AY12+Sect_DBs!AA12+Sect_FCs!AA12</f>
        <v>4079.4238351006998</v>
      </c>
      <c r="AZ12" s="13">
        <f>Sect_CBs!AZ12+Sect_DBs!AB12+Sect_FCs!AB12</f>
        <v>3795.8366775617001</v>
      </c>
      <c r="BA12" s="13">
        <f>Sect_CBs!BA12+Sect_DBs!AC12+Sect_FCs!AC12</f>
        <v>3462.7024456986996</v>
      </c>
      <c r="BB12" s="13">
        <f>Sect_CBs!BB12+Sect_DBs!AD12+Sect_FCs!AD12</f>
        <v>3292.3870981776504</v>
      </c>
      <c r="BC12" s="13">
        <f>Sect_CBs!BC12+Sect_DBs!AE12+Sect_FCs!AE12</f>
        <v>3086.9337910596505</v>
      </c>
      <c r="BD12" s="13">
        <f>Sect_CBs!BD12+Sect_DBs!AF12+Sect_FCs!AF12</f>
        <v>3438.7909685267455</v>
      </c>
      <c r="BE12" s="13">
        <f>Sect_CBs!BE12+Sect_DBs!AG12+Sect_FCs!AG12</f>
        <v>3785.6361072099503</v>
      </c>
      <c r="BF12" s="13">
        <f>Sect_CBs!BF12+Sect_DBs!AH12+Sect_FCs!AH12</f>
        <v>4149.6892255899611</v>
      </c>
      <c r="BG12" s="13">
        <f>Sect_CBs!BG12+Sect_DBs!AI12+Sect_FCs!AI12</f>
        <v>4202.3859162609497</v>
      </c>
      <c r="BH12" s="13">
        <f>Sect_CBs!BH12+Sect_DBs!AJ12+Sect_FCs!AJ12</f>
        <v>3988.54475924095</v>
      </c>
      <c r="BI12" s="13">
        <f>Sect_CBs!BI12+Sect_DBs!AK12+Sect_FCs!AK12</f>
        <v>3659.9111181759495</v>
      </c>
      <c r="BJ12" s="13">
        <f>Sect_CBs!BJ12+Sect_DBs!AL12+Sect_FCs!AL12</f>
        <v>3587.9108865739513</v>
      </c>
      <c r="BK12" s="13">
        <f>Sect_CBs!BK12+Sect_DBs!AM12+Sect_FCs!AM12</f>
        <v>3548.0357351950011</v>
      </c>
      <c r="BL12" s="13">
        <f>Sect_CBs!BL12+Sect_DBs!AN12+Sect_FCs!AN12</f>
        <v>3629.4170306350011</v>
      </c>
      <c r="BM12" s="13">
        <f>Sect_CBs!BM12+Sect_DBs!AO12+Sect_FCs!AO12</f>
        <v>3523.2844133720009</v>
      </c>
      <c r="BN12" s="13">
        <f>Sect_CBs!BN12+Sect_DBs!AP12+Sect_FCs!AP12</f>
        <v>3635.5017388949996</v>
      </c>
      <c r="BO12" s="13">
        <f>Sect_CBs!BO12+Sect_DBs!AQ12+Sect_FCs!AQ12</f>
        <v>3507.9612998800003</v>
      </c>
      <c r="BP12" s="13">
        <f>Sect_CBs!BP12+Sect_DBs!AR12+Sect_FCs!AR12</f>
        <v>3544.1046278340004</v>
      </c>
      <c r="BQ12" s="13">
        <f>Sect_CBs!BQ12+Sect_DBs!AS12+Sect_FCs!AS12</f>
        <v>3512.5466024150001</v>
      </c>
      <c r="BR12" s="13">
        <f>Sect_CBs!BR12+Sect_DBs!AT12+Sect_FCs!AT12</f>
        <v>3794.6566686100009</v>
      </c>
      <c r="BS12" s="13">
        <f>Sect_CBs!BS12+Sect_DBs!AU12+Sect_FCs!AU12</f>
        <v>3494.7600971600004</v>
      </c>
      <c r="BT12" s="13">
        <f>Sect_CBs!BT12+Sect_DBs!AV12+Sect_FCs!AV12</f>
        <v>3453.7540949000004</v>
      </c>
      <c r="BU12" s="13">
        <f>Sect_CBs!BU12+Sect_DBs!AW12+Sect_FCs!AW12</f>
        <v>3397.83686528</v>
      </c>
      <c r="BV12" s="13">
        <f>Sect_CBs!BV12+Sect_DBs!AX12+Sect_FCs!AX12</f>
        <v>3526.16618513</v>
      </c>
      <c r="BW12" s="13">
        <f>Sect_CBs!BW12+Sect_DBs!AY12+Sect_FCs!AY12</f>
        <v>3690.1305077700003</v>
      </c>
      <c r="BX12" s="13">
        <f>Sect_CBs!BX12+Sect_DBs!AZ12+Sect_FCs!AZ12</f>
        <v>3505.4088817200004</v>
      </c>
      <c r="BY12" s="13">
        <f>Sect_CBs!BY12+Sect_DBs!BA12+Sect_FCs!BA12</f>
        <v>3743.1224713899996</v>
      </c>
      <c r="BZ12" s="13">
        <f>Sect_CBs!BZ12+Sect_DBs!BB12+Sect_FCs!BB12</f>
        <v>3589.6255664700002</v>
      </c>
      <c r="CA12" s="13">
        <f>Sect_CBs!CA12+Sect_DBs!BC12+Sect_FCs!BC12</f>
        <v>3704.41289912</v>
      </c>
      <c r="CB12" s="13">
        <f>Sect_CBs!CB12+Sect_DBs!BD12+Sect_FCs!BD12</f>
        <v>3806.1060747600004</v>
      </c>
      <c r="CC12" s="13">
        <f>Sect_CBs!CC12+Sect_DBs!BE12+Sect_FCs!BE12</f>
        <v>3609.3230865400005</v>
      </c>
      <c r="CD12" s="13">
        <f>Sect_CBs!CD12+Sect_DBs!BF12+Sect_FCs!BF12</f>
        <v>3533.6729417000001</v>
      </c>
      <c r="CE12" s="13">
        <f>Sect_CBs!CE12+Sect_DBs!BG12+Sect_FCs!BG12</f>
        <v>3557.1389704500002</v>
      </c>
      <c r="CF12" s="13">
        <f>Sect_CBs!CF12+Sect_DBs!BH12+Sect_FCs!BH12</f>
        <v>3712.1505620099747</v>
      </c>
      <c r="CG12" s="13">
        <f>Sect_CBs!CG12+Sect_DBs!BI12+Sect_FCs!BI12</f>
        <v>3716.6134352999998</v>
      </c>
      <c r="CH12" s="13">
        <f>Sect_CBs!CH12+Sect_DBs!BJ12+Sect_FCs!BJ12</f>
        <v>3404.0254247600001</v>
      </c>
      <c r="CI12" s="13">
        <f>Sect_CBs!CI12+Sect_DBs!BK12+Sect_FCs!BK12</f>
        <v>3435.8544664795008</v>
      </c>
      <c r="CJ12" s="13">
        <f>Sect_CBs!CJ12+Sect_DBs!BL12+Sect_FCs!BL12</f>
        <v>3572.8447821794998</v>
      </c>
      <c r="CK12" s="13">
        <f>Sect_CBs!CK12+Sect_DBs!BM12+Sect_FCs!BM12</f>
        <v>3602.3769831499999</v>
      </c>
      <c r="CL12" s="13">
        <f>Sect_CBs!CL12+Sect_DBs!BN12+Sect_FCs!BN12</f>
        <v>3546.27778175</v>
      </c>
      <c r="CM12" s="13">
        <f>Sect_CBs!CM12+Sect_DBs!BO12+Sect_FCs!BO12</f>
        <v>3325.4003541099996</v>
      </c>
      <c r="CN12" s="13">
        <f>Sect_CBs!CN12+Sect_DBs!BP12+Sect_FCs!BP12</f>
        <v>3175.8679965700007</v>
      </c>
      <c r="CO12" s="13">
        <f>Sect_CBs!CO12+Sect_DBs!BQ12+Sect_FCs!BQ12</f>
        <v>3191.1902628600005</v>
      </c>
      <c r="CP12" s="13">
        <f>Sect_CBs!CP12+Sect_DBs!BR12+Sect_FCs!BR12</f>
        <v>3295.2309860101627</v>
      </c>
      <c r="CQ12" s="13">
        <f>Sect_CBs!CQ12+Sect_DBs!BS12+Sect_FCs!BS12</f>
        <v>3496.4983851691632</v>
      </c>
      <c r="CR12" s="13">
        <f>Sect_CBs!CR12+Sect_DBs!BT12+Sect_FCs!BT12</f>
        <v>3574.7123853639996</v>
      </c>
      <c r="CS12" s="13">
        <f>Sect_CBs!CS12+Sect_DBs!BU12+Sect_FCs!BU12</f>
        <v>3699.0214624875002</v>
      </c>
      <c r="CT12" s="13">
        <f>Sect_CBs!CT12+Sect_DBs!BV12+Sect_FCs!BV12</f>
        <v>3894.4797711739998</v>
      </c>
      <c r="CU12" s="13">
        <f>Sect_CBs!CU12+Sect_DBs!BW12+Sect_FCs!BW12</f>
        <v>3912.1138901859999</v>
      </c>
      <c r="CV12" s="13">
        <f>Sect_CBs!CV12+Sect_DBs!BX12+Sect_FCs!BX12</f>
        <v>3786.5666091939997</v>
      </c>
      <c r="CW12" s="13">
        <f>Sect_CBs!CW12+Sect_DBs!BY12+Sect_FCs!BY12</f>
        <v>3980.3282848239996</v>
      </c>
      <c r="CX12" s="13">
        <f>Sect_CBs!CX12+Sect_DBs!BZ12+Sect_FCs!BZ12</f>
        <v>4168.9261141800007</v>
      </c>
      <c r="CY12" s="13">
        <f>Sect_CBs!CY12+Sect_DBs!CA12+Sect_FCs!CA12</f>
        <v>4338.6877910400008</v>
      </c>
      <c r="CZ12" s="13">
        <f>Sect_CBs!CZ12+Sect_DBs!CB12+Sect_FCs!CB12</f>
        <v>4949.5202395299993</v>
      </c>
      <c r="DA12" s="13">
        <f>Sect_CBs!DA12+Sect_DBs!CC12+Sect_FCs!CC12</f>
        <v>5478.6541677020014</v>
      </c>
      <c r="DB12" s="13">
        <f>Sect_CBs!DB12+Sect_DBs!CD12+Sect_FCs!CD12</f>
        <v>4736.3280032400007</v>
      </c>
      <c r="DC12" s="13">
        <f>Sect_CBs!DC12+Sect_DBs!CE12+Sect_FCs!CE12</f>
        <v>4840.865751450001</v>
      </c>
      <c r="DD12" s="13">
        <f>Sect_CBs!DD12+Sect_DBs!CF12+Sect_FCs!CF12</f>
        <v>5511.6556084199992</v>
      </c>
      <c r="DE12" s="13">
        <f>Sect_CBs!DE12+Sect_DBs!CG12+Sect_FCs!CG12</f>
        <v>5619.7261796700004</v>
      </c>
      <c r="DF12" s="13">
        <f>Sect_CBs!DF12+Sect_DBs!CH12+Sect_FCs!CH12</f>
        <v>5033.271656500001</v>
      </c>
      <c r="DG12" s="13">
        <f>Sect_CBs!DG12+Sect_DBs!CI12+Sect_FCs!CI12</f>
        <v>4961.9630599000011</v>
      </c>
      <c r="DH12" s="13">
        <f>Sect_CBs!DH12+Sect_DBs!CJ12+Sect_FCs!CJ12</f>
        <v>5848.2048020000011</v>
      </c>
      <c r="DI12" s="13">
        <f>Sect_CBs!DI12+Sect_DBs!CK12+Sect_FCs!CK12</f>
        <v>6454.2825652000001</v>
      </c>
      <c r="DJ12" s="13">
        <f>Sect_CBs!DJ12+Sect_DBs!CL12+Sect_FCs!CL12</f>
        <v>6414.8650245100007</v>
      </c>
      <c r="DK12" s="13">
        <f>Sect_CBs!DK12+Sect_DBs!CM12+Sect_FCs!CM12</f>
        <v>6889.3257595069999</v>
      </c>
      <c r="DL12" s="13">
        <f>Sect_CBs!DL12+Sect_DBs!CN12+Sect_FCs!CN12</f>
        <v>6309.3672429470016</v>
      </c>
      <c r="DM12" s="13">
        <f>Sect_CBs!DM12+Sect_DBs!CO12+Sect_FCs!CO12</f>
        <v>6859.6724591670009</v>
      </c>
      <c r="DN12" s="13">
        <f>Sect_CBs!DN12+Sect_DBs!CP12+Sect_FCs!CP12</f>
        <v>7160.9183487270002</v>
      </c>
      <c r="DO12" s="13">
        <f>Sect_CBs!DO12+Sect_DBs!CQ12+Sect_FCs!CQ12</f>
        <v>7766.7032623370023</v>
      </c>
      <c r="DP12" s="13">
        <f>Sect_CBs!DP12+Sect_DBs!CR12+Sect_FCs!CR12</f>
        <v>7308.5298335800007</v>
      </c>
      <c r="DQ12" s="13">
        <f>Sect_CBs!DQ12+Sect_DBs!CS12+Sect_FCs!CS12</f>
        <v>7121.8660320799981</v>
      </c>
      <c r="DR12" s="13">
        <f>Sect_CBs!DR12+Sect_DBs!CT12+Sect_FCs!CT12</f>
        <v>7313.2317887099998</v>
      </c>
      <c r="DS12" s="13">
        <f>Sect_CBs!DS12+Sect_DBs!CU12+Sect_FCs!CU12</f>
        <v>7077.9136342849997</v>
      </c>
      <c r="DT12" s="13">
        <f>Sect_CBs!DT12+Sect_DBs!CV12+Sect_FCs!CV12</f>
        <v>7573.0147390470001</v>
      </c>
      <c r="DU12" s="13">
        <f>Sect_CBs!DU12+Sect_DBs!CW12+Sect_FCs!CW12</f>
        <v>7683.8759314184999</v>
      </c>
      <c r="DV12" s="13">
        <f>Sect_CBs!DV12+Sect_DBs!CX12+Sect_FCs!CX12</f>
        <v>6829.7723973989996</v>
      </c>
      <c r="DW12" s="13">
        <f>Sect_CBs!DW12+Sect_DBs!CY12+Sect_FCs!CY12</f>
        <v>6861.271120243</v>
      </c>
      <c r="DX12" s="13">
        <f>Sect_CBs!DX12+Sect_DBs!CZ12+Sect_FCs!CZ12</f>
        <v>7053.9519852494986</v>
      </c>
      <c r="DY12" s="13">
        <f>Sect_CBs!DY12+Sect_DBs!DA12+Sect_FCs!DA12</f>
        <v>6917.4483734350006</v>
      </c>
      <c r="DZ12" s="13">
        <f>Sect_CBs!DZ12+Sect_DBs!DB12+Sect_FCs!DB12</f>
        <v>5829.6174249750011</v>
      </c>
      <c r="EA12" s="13">
        <f>Sect_CBs!EA12+Sect_DBs!DC12+Sect_FCs!DC12</f>
        <v>5952.8102525100012</v>
      </c>
      <c r="EB12" s="13">
        <f>Sect_CBs!EB12+Sect_DBs!DD12+Sect_FCs!DD12</f>
        <v>5748.414690489999</v>
      </c>
      <c r="EC12" s="13">
        <f>Sect_CBs!EC12+Sect_DBs!DE12+Sect_FCs!DE12</f>
        <v>5715.4582512199995</v>
      </c>
      <c r="ED12" s="13">
        <f>Sect_CBs!ED12+Sect_DBs!DF12+Sect_FCs!DF12</f>
        <v>6453.7501877599989</v>
      </c>
      <c r="EE12" s="13">
        <f>Sect_CBs!EE12+Sect_DBs!DG12+Sect_FCs!DG12</f>
        <v>6544.2857575820017</v>
      </c>
      <c r="EF12" s="13">
        <f>Sect_CBs!EF12+Sect_DBs!DH12+Sect_FCs!DH12</f>
        <v>6605.2908328879994</v>
      </c>
      <c r="EG12" s="13">
        <f>Sect_CBs!EG12+Sect_DBs!DI12+Sect_FCs!DI12</f>
        <v>6993.2249539220002</v>
      </c>
      <c r="EH12" s="13">
        <f>Sect_CBs!EH12+Sect_DBs!DJ12+Sect_FCs!DJ12</f>
        <v>6964.0947253060012</v>
      </c>
      <c r="EI12" s="13">
        <f>Sect_CBs!EI12+Sect_DBs!DK12+Sect_FCs!DK12</f>
        <v>6438.2681414299986</v>
      </c>
      <c r="EJ12" s="13">
        <f>Sect_CBs!EJ12+Sect_DBs!DL12+Sect_FCs!DL12</f>
        <v>7116.4693596399993</v>
      </c>
      <c r="EK12" s="13">
        <f>Sect_CBs!EK12+Sect_DBs!DM12+Sect_FCs!DM12</f>
        <v>7534.1907882299984</v>
      </c>
      <c r="EL12" s="13">
        <f>Sect_CBs!EL12+Sect_DBs!DN12+Sect_FCs!DN12</f>
        <v>7780.9627309399993</v>
      </c>
      <c r="EM12" s="13">
        <f>Sect_CBs!EM12+Sect_DBs!DO12+Sect_FCs!DO12</f>
        <v>8437.8431138200012</v>
      </c>
      <c r="EN12" s="13">
        <f>Sect_CBs!EN12+Sect_DBs!DP12+Sect_FCs!DP12</f>
        <v>8413.2136653199996</v>
      </c>
      <c r="EO12" s="13">
        <f>Sect_CBs!EO12+Sect_DBs!DQ12+Sect_FCs!DQ12</f>
        <v>8882.9175131400007</v>
      </c>
      <c r="EP12" s="13">
        <f>Sect_CBs!EP12+Sect_DBs!DR12+Sect_FCs!DR12</f>
        <v>8655.239427970002</v>
      </c>
      <c r="EQ12" s="13">
        <f>Sect_CBs!EQ12+Sect_DBs!DS12+Sect_FCs!DS12</f>
        <v>9028.0597515300014</v>
      </c>
      <c r="ER12" s="13">
        <f>Sect_CBs!ER12+Sect_DBs!DT12+Sect_FCs!DT12</f>
        <v>8503.9447817399996</v>
      </c>
      <c r="ES12" s="13">
        <f>Sect_CBs!ES12+Sect_DBs!DU12+Sect_FCs!DU12</f>
        <v>9231.7951079199993</v>
      </c>
      <c r="ET12" s="13">
        <f>Sect_CBs!ET12+Sect_DBs!DV12+Sect_FCs!DV12</f>
        <v>8995.8418355499998</v>
      </c>
      <c r="EU12" s="13">
        <f>Sect_CBs!EU12+Sect_DBs!DW12+Sect_FCs!DW12</f>
        <v>9151.1775582999999</v>
      </c>
      <c r="EV12" s="13">
        <f>Sect_CBs!EV12+Sect_DBs!DX12+Sect_FCs!DX12</f>
        <v>8706.474217424</v>
      </c>
      <c r="EW12" s="13">
        <f>Sect_CBs!EW12+Sect_DBs!DY12+Sect_FCs!DY12</f>
        <v>8835.2797910300014</v>
      </c>
      <c r="EX12" s="13">
        <f>Sect_CBs!EX12+Sect_DBs!DZ12+Sect_FCs!DZ12</f>
        <v>8756.7314139300033</v>
      </c>
    </row>
    <row r="13" spans="1:154" s="18" customFormat="1" x14ac:dyDescent="0.3">
      <c r="A13" s="15" t="s">
        <v>25</v>
      </c>
      <c r="B13" s="16">
        <v>1062.3656139199998</v>
      </c>
      <c r="C13" s="16">
        <v>1022.2324025300001</v>
      </c>
      <c r="D13" s="16">
        <v>1063.6175883799999</v>
      </c>
      <c r="E13" s="16">
        <v>1209.8326857098523</v>
      </c>
      <c r="F13" s="16">
        <v>1226.3943631099996</v>
      </c>
      <c r="G13" s="16">
        <v>1016.0497343399999</v>
      </c>
      <c r="H13" s="16">
        <v>1219.9717367999999</v>
      </c>
      <c r="I13" s="16">
        <v>1479.10408613</v>
      </c>
      <c r="J13" s="16">
        <v>1462.3960861299997</v>
      </c>
      <c r="K13" s="17">
        <v>1470.2154525400001</v>
      </c>
      <c r="L13" s="16">
        <v>1397.5149939062007</v>
      </c>
      <c r="M13" s="16">
        <v>1437.3637913237203</v>
      </c>
      <c r="N13" s="16">
        <v>1075.4058550534974</v>
      </c>
      <c r="O13" s="16">
        <v>1045.3816051434974</v>
      </c>
      <c r="P13" s="16">
        <v>1360.7082988534971</v>
      </c>
      <c r="Q13" s="16">
        <v>1312.0550122334976</v>
      </c>
      <c r="R13" s="16">
        <v>1425.1585677334974</v>
      </c>
      <c r="S13" s="16">
        <v>1272.4181064499999</v>
      </c>
      <c r="T13" s="16">
        <v>1402.2346842399998</v>
      </c>
      <c r="U13" s="16">
        <v>1206.8905064807343</v>
      </c>
      <c r="V13" s="16">
        <v>1153.5968834600003</v>
      </c>
      <c r="W13" s="16">
        <v>1114.1695070999999</v>
      </c>
      <c r="X13" s="16">
        <v>1132.6516266200001</v>
      </c>
      <c r="Y13" s="16">
        <v>1037.2764183000002</v>
      </c>
      <c r="Z13" s="16">
        <f>Sect_CBs!Z13+Sect_DBs!B13+Sect_FCs!B13</f>
        <v>1100.88494977</v>
      </c>
      <c r="AA13" s="16">
        <f>Sect_CBs!AA13+Sect_DBs!C13+Sect_FCs!C13</f>
        <v>1053.1132252499999</v>
      </c>
      <c r="AB13" s="16">
        <f>Sect_CBs!AB13+Sect_DBs!D13+Sect_FCs!D13</f>
        <v>1249.8329135900001</v>
      </c>
      <c r="AC13" s="16">
        <f>Sect_CBs!AC13+Sect_DBs!E13+Sect_FCs!E13</f>
        <v>1090.1189400999999</v>
      </c>
      <c r="AD13" s="16">
        <f>Sect_CBs!AD13+Sect_DBs!F13+Sect_FCs!F13</f>
        <v>1476.7754341043999</v>
      </c>
      <c r="AE13" s="16">
        <f>Sect_CBs!AE13+Sect_DBs!G13+Sect_FCs!G13</f>
        <v>1727.8145516151001</v>
      </c>
      <c r="AF13" s="16">
        <f>Sect_CBs!AF13+Sect_DBs!H13+Sect_FCs!H13</f>
        <v>1803.3102830455998</v>
      </c>
      <c r="AG13" s="16">
        <f>Sect_CBs!AG13+Sect_DBs!I13+Sect_FCs!I13</f>
        <v>1728.3331616035996</v>
      </c>
      <c r="AH13" s="16">
        <f>Sect_CBs!AH13+Sect_DBs!J13+Sect_FCs!J13</f>
        <v>1823.6071624913002</v>
      </c>
      <c r="AI13" s="16">
        <f>Sect_CBs!AI13+Sect_DBs!K13+Sect_FCs!K13</f>
        <v>1738.0354529600002</v>
      </c>
      <c r="AJ13" s="16">
        <f>Sect_CBs!AJ13+Sect_DBs!L13+Sect_FCs!L13</f>
        <v>856.16485513159989</v>
      </c>
      <c r="AK13" s="16">
        <f>Sect_CBs!AK13+Sect_DBs!M13+Sect_FCs!M13</f>
        <v>767.18802196959996</v>
      </c>
      <c r="AL13" s="16">
        <f>Sect_CBs!AL13+Sect_DBs!N13+Sect_FCs!N13</f>
        <v>891.0235563995999</v>
      </c>
      <c r="AM13" s="16">
        <f>Sect_CBs!AM13+Sect_DBs!O13+Sect_FCs!O13</f>
        <v>838.78027412999984</v>
      </c>
      <c r="AN13" s="16">
        <f>Sect_CBs!AN13+Sect_DBs!P13+Sect_FCs!P13</f>
        <v>839.40936780370089</v>
      </c>
      <c r="AO13" s="16">
        <f>Sect_CBs!AO13+Sect_DBs!Q13+Sect_FCs!Q13</f>
        <v>1064.508317563701</v>
      </c>
      <c r="AP13" s="16">
        <f>Sect_CBs!AP13+Sect_DBs!R13+Sect_FCs!R13</f>
        <v>1114.2372187926005</v>
      </c>
      <c r="AQ13" s="16">
        <f>Sect_CBs!AQ13+Sect_DBs!S13+Sect_FCs!S13</f>
        <v>1321.1433587926999</v>
      </c>
      <c r="AR13" s="16">
        <f>Sect_CBs!AR13+Sect_DBs!T13+Sect_FCs!T13</f>
        <v>2203.5073730436998</v>
      </c>
      <c r="AS13" s="16">
        <f>Sect_CBs!AS13+Sect_DBs!U13+Sect_FCs!U13</f>
        <v>2199.9151772026999</v>
      </c>
      <c r="AT13" s="16">
        <f>Sect_CBs!AT13+Sect_DBs!V13+Sect_FCs!V13</f>
        <v>2177.0549241956996</v>
      </c>
      <c r="AU13" s="16">
        <f>Sect_CBs!AU13+Sect_DBs!W13+Sect_FCs!W13</f>
        <v>2183.6250147956998</v>
      </c>
      <c r="AV13" s="16">
        <f>Sect_CBs!AV13+Sect_DBs!X13+Sect_FCs!X13</f>
        <v>2140.1195790856996</v>
      </c>
      <c r="AW13" s="16">
        <f>Sect_CBs!AW13+Sect_DBs!Y13+Sect_FCs!Y13</f>
        <v>2306.3506665956993</v>
      </c>
      <c r="AX13" s="16">
        <f>Sect_CBs!AX13+Sect_DBs!Z13+Sect_FCs!Z13</f>
        <v>1948.9025297156995</v>
      </c>
      <c r="AY13" s="16">
        <f>Sect_CBs!AY13+Sect_DBs!AA13+Sect_FCs!AA13</f>
        <v>2025.6655627256996</v>
      </c>
      <c r="AZ13" s="16">
        <f>Sect_CBs!AZ13+Sect_DBs!AB13+Sect_FCs!AB13</f>
        <v>1716.1173540996995</v>
      </c>
      <c r="BA13" s="16">
        <f>Sect_CBs!BA13+Sect_DBs!AC13+Sect_FCs!AC13</f>
        <v>1276.0473366106999</v>
      </c>
      <c r="BB13" s="16">
        <f>Sect_CBs!BB13+Sect_DBs!AD13+Sect_FCs!AD13</f>
        <v>1179.6612349007003</v>
      </c>
      <c r="BC13" s="16">
        <f>Sect_CBs!BC13+Sect_DBs!AE13+Sect_FCs!AE13</f>
        <v>1136.6703394057001</v>
      </c>
      <c r="BD13" s="16">
        <f>Sect_CBs!BD13+Sect_DBs!AF13+Sect_FCs!AF13</f>
        <v>1277.3762069567954</v>
      </c>
      <c r="BE13" s="16">
        <f>Sect_CBs!BE13+Sect_DBs!AG13+Sect_FCs!AG13</f>
        <v>1407.8269158100004</v>
      </c>
      <c r="BF13" s="16">
        <f>Sect_CBs!BF13+Sect_DBs!AH13+Sect_FCs!AH13</f>
        <v>1694.356325180011</v>
      </c>
      <c r="BG13" s="16">
        <f>Sect_CBs!BG13+Sect_DBs!AI13+Sect_FCs!AI13</f>
        <v>1721.0891778300002</v>
      </c>
      <c r="BH13" s="16">
        <f>Sect_CBs!BH13+Sect_DBs!AJ13+Sect_FCs!AJ13</f>
        <v>1581.9717020200001</v>
      </c>
      <c r="BI13" s="16">
        <f>Sect_CBs!BI13+Sect_DBs!AK13+Sect_FCs!AK13</f>
        <v>1266.0210625849998</v>
      </c>
      <c r="BJ13" s="16">
        <f>Sect_CBs!BJ13+Sect_DBs!AL13+Sect_FCs!AL13</f>
        <v>1109.246546085001</v>
      </c>
      <c r="BK13" s="16">
        <f>Sect_CBs!BK13+Sect_DBs!AM13+Sect_FCs!AM13</f>
        <v>924.78039476905951</v>
      </c>
      <c r="BL13" s="16">
        <f>Sect_CBs!BL13+Sect_DBs!AN13+Sect_FCs!AN13</f>
        <v>1263.169152375001</v>
      </c>
      <c r="BM13" s="16">
        <f>Sect_CBs!BM13+Sect_DBs!AO13+Sect_FCs!AO13</f>
        <v>1114.6130990500008</v>
      </c>
      <c r="BN13" s="16">
        <f>Sect_CBs!BN13+Sect_DBs!AP13+Sect_FCs!AP13</f>
        <v>1155.9221499299997</v>
      </c>
      <c r="BO13" s="16">
        <f>Sect_CBs!BO13+Sect_DBs!AQ13+Sect_FCs!AQ13</f>
        <v>875.75521158000026</v>
      </c>
      <c r="BP13" s="16">
        <f>Sect_CBs!BP13+Sect_DBs!AR13+Sect_FCs!AR13</f>
        <v>1029.5189964500003</v>
      </c>
      <c r="BQ13" s="16">
        <f>Sect_CBs!BQ13+Sect_DBs!AS13+Sect_FCs!AS13</f>
        <v>1047.6226892100001</v>
      </c>
      <c r="BR13" s="16">
        <f>Sect_CBs!BR13+Sect_DBs!AT13+Sect_FCs!AT13</f>
        <v>1104.1685334500003</v>
      </c>
      <c r="BS13" s="16">
        <f>Sect_CBs!BS13+Sect_DBs!AU13+Sect_FCs!AU13</f>
        <v>1029.1122842999998</v>
      </c>
      <c r="BT13" s="16">
        <f>Sect_CBs!BT13+Sect_DBs!AV13+Sect_FCs!AV13</f>
        <v>973.23912994</v>
      </c>
      <c r="BU13" s="16">
        <f>Sect_CBs!BU13+Sect_DBs!AW13+Sect_FCs!AW13</f>
        <v>935.54379996000011</v>
      </c>
      <c r="BV13" s="16">
        <f>Sect_CBs!BV13+Sect_DBs!AX13+Sect_FCs!AX13</f>
        <v>1064.9545842500002</v>
      </c>
      <c r="BW13" s="16">
        <f>Sect_CBs!BW13+Sect_DBs!AY13+Sect_FCs!AY13</f>
        <v>1206.6138667100001</v>
      </c>
      <c r="BX13" s="16">
        <f>Sect_CBs!BX13+Sect_DBs!AZ13+Sect_FCs!AZ13</f>
        <v>1000.9242634000002</v>
      </c>
      <c r="BY13" s="16">
        <f>Sect_CBs!BY13+Sect_DBs!BA13+Sect_FCs!BA13</f>
        <v>1250.61744638</v>
      </c>
      <c r="BZ13" s="16">
        <f>Sect_CBs!BZ13+Sect_DBs!BB13+Sect_FCs!BB13</f>
        <v>1177.3417883900001</v>
      </c>
      <c r="CA13" s="16">
        <f>Sect_CBs!CA13+Sect_DBs!BC13+Sect_FCs!BC13</f>
        <v>1287.4142264000002</v>
      </c>
      <c r="CB13" s="16">
        <f>Sect_CBs!CB13+Sect_DBs!BD13+Sect_FCs!BD13</f>
        <v>1257.45363481</v>
      </c>
      <c r="CC13" s="16">
        <f>Sect_CBs!CC13+Sect_DBs!BE13+Sect_FCs!BE13</f>
        <v>1534.0915598200002</v>
      </c>
      <c r="CD13" s="16">
        <f>Sect_CBs!CD13+Sect_DBs!BF13+Sect_FCs!BF13</f>
        <v>1532.5724843200001</v>
      </c>
      <c r="CE13" s="16">
        <f>Sect_CBs!CE13+Sect_DBs!BG13+Sect_FCs!BG13</f>
        <v>1434.23335692</v>
      </c>
      <c r="CF13" s="16">
        <f>Sect_CBs!CF13+Sect_DBs!BH13+Sect_FCs!BH13</f>
        <v>1608.2434980399998</v>
      </c>
      <c r="CG13" s="16">
        <f>Sect_CBs!CG13+Sect_DBs!BI13+Sect_FCs!BI13</f>
        <v>1609.4337067699998</v>
      </c>
      <c r="CH13" s="16">
        <f>Sect_CBs!CH13+Sect_DBs!BJ13+Sect_FCs!BJ13</f>
        <v>1624.5139974299998</v>
      </c>
      <c r="CI13" s="16">
        <f>Sect_CBs!CI13+Sect_DBs!BK13+Sect_FCs!BK13</f>
        <v>1566.2549187795003</v>
      </c>
      <c r="CJ13" s="16">
        <f>Sect_CBs!CJ13+Sect_DBs!BL13+Sect_FCs!BL13</f>
        <v>1720.5397188694999</v>
      </c>
      <c r="CK13" s="16">
        <f>Sect_CBs!CK13+Sect_DBs!BM13+Sect_FCs!BM13</f>
        <v>1680.81504387</v>
      </c>
      <c r="CL13" s="16">
        <f>Sect_CBs!CL13+Sect_DBs!BN13+Sect_FCs!BN13</f>
        <v>1553.8265525599998</v>
      </c>
      <c r="CM13" s="16">
        <f>Sect_CBs!CM13+Sect_DBs!BO13+Sect_FCs!BO13</f>
        <v>1342.1214399</v>
      </c>
      <c r="CN13" s="16">
        <f>Sect_CBs!CN13+Sect_DBs!BP13+Sect_FCs!BP13</f>
        <v>1182.1843117400003</v>
      </c>
      <c r="CO13" s="16">
        <f>Sect_CBs!CO13+Sect_DBs!BQ13+Sect_FCs!BQ13</f>
        <v>1193.9931738000002</v>
      </c>
      <c r="CP13" s="16">
        <f>Sect_CBs!CP13+Sect_DBs!BR13+Sect_FCs!BR13</f>
        <v>1296.56037292</v>
      </c>
      <c r="CQ13" s="16">
        <f>Sect_CBs!CQ13+Sect_DBs!BS13+Sect_FCs!BS13</f>
        <v>1193.4740867430003</v>
      </c>
      <c r="CR13" s="16">
        <f>Sect_CBs!CR13+Sect_DBs!BT13+Sect_FCs!BT13</f>
        <v>1220.855072539</v>
      </c>
      <c r="CS13" s="16">
        <f>Sect_CBs!CS13+Sect_DBs!BU13+Sect_FCs!BU13</f>
        <v>1276.3405777080002</v>
      </c>
      <c r="CT13" s="16">
        <f>Sect_CBs!CT13+Sect_DBs!BV13+Sect_FCs!BV13</f>
        <v>1449.5635857780001</v>
      </c>
      <c r="CU13" s="16">
        <f>Sect_CBs!CU13+Sect_DBs!BW13+Sect_FCs!BW13</f>
        <v>1541.11520634</v>
      </c>
      <c r="CV13" s="16">
        <f>Sect_CBs!CV13+Sect_DBs!BX13+Sect_FCs!BX13</f>
        <v>1443.8220910499999</v>
      </c>
      <c r="CW13" s="16">
        <f>Sect_CBs!CW13+Sect_DBs!BY13+Sect_FCs!BY13</f>
        <v>1622.5407271800002</v>
      </c>
      <c r="CX13" s="16">
        <f>Sect_CBs!CX13+Sect_DBs!BZ13+Sect_FCs!BZ13</f>
        <v>1842.9207292000001</v>
      </c>
      <c r="CY13" s="16">
        <f>Sect_CBs!CY13+Sect_DBs!CA13+Sect_FCs!CA13</f>
        <v>2093.2099130400002</v>
      </c>
      <c r="CZ13" s="16">
        <f>Sect_CBs!CZ13+Sect_DBs!CB13+Sect_FCs!CB13</f>
        <v>2389.9629258800001</v>
      </c>
      <c r="DA13" s="16">
        <f>Sect_CBs!DA13+Sect_DBs!CC13+Sect_FCs!CC13</f>
        <v>2716.209913052</v>
      </c>
      <c r="DB13" s="16">
        <f>Sect_CBs!DB13+Sect_DBs!CD13+Sect_FCs!CD13</f>
        <v>2159.56565443</v>
      </c>
      <c r="DC13" s="16">
        <f>Sect_CBs!DC13+Sect_DBs!CE13+Sect_FCs!CE13</f>
        <v>2107.0739029500005</v>
      </c>
      <c r="DD13" s="16">
        <f>Sect_CBs!DD13+Sect_DBs!CF13+Sect_FCs!CF13</f>
        <v>2765.9176360799997</v>
      </c>
      <c r="DE13" s="16">
        <f>Sect_CBs!DE13+Sect_DBs!CG13+Sect_FCs!CG13</f>
        <v>2730.0613257100003</v>
      </c>
      <c r="DF13" s="16">
        <f>Sect_CBs!DF13+Sect_DBs!CH13+Sect_FCs!CH13</f>
        <v>2067.7479726500001</v>
      </c>
      <c r="DG13" s="16">
        <f>Sect_CBs!DG13+Sect_DBs!CI13+Sect_FCs!CI13</f>
        <v>2033.0102696800002</v>
      </c>
      <c r="DH13" s="16">
        <f>Sect_CBs!DH13+Sect_DBs!CJ13+Sect_FCs!CJ13</f>
        <v>2822.8984246900009</v>
      </c>
      <c r="DI13" s="16">
        <f>Sect_CBs!DI13+Sect_DBs!CK13+Sect_FCs!CK13</f>
        <v>3273.0161813</v>
      </c>
      <c r="DJ13" s="16">
        <f>Sect_CBs!DJ13+Sect_DBs!CL13+Sect_FCs!CL13</f>
        <v>3205.8705504099999</v>
      </c>
      <c r="DK13" s="16">
        <f>Sect_CBs!DK13+Sect_DBs!CM13+Sect_FCs!CM13</f>
        <v>3590.2289921970005</v>
      </c>
      <c r="DL13" s="16">
        <f>Sect_CBs!DL13+Sect_DBs!CN13+Sect_FCs!CN13</f>
        <v>3213.9599582970013</v>
      </c>
      <c r="DM13" s="16">
        <f>Sect_CBs!DM13+Sect_DBs!CO13+Sect_FCs!CO13</f>
        <v>3737.2181949270002</v>
      </c>
      <c r="DN13" s="16">
        <f>Sect_CBs!DN13+Sect_DBs!CP13+Sect_FCs!CP13</f>
        <v>3966.610019057</v>
      </c>
      <c r="DO13" s="16">
        <f>Sect_CBs!DO13+Sect_DBs!CQ13+Sect_FCs!CQ13</f>
        <v>4529.5332770470013</v>
      </c>
      <c r="DP13" s="16">
        <f>Sect_CBs!DP13+Sect_DBs!CR13+Sect_FCs!CR13</f>
        <v>4085.6180151500002</v>
      </c>
      <c r="DQ13" s="16">
        <f>Sect_CBs!DQ13+Sect_DBs!CS13+Sect_FCs!CS13</f>
        <v>3867.3580548999998</v>
      </c>
      <c r="DR13" s="16">
        <f>Sect_CBs!DR13+Sect_DBs!CT13+Sect_FCs!CT13</f>
        <v>3901.9291708100004</v>
      </c>
      <c r="DS13" s="16">
        <f>Sect_CBs!DS13+Sect_DBs!CU13+Sect_FCs!CU13</f>
        <v>3837.394633505</v>
      </c>
      <c r="DT13" s="16">
        <f>Sect_CBs!DT13+Sect_DBs!CV13+Sect_FCs!CV13</f>
        <v>4231.829371797</v>
      </c>
      <c r="DU13" s="16">
        <f>Sect_CBs!DU13+Sect_DBs!CW13+Sect_FCs!CW13</f>
        <v>4297.7450845885014</v>
      </c>
      <c r="DV13" s="16">
        <f>Sect_CBs!DV13+Sect_DBs!CX13+Sect_FCs!CX13</f>
        <v>3818.8404308990002</v>
      </c>
      <c r="DW13" s="16">
        <f>Sect_CBs!DW13+Sect_DBs!CY13+Sect_FCs!CY13</f>
        <v>3871.6603098629998</v>
      </c>
      <c r="DX13" s="16">
        <f>Sect_CBs!DX13+Sect_DBs!CZ13+Sect_FCs!CZ13</f>
        <v>4049.2629034095007</v>
      </c>
      <c r="DY13" s="16">
        <f>Sect_CBs!DY13+Sect_DBs!DA13+Sect_FCs!DA13</f>
        <v>3942.4791843250014</v>
      </c>
      <c r="DZ13" s="16">
        <f>Sect_CBs!DZ13+Sect_DBs!DB13+Sect_FCs!DB13</f>
        <v>2904.1470894250006</v>
      </c>
      <c r="EA13" s="16">
        <f>Sect_CBs!EA13+Sect_DBs!DC13+Sect_FCs!DC13</f>
        <v>3104.6456416700007</v>
      </c>
      <c r="EB13" s="16">
        <f>Sect_CBs!EB13+Sect_DBs!DD13+Sect_FCs!DD13</f>
        <v>2801.9359705899997</v>
      </c>
      <c r="EC13" s="16">
        <f>Sect_CBs!EC13+Sect_DBs!DE13+Sect_FCs!DE13</f>
        <v>2868.3861369900005</v>
      </c>
      <c r="ED13" s="16">
        <f>Sect_CBs!ED13+Sect_DBs!DF13+Sect_FCs!DF13</f>
        <v>3174.2286012899995</v>
      </c>
      <c r="EE13" s="16">
        <f>Sect_CBs!EE13+Sect_DBs!DG13+Sect_FCs!DG13</f>
        <v>3282.1161744800002</v>
      </c>
      <c r="EF13" s="16">
        <f>Sect_CBs!EF13+Sect_DBs!DH13+Sect_FCs!DH13</f>
        <v>3285.8954798899999</v>
      </c>
      <c r="EG13" s="16">
        <f>Sect_CBs!EG13+Sect_DBs!DI13+Sect_FCs!DI13</f>
        <v>3701.3410369800004</v>
      </c>
      <c r="EH13" s="16">
        <f>Sect_CBs!EH13+Sect_DBs!DJ13+Sect_FCs!DJ13</f>
        <v>3651.7399303900006</v>
      </c>
      <c r="EI13" s="16">
        <f>Sect_CBs!EI13+Sect_DBs!DK13+Sect_FCs!DK13</f>
        <v>3091.7531979400001</v>
      </c>
      <c r="EJ13" s="16">
        <f>Sect_CBs!EJ13+Sect_DBs!DL13+Sect_FCs!DL13</f>
        <v>3121.1271414699995</v>
      </c>
      <c r="EK13" s="13">
        <f>Sect_CBs!EK13+Sect_DBs!DM13+Sect_FCs!DM13</f>
        <v>3023.551206959999</v>
      </c>
      <c r="EL13" s="13">
        <f>Sect_CBs!EL13+Sect_DBs!DN13+Sect_FCs!DN13</f>
        <v>3095.3136983799996</v>
      </c>
      <c r="EM13" s="13">
        <f>Sect_CBs!EM13+Sect_DBs!DO13+Sect_FCs!DO13</f>
        <v>3758.8329139799985</v>
      </c>
      <c r="EN13" s="13">
        <f>Sect_CBs!EN13+Sect_DBs!DP13+Sect_FCs!DP13</f>
        <v>3873.5218539999992</v>
      </c>
      <c r="EO13" s="13">
        <f>Sect_CBs!EO13+Sect_DBs!DQ13+Sect_FCs!DQ13</f>
        <v>4339.469408269998</v>
      </c>
      <c r="EP13" s="13">
        <f>Sect_CBs!EP13+Sect_DBs!DR13+Sect_FCs!DR13</f>
        <v>4067.2107625799995</v>
      </c>
      <c r="EQ13" s="13">
        <f>Sect_CBs!EQ13+Sect_DBs!DS13+Sect_FCs!DS13</f>
        <v>4381.864523549998</v>
      </c>
      <c r="ER13" s="13">
        <f>Sect_CBs!ER13+Sect_DBs!DT13+Sect_FCs!DT13</f>
        <v>3738.9352963799988</v>
      </c>
      <c r="ES13" s="13">
        <f>Sect_CBs!ES13+Sect_DBs!DU13+Sect_FCs!DU13</f>
        <v>4031.4031875399983</v>
      </c>
      <c r="ET13" s="13">
        <f>Sect_CBs!ET13+Sect_DBs!DV13+Sect_FCs!DV13</f>
        <v>3744.6135396399977</v>
      </c>
      <c r="EU13" s="13">
        <f>Sect_CBs!EU13+Sect_DBs!DW13+Sect_FCs!DW13</f>
        <v>3748.7107067899983</v>
      </c>
      <c r="EV13" s="13">
        <f>Sect_CBs!EV13+Sect_DBs!DX13+Sect_FCs!DX13</f>
        <v>3419.051273273998</v>
      </c>
      <c r="EW13" s="13">
        <f>Sect_CBs!EW13+Sect_DBs!DY13+Sect_FCs!DY13</f>
        <v>3546.930864009998</v>
      </c>
      <c r="EX13" s="13">
        <f>Sect_CBs!EX13+Sect_DBs!DZ13+Sect_FCs!DZ13</f>
        <v>3428.752887409998</v>
      </c>
    </row>
    <row r="14" spans="1:154" s="18" customFormat="1" x14ac:dyDescent="0.3">
      <c r="A14" s="15" t="s">
        <v>26</v>
      </c>
      <c r="B14" s="16">
        <v>54.034304320000004</v>
      </c>
      <c r="C14" s="16">
        <v>61.111090779999998</v>
      </c>
      <c r="D14" s="16">
        <v>56.422930129999997</v>
      </c>
      <c r="E14" s="16">
        <v>44.533844502026618</v>
      </c>
      <c r="F14" s="16">
        <v>59.595718269999985</v>
      </c>
      <c r="G14" s="16">
        <v>68.379995149999999</v>
      </c>
      <c r="H14" s="16">
        <v>62.943988779999998</v>
      </c>
      <c r="I14" s="16">
        <v>63.783823169999991</v>
      </c>
      <c r="J14" s="16">
        <v>63.783823169999991</v>
      </c>
      <c r="K14" s="17">
        <v>58.137879250000005</v>
      </c>
      <c r="L14" s="16">
        <v>51.406843739999999</v>
      </c>
      <c r="M14" s="16">
        <v>54.256843740000001</v>
      </c>
      <c r="N14" s="16">
        <v>46.322262459999997</v>
      </c>
      <c r="O14" s="16">
        <v>55.586797389999994</v>
      </c>
      <c r="P14" s="16">
        <v>44.335886739999992</v>
      </c>
      <c r="Q14" s="16">
        <v>44.191340809999986</v>
      </c>
      <c r="R14" s="16">
        <v>51.913191689999984</v>
      </c>
      <c r="S14" s="16">
        <v>92.681062989999987</v>
      </c>
      <c r="T14" s="16">
        <v>335.60745097999995</v>
      </c>
      <c r="U14" s="16">
        <v>67.272776589999992</v>
      </c>
      <c r="V14" s="16">
        <v>93.901601779999993</v>
      </c>
      <c r="W14" s="16">
        <v>85.188872709999998</v>
      </c>
      <c r="X14" s="16">
        <v>83.403031569999982</v>
      </c>
      <c r="Y14" s="16">
        <v>89.848545559999977</v>
      </c>
      <c r="Z14" s="16">
        <f>Sect_CBs!Z14+Sect_DBs!B14+Sect_FCs!B14</f>
        <v>106.13046679999998</v>
      </c>
      <c r="AA14" s="16">
        <f>Sect_CBs!AA14+Sect_DBs!C14+Sect_FCs!C14</f>
        <v>104.39852536999999</v>
      </c>
      <c r="AB14" s="16">
        <f>Sect_CBs!AB14+Sect_DBs!D14+Sect_FCs!D14</f>
        <v>97.863684989999996</v>
      </c>
      <c r="AC14" s="16">
        <f>Sect_CBs!AC14+Sect_DBs!E14+Sect_FCs!E14</f>
        <v>109.00797795999998</v>
      </c>
      <c r="AD14" s="16">
        <f>Sect_CBs!AD14+Sect_DBs!F14+Sect_FCs!F14</f>
        <v>104.99557169999999</v>
      </c>
      <c r="AE14" s="16">
        <f>Sect_CBs!AE14+Sect_DBs!G14+Sect_FCs!G14</f>
        <v>100.59646570899999</v>
      </c>
      <c r="AF14" s="16">
        <f>Sect_CBs!AF14+Sect_DBs!H14+Sect_FCs!H14</f>
        <v>100.95423795499997</v>
      </c>
      <c r="AG14" s="16">
        <f>Sect_CBs!AG14+Sect_DBs!I14+Sect_FCs!I14</f>
        <v>115.79779378899998</v>
      </c>
      <c r="AH14" s="16">
        <f>Sect_CBs!AH14+Sect_DBs!J14+Sect_FCs!J14</f>
        <v>117.30405958899998</v>
      </c>
      <c r="AI14" s="16">
        <f>Sect_CBs!AI14+Sect_DBs!K14+Sect_FCs!K14</f>
        <v>112.74381953999999</v>
      </c>
      <c r="AJ14" s="16">
        <f>Sect_CBs!AJ14+Sect_DBs!L14+Sect_FCs!L14</f>
        <v>105.84154163899998</v>
      </c>
      <c r="AK14" s="16">
        <f>Sect_CBs!AK14+Sect_DBs!M14+Sect_FCs!M14</f>
        <v>105.38308337899998</v>
      </c>
      <c r="AL14" s="16">
        <f>Sect_CBs!AL14+Sect_DBs!N14+Sect_FCs!N14</f>
        <v>110.90624482899997</v>
      </c>
      <c r="AM14" s="16">
        <f>Sect_CBs!AM14+Sect_DBs!O14+Sect_FCs!O14</f>
        <v>114.84603560999997</v>
      </c>
      <c r="AN14" s="16">
        <f>Sect_CBs!AN14+Sect_DBs!P14+Sect_FCs!P14</f>
        <v>114.78126527799998</v>
      </c>
      <c r="AO14" s="16">
        <f>Sect_CBs!AO14+Sect_DBs!Q14+Sect_FCs!Q14</f>
        <v>117.08856563799999</v>
      </c>
      <c r="AP14" s="16">
        <f>Sect_CBs!AP14+Sect_DBs!R14+Sect_FCs!R14</f>
        <v>136.97898682799999</v>
      </c>
      <c r="AQ14" s="16">
        <f>Sect_CBs!AQ14+Sect_DBs!S14+Sect_FCs!S14</f>
        <v>161.58029038999999</v>
      </c>
      <c r="AR14" s="16">
        <f>Sect_CBs!AR14+Sect_DBs!T14+Sect_FCs!T14</f>
        <v>181.80257624000001</v>
      </c>
      <c r="AS14" s="16">
        <f>Sect_CBs!AS14+Sect_DBs!U14+Sect_FCs!U14</f>
        <v>209.57808558000002</v>
      </c>
      <c r="AT14" s="16">
        <f>Sect_CBs!AT14+Sect_DBs!V14+Sect_FCs!V14</f>
        <v>234.70365086999996</v>
      </c>
      <c r="AU14" s="16">
        <f>Sect_CBs!AU14+Sect_DBs!W14+Sect_FCs!W14</f>
        <v>200.87244230000002</v>
      </c>
      <c r="AV14" s="16">
        <f>Sect_CBs!AV14+Sect_DBs!X14+Sect_FCs!X14</f>
        <v>174.72591939000003</v>
      </c>
      <c r="AW14" s="16">
        <f>Sect_CBs!AW14+Sect_DBs!Y14+Sect_FCs!Y14</f>
        <v>159.76825597999999</v>
      </c>
      <c r="AX14" s="16">
        <f>Sect_CBs!AX14+Sect_DBs!Z14+Sect_FCs!Z14</f>
        <v>155.98002048000001</v>
      </c>
      <c r="AY14" s="16">
        <f>Sect_CBs!AY14+Sect_DBs!AA14+Sect_FCs!AA14</f>
        <v>147.72992745000002</v>
      </c>
      <c r="AZ14" s="16">
        <f>Sect_CBs!AZ14+Sect_DBs!AB14+Sect_FCs!AB14</f>
        <v>159.81171466000004</v>
      </c>
      <c r="BA14" s="16">
        <f>Sect_CBs!BA14+Sect_DBs!AC14+Sect_FCs!AC14</f>
        <v>237.27752626000003</v>
      </c>
      <c r="BB14" s="16">
        <f>Sect_CBs!BB14+Sect_DBs!AD14+Sect_FCs!AD14</f>
        <v>246.92501391000005</v>
      </c>
      <c r="BC14" s="16">
        <f>Sect_CBs!BC14+Sect_DBs!AE14+Sect_FCs!AE14</f>
        <v>219.18160844000002</v>
      </c>
      <c r="BD14" s="16">
        <f>Sect_CBs!BD14+Sect_DBs!AF14+Sect_FCs!AF14</f>
        <v>318.13520051000006</v>
      </c>
      <c r="BE14" s="16">
        <f>Sect_CBs!BE14+Sect_DBs!AG14+Sect_FCs!AG14</f>
        <v>423.90996496000002</v>
      </c>
      <c r="BF14" s="16">
        <f>Sect_CBs!BF14+Sect_DBs!AH14+Sect_FCs!AH14</f>
        <v>438.20191218000002</v>
      </c>
      <c r="BG14" s="16">
        <f>Sect_CBs!BG14+Sect_DBs!AI14+Sect_FCs!AI14</f>
        <v>467.52818201000002</v>
      </c>
      <c r="BH14" s="16">
        <f>Sect_CBs!BH14+Sect_DBs!AJ14+Sect_FCs!AJ14</f>
        <v>455.73554435</v>
      </c>
      <c r="BI14" s="16">
        <f>Sect_CBs!BI14+Sect_DBs!AK14+Sect_FCs!AK14</f>
        <v>483.418389515</v>
      </c>
      <c r="BJ14" s="16">
        <f>Sect_CBs!BJ14+Sect_DBs!AL14+Sect_FCs!AL14</f>
        <v>500.08196992000001</v>
      </c>
      <c r="BK14" s="16">
        <f>Sect_CBs!BK14+Sect_DBs!AM14+Sect_FCs!AM14</f>
        <v>630.71364484871845</v>
      </c>
      <c r="BL14" s="16">
        <f>Sect_CBs!BL14+Sect_DBs!AN14+Sect_FCs!AN14</f>
        <v>449.04692982999995</v>
      </c>
      <c r="BM14" s="16">
        <f>Sect_CBs!BM14+Sect_DBs!AO14+Sect_FCs!AO14</f>
        <v>612.92109860000005</v>
      </c>
      <c r="BN14" s="16">
        <f>Sect_CBs!BN14+Sect_DBs!AP14+Sect_FCs!AP14</f>
        <v>606.45069572999989</v>
      </c>
      <c r="BO14" s="16">
        <f>Sect_CBs!BO14+Sect_DBs!AQ14+Sect_FCs!AQ14</f>
        <v>648.06818165000004</v>
      </c>
      <c r="BP14" s="16">
        <f>Sect_CBs!BP14+Sect_DBs!AR14+Sect_FCs!AR14</f>
        <v>646.49477758</v>
      </c>
      <c r="BQ14" s="16">
        <f>Sect_CBs!BQ14+Sect_DBs!AS14+Sect_FCs!AS14</f>
        <v>610.45990627999993</v>
      </c>
      <c r="BR14" s="16">
        <f>Sect_CBs!BR14+Sect_DBs!AT14+Sect_FCs!AT14</f>
        <v>932.51852308000014</v>
      </c>
      <c r="BS14" s="16">
        <f>Sect_CBs!BS14+Sect_DBs!AU14+Sect_FCs!AU14</f>
        <v>655.30975178000006</v>
      </c>
      <c r="BT14" s="16">
        <f>Sect_CBs!BT14+Sect_DBs!AV14+Sect_FCs!AV14</f>
        <v>640.81455660000006</v>
      </c>
      <c r="BU14" s="16">
        <f>Sect_CBs!BU14+Sect_DBs!AW14+Sect_FCs!AW14</f>
        <v>727.85828475999995</v>
      </c>
      <c r="BV14" s="16">
        <f>Sect_CBs!BV14+Sect_DBs!AX14+Sect_FCs!AX14</f>
        <v>796.04308353999988</v>
      </c>
      <c r="BW14" s="16">
        <f>Sect_CBs!BW14+Sect_DBs!AY14+Sect_FCs!AY14</f>
        <v>830.46148902000004</v>
      </c>
      <c r="BX14" s="16">
        <f>Sect_CBs!BX14+Sect_DBs!AZ14+Sect_FCs!AZ14</f>
        <v>825.11193150999998</v>
      </c>
      <c r="BY14" s="16">
        <f>Sect_CBs!BY14+Sect_DBs!BA14+Sect_FCs!BA14</f>
        <v>794.4792401499999</v>
      </c>
      <c r="BZ14" s="16">
        <f>Sect_CBs!BZ14+Sect_DBs!BB14+Sect_FCs!BB14</f>
        <v>786.92574416000002</v>
      </c>
      <c r="CA14" s="16">
        <f>Sect_CBs!CA14+Sect_DBs!BC14+Sect_FCs!BC14</f>
        <v>693.43493928999999</v>
      </c>
      <c r="CB14" s="16">
        <f>Sect_CBs!CB14+Sect_DBs!BD14+Sect_FCs!BD14</f>
        <v>691.75573859999986</v>
      </c>
      <c r="CC14" s="16">
        <f>Sect_CBs!CC14+Sect_DBs!BE14+Sect_FCs!BE14</f>
        <v>702.36315325999999</v>
      </c>
      <c r="CD14" s="16">
        <f>Sect_CBs!CD14+Sect_DBs!BF14+Sect_FCs!BF14</f>
        <v>621.34708088999992</v>
      </c>
      <c r="CE14" s="16">
        <f>Sect_CBs!CE14+Sect_DBs!BG14+Sect_FCs!BG14</f>
        <v>622.05379714000014</v>
      </c>
      <c r="CF14" s="16">
        <f>Sect_CBs!CF14+Sect_DBs!BH14+Sect_FCs!BH14</f>
        <v>608.2437358099744</v>
      </c>
      <c r="CG14" s="16">
        <f>Sect_CBs!CG14+Sect_DBs!BI14+Sect_FCs!BI14</f>
        <v>618.11609997999994</v>
      </c>
      <c r="CH14" s="16">
        <f>Sect_CBs!CH14+Sect_DBs!BJ14+Sect_FCs!BJ14</f>
        <v>511.91883568000009</v>
      </c>
      <c r="CI14" s="16">
        <f>Sect_CBs!CI14+Sect_DBs!BK14+Sect_FCs!BK14</f>
        <v>564.68548851000003</v>
      </c>
      <c r="CJ14" s="16">
        <f>Sect_CBs!CJ14+Sect_DBs!BL14+Sect_FCs!BL14</f>
        <v>564.14158327999996</v>
      </c>
      <c r="CK14" s="16">
        <f>Sect_CBs!CK14+Sect_DBs!BM14+Sect_FCs!BM14</f>
        <v>564.29268981999996</v>
      </c>
      <c r="CL14" s="16">
        <f>Sect_CBs!CL14+Sect_DBs!BN14+Sect_FCs!BN14</f>
        <v>529.86180855999999</v>
      </c>
      <c r="CM14" s="16">
        <f>Sect_CBs!CM14+Sect_DBs!BO14+Sect_FCs!BO14</f>
        <v>525.16828564999992</v>
      </c>
      <c r="CN14" s="16">
        <f>Sect_CBs!CN14+Sect_DBs!BP14+Sect_FCs!BP14</f>
        <v>512.47169459999998</v>
      </c>
      <c r="CO14" s="16">
        <f>Sect_CBs!CO14+Sect_DBs!BQ14+Sect_FCs!BQ14</f>
        <v>500.45337253999998</v>
      </c>
      <c r="CP14" s="16">
        <f>Sect_CBs!CP14+Sect_DBs!BR14+Sect_FCs!BR14</f>
        <v>531.30260285999998</v>
      </c>
      <c r="CQ14" s="16">
        <f>Sect_CBs!CQ14+Sect_DBs!BS14+Sect_FCs!BS14</f>
        <v>567.81126498600008</v>
      </c>
      <c r="CR14" s="16">
        <f>Sect_CBs!CR14+Sect_DBs!BT14+Sect_FCs!BT14</f>
        <v>619.71313758500003</v>
      </c>
      <c r="CS14" s="16">
        <f>Sect_CBs!CS14+Sect_DBs!BU14+Sect_FCs!BU14</f>
        <v>622.63766033949992</v>
      </c>
      <c r="CT14" s="16">
        <f>Sect_CBs!CT14+Sect_DBs!BV14+Sect_FCs!BV14</f>
        <v>581.56760937599995</v>
      </c>
      <c r="CU14" s="16">
        <f>Sect_CBs!CU14+Sect_DBs!BW14+Sect_FCs!BW14</f>
        <v>556.70182976599995</v>
      </c>
      <c r="CV14" s="16">
        <f>Sect_CBs!CV14+Sect_DBs!BX14+Sect_FCs!BX14</f>
        <v>539.11293897400003</v>
      </c>
      <c r="CW14" s="16">
        <f>Sect_CBs!CW14+Sect_DBs!BY14+Sect_FCs!BY14</f>
        <v>525.54967562399986</v>
      </c>
      <c r="CX14" s="16">
        <f>Sect_CBs!CX14+Sect_DBs!BZ14+Sect_FCs!BZ14</f>
        <v>488.22145404999998</v>
      </c>
      <c r="CY14" s="16">
        <f>Sect_CBs!CY14+Sect_DBs!CA14+Sect_FCs!CA14</f>
        <v>518.10260466000011</v>
      </c>
      <c r="CZ14" s="16">
        <f>Sect_CBs!CZ14+Sect_DBs!CB14+Sect_FCs!CB14</f>
        <v>525.16718385999991</v>
      </c>
      <c r="DA14" s="16">
        <f>Sect_CBs!DA14+Sect_DBs!CC14+Sect_FCs!CC14</f>
        <v>530.41656640000008</v>
      </c>
      <c r="DB14" s="16">
        <f>Sect_CBs!DB14+Sect_DBs!CD14+Sect_FCs!CD14</f>
        <v>502.18649227999992</v>
      </c>
      <c r="DC14" s="16">
        <f>Sect_CBs!DC14+Sect_DBs!CE14+Sect_FCs!CE14</f>
        <v>548.54565677999994</v>
      </c>
      <c r="DD14" s="16">
        <f>Sect_CBs!DD14+Sect_DBs!CF14+Sect_FCs!CF14</f>
        <v>543.17614132999995</v>
      </c>
      <c r="DE14" s="16">
        <f>Sect_CBs!DE14+Sect_DBs!CG14+Sect_FCs!CG14</f>
        <v>569.00010460999988</v>
      </c>
      <c r="DF14" s="16">
        <f>Sect_CBs!DF14+Sect_DBs!CH14+Sect_FCs!CH14</f>
        <v>489.91181279999995</v>
      </c>
      <c r="DG14" s="16">
        <f>Sect_CBs!DG14+Sect_DBs!CI14+Sect_FCs!CI14</f>
        <v>457.32209831</v>
      </c>
      <c r="DH14" s="16">
        <f>Sect_CBs!DH14+Sect_DBs!CJ14+Sect_FCs!CJ14</f>
        <v>457.77261727000001</v>
      </c>
      <c r="DI14" s="16">
        <f>Sect_CBs!DI14+Sect_DBs!CK14+Sect_FCs!CK14</f>
        <v>445.39055391999995</v>
      </c>
      <c r="DJ14" s="16">
        <f>Sect_CBs!DJ14+Sect_DBs!CL14+Sect_FCs!CL14</f>
        <v>453.24301932000003</v>
      </c>
      <c r="DK14" s="16">
        <f>Sect_CBs!DK14+Sect_DBs!CM14+Sect_FCs!CM14</f>
        <v>532.80904416999999</v>
      </c>
      <c r="DL14" s="16">
        <f>Sect_CBs!DL14+Sect_DBs!CN14+Sect_FCs!CN14</f>
        <v>453.69160799999997</v>
      </c>
      <c r="DM14" s="16">
        <f>Sect_CBs!DM14+Sect_DBs!CO14+Sect_FCs!CO14</f>
        <v>488.86269588000005</v>
      </c>
      <c r="DN14" s="16">
        <f>Sect_CBs!DN14+Sect_DBs!CP14+Sect_FCs!CP14</f>
        <v>494.57260685</v>
      </c>
      <c r="DO14" s="16">
        <f>Sect_CBs!DO14+Sect_DBs!CQ14+Sect_FCs!CQ14</f>
        <v>464.12391065999998</v>
      </c>
      <c r="DP14" s="16">
        <f>Sect_CBs!DP14+Sect_DBs!CR14+Sect_FCs!CR14</f>
        <v>482.40315686000002</v>
      </c>
      <c r="DQ14" s="16">
        <f>Sect_CBs!DQ14+Sect_DBs!CS14+Sect_FCs!CS14</f>
        <v>473.77713090999993</v>
      </c>
      <c r="DR14" s="16">
        <f>Sect_CBs!DR14+Sect_DBs!CT14+Sect_FCs!CT14</f>
        <v>491.69972703999997</v>
      </c>
      <c r="DS14" s="16">
        <f>Sect_CBs!DS14+Sect_DBs!CU14+Sect_FCs!CU14</f>
        <v>414.16319729000008</v>
      </c>
      <c r="DT14" s="16">
        <f>Sect_CBs!DT14+Sect_DBs!CV14+Sect_FCs!CV14</f>
        <v>416.86029567000003</v>
      </c>
      <c r="DU14" s="16">
        <f>Sect_CBs!DU14+Sect_DBs!CW14+Sect_FCs!CW14</f>
        <v>385.62912103000002</v>
      </c>
      <c r="DV14" s="16">
        <f>Sect_CBs!DV14+Sect_DBs!CX14+Sect_FCs!CX14</f>
        <v>178.45397347000005</v>
      </c>
      <c r="DW14" s="16">
        <f>Sect_CBs!DW14+Sect_DBs!CY14+Sect_FCs!CY14</f>
        <v>171.15493451000003</v>
      </c>
      <c r="DX14" s="16">
        <f>Sect_CBs!DX14+Sect_DBs!CZ14+Sect_FCs!CZ14</f>
        <v>194.34027372000006</v>
      </c>
      <c r="DY14" s="16">
        <f>Sect_CBs!DY14+Sect_DBs!DA14+Sect_FCs!DA14</f>
        <v>213.55400881000003</v>
      </c>
      <c r="DZ14" s="16">
        <f>Sect_CBs!DZ14+Sect_DBs!DB14+Sect_FCs!DB14</f>
        <v>188.05909445000003</v>
      </c>
      <c r="EA14" s="16">
        <f>Sect_CBs!EA14+Sect_DBs!DC14+Sect_FCs!DC14</f>
        <v>166.88437023000006</v>
      </c>
      <c r="EB14" s="16">
        <f>Sect_CBs!EB14+Sect_DBs!DD14+Sect_FCs!DD14</f>
        <v>176.06411037000004</v>
      </c>
      <c r="EC14" s="16">
        <f>Sect_CBs!EC14+Sect_DBs!DE14+Sect_FCs!DE14</f>
        <v>174.69440931000003</v>
      </c>
      <c r="ED14" s="16">
        <f>Sect_CBs!ED14+Sect_DBs!DF14+Sect_FCs!DF14</f>
        <v>196.00565411000005</v>
      </c>
      <c r="EE14" s="16">
        <f>Sect_CBs!EE14+Sect_DBs!DG14+Sect_FCs!DG14</f>
        <v>186.66546086000002</v>
      </c>
      <c r="EF14" s="16">
        <f>Sect_CBs!EF14+Sect_DBs!DH14+Sect_FCs!DH14</f>
        <v>188.74676822000006</v>
      </c>
      <c r="EG14" s="16">
        <f>Sect_CBs!EG14+Sect_DBs!DI14+Sect_FCs!DI14</f>
        <v>190.73594345000004</v>
      </c>
      <c r="EH14" s="16">
        <f>Sect_CBs!EH14+Sect_DBs!DJ14+Sect_FCs!DJ14</f>
        <v>197.58089074000003</v>
      </c>
      <c r="EI14" s="16">
        <f>Sect_CBs!EI14+Sect_DBs!DK14+Sect_FCs!DK14</f>
        <v>282.06974594000002</v>
      </c>
      <c r="EJ14" s="16">
        <f>Sect_CBs!EJ14+Sect_DBs!DL14+Sect_FCs!DL14</f>
        <v>399.94266634999997</v>
      </c>
      <c r="EK14" s="13">
        <f>Sect_CBs!EK14+Sect_DBs!DM14+Sect_FCs!DM14</f>
        <v>373.3676306700001</v>
      </c>
      <c r="EL14" s="13">
        <f>Sect_CBs!EL14+Sect_DBs!DN14+Sect_FCs!DN14</f>
        <v>375.30011919000003</v>
      </c>
      <c r="EM14" s="13">
        <f>Sect_CBs!EM14+Sect_DBs!DO14+Sect_FCs!DO14</f>
        <v>304.63572711000006</v>
      </c>
      <c r="EN14" s="13">
        <f>Sect_CBs!EN14+Sect_DBs!DP14+Sect_FCs!DP14</f>
        <v>308.25498939000005</v>
      </c>
      <c r="EO14" s="13">
        <f>Sect_CBs!EO14+Sect_DBs!DQ14+Sect_FCs!DQ14</f>
        <v>311.11599697000003</v>
      </c>
      <c r="EP14" s="13">
        <f>Sect_CBs!EP14+Sect_DBs!DR14+Sect_FCs!DR14</f>
        <v>283.39854250000002</v>
      </c>
      <c r="EQ14" s="13">
        <f>Sect_CBs!EQ14+Sect_DBs!DS14+Sect_FCs!DS14</f>
        <v>393.61963512000005</v>
      </c>
      <c r="ER14" s="13">
        <f>Sect_CBs!ER14+Sect_DBs!DT14+Sect_FCs!DT14</f>
        <v>416.00418257000007</v>
      </c>
      <c r="ES14" s="13">
        <f>Sect_CBs!ES14+Sect_DBs!DU14+Sect_FCs!DU14</f>
        <v>541.29906201000006</v>
      </c>
      <c r="ET14" s="13">
        <f>Sect_CBs!ET14+Sect_DBs!DV14+Sect_FCs!DV14</f>
        <v>496.57135577000008</v>
      </c>
      <c r="EU14" s="13">
        <f>Sect_CBs!EU14+Sect_DBs!DW14+Sect_FCs!DW14</f>
        <v>528.57833707000009</v>
      </c>
      <c r="EV14" s="13">
        <f>Sect_CBs!EV14+Sect_DBs!DX14+Sect_FCs!DX14</f>
        <v>516.61898366000003</v>
      </c>
      <c r="EW14" s="13">
        <f>Sect_CBs!EW14+Sect_DBs!DY14+Sect_FCs!DY14</f>
        <v>560.15854437000007</v>
      </c>
      <c r="EX14" s="13">
        <f>Sect_CBs!EX14+Sect_DBs!DZ14+Sect_FCs!DZ14</f>
        <v>561.64799543000004</v>
      </c>
    </row>
    <row r="15" spans="1:154" s="18" customFormat="1" x14ac:dyDescent="0.3">
      <c r="A15" s="15" t="s">
        <v>27</v>
      </c>
      <c r="B15" s="16">
        <v>116.40138019000001</v>
      </c>
      <c r="C15" s="16">
        <v>127.48386812999999</v>
      </c>
      <c r="D15" s="16">
        <v>114.91282575999999</v>
      </c>
      <c r="E15" s="16">
        <v>103.20050000000001</v>
      </c>
      <c r="F15" s="16">
        <v>103.07474702999998</v>
      </c>
      <c r="G15" s="16">
        <v>78.308637020000006</v>
      </c>
      <c r="H15" s="16">
        <v>56.804415599999992</v>
      </c>
      <c r="I15" s="16">
        <v>70.51863702</v>
      </c>
      <c r="J15" s="16">
        <v>70.51863702</v>
      </c>
      <c r="K15" s="17">
        <v>66.994531309999999</v>
      </c>
      <c r="L15" s="16">
        <v>72.195025810000004</v>
      </c>
      <c r="M15" s="16">
        <v>69.508398970000002</v>
      </c>
      <c r="N15" s="16">
        <v>44.088568620000004</v>
      </c>
      <c r="O15" s="16">
        <v>43.488568620000002</v>
      </c>
      <c r="P15" s="16">
        <v>43.795927910000003</v>
      </c>
      <c r="Q15" s="16">
        <v>43.359927909999996</v>
      </c>
      <c r="R15" s="16">
        <v>43.58992791</v>
      </c>
      <c r="S15" s="16">
        <v>43.104579960000002</v>
      </c>
      <c r="T15" s="16">
        <v>43.194579959999999</v>
      </c>
      <c r="U15" s="16">
        <v>44.688579959999998</v>
      </c>
      <c r="V15" s="16">
        <v>44.602720450000007</v>
      </c>
      <c r="W15" s="16">
        <v>44.456927910000005</v>
      </c>
      <c r="X15" s="16">
        <v>44.352720450000007</v>
      </c>
      <c r="Y15" s="16">
        <v>64.28233066</v>
      </c>
      <c r="Z15" s="16">
        <f>Sect_CBs!Z15+Sect_DBs!B15+Sect_FCs!B15</f>
        <v>215.94988650000002</v>
      </c>
      <c r="AA15" s="16">
        <f>Sect_CBs!AA15+Sect_DBs!C15+Sect_FCs!C15</f>
        <v>214.08797802999999</v>
      </c>
      <c r="AB15" s="16">
        <f>Sect_CBs!AB15+Sect_DBs!D15+Sect_FCs!D15</f>
        <v>229.31690514000002</v>
      </c>
      <c r="AC15" s="16">
        <f>Sect_CBs!AC15+Sect_DBs!E15+Sect_FCs!E15</f>
        <v>208.41451523000001</v>
      </c>
      <c r="AD15" s="16">
        <f>Sect_CBs!AD15+Sect_DBs!F15+Sect_FCs!F15</f>
        <v>214.17872739999999</v>
      </c>
      <c r="AE15" s="16">
        <f>Sect_CBs!AE15+Sect_DBs!G15+Sect_FCs!G15</f>
        <v>182.37018012999999</v>
      </c>
      <c r="AF15" s="16">
        <f>Sect_CBs!AF15+Sect_DBs!H15+Sect_FCs!H15</f>
        <v>186.06129138</v>
      </c>
      <c r="AG15" s="16">
        <f>Sect_CBs!AG15+Sect_DBs!I15+Sect_FCs!I15</f>
        <v>176.88502851000001</v>
      </c>
      <c r="AH15" s="16">
        <f>Sect_CBs!AH15+Sect_DBs!J15+Sect_FCs!J15</f>
        <v>139.19911424</v>
      </c>
      <c r="AI15" s="16">
        <f>Sect_CBs!AI15+Sect_DBs!K15+Sect_FCs!K15</f>
        <v>142.33333397000001</v>
      </c>
      <c r="AJ15" s="16">
        <f>Sect_CBs!AJ15+Sect_DBs!L15+Sect_FCs!L15</f>
        <v>141.65475975999999</v>
      </c>
      <c r="AK15" s="16">
        <f>Sect_CBs!AK15+Sect_DBs!M15+Sect_FCs!M15</f>
        <v>132.18412530999998</v>
      </c>
      <c r="AL15" s="16">
        <f>Sect_CBs!AL15+Sect_DBs!N15+Sect_FCs!N15</f>
        <v>193.71553790999999</v>
      </c>
      <c r="AM15" s="16">
        <f>Sect_CBs!AM15+Sect_DBs!O15+Sect_FCs!O15</f>
        <v>200.30425430000003</v>
      </c>
      <c r="AN15" s="16">
        <f>Sect_CBs!AN15+Sect_DBs!P15+Sect_FCs!P15</f>
        <v>264.63494209999999</v>
      </c>
      <c r="AO15" s="16">
        <f>Sect_CBs!AO15+Sect_DBs!Q15+Sect_FCs!Q15</f>
        <v>186.03189678999996</v>
      </c>
      <c r="AP15" s="16">
        <f>Sect_CBs!AP15+Sect_DBs!R15+Sect_FCs!R15</f>
        <v>189.83641165</v>
      </c>
      <c r="AQ15" s="16">
        <f>Sect_CBs!AQ15+Sect_DBs!S15+Sect_FCs!S15</f>
        <v>195.1257167</v>
      </c>
      <c r="AR15" s="16">
        <f>Sect_CBs!AR15+Sect_DBs!T15+Sect_FCs!T15</f>
        <v>168.48441206999999</v>
      </c>
      <c r="AS15" s="16">
        <f>Sect_CBs!AS15+Sect_DBs!U15+Sect_FCs!U15</f>
        <v>176.23370113999999</v>
      </c>
      <c r="AT15" s="16">
        <f>Sect_CBs!AT15+Sect_DBs!V15+Sect_FCs!V15</f>
        <v>188.80680103999998</v>
      </c>
      <c r="AU15" s="16">
        <f>Sect_CBs!AU15+Sect_DBs!W15+Sect_FCs!W15</f>
        <v>240.63908744999998</v>
      </c>
      <c r="AV15" s="16">
        <f>Sect_CBs!AV15+Sect_DBs!X15+Sect_FCs!X15</f>
        <v>239.07526392</v>
      </c>
      <c r="AW15" s="16">
        <f>Sect_CBs!AW15+Sect_DBs!Y15+Sect_FCs!Y15</f>
        <v>256.62076571</v>
      </c>
      <c r="AX15" s="16">
        <f>Sect_CBs!AX15+Sect_DBs!Z15+Sect_FCs!Z15</f>
        <v>263.44842455000003</v>
      </c>
      <c r="AY15" s="16">
        <f>Sect_CBs!AY15+Sect_DBs!AA15+Sect_FCs!AA15</f>
        <v>258.61954358000003</v>
      </c>
      <c r="AZ15" s="16">
        <f>Sect_CBs!AZ15+Sect_DBs!AB15+Sect_FCs!AB15</f>
        <v>263.31578218999999</v>
      </c>
      <c r="BA15" s="16">
        <f>Sect_CBs!BA15+Sect_DBs!AC15+Sect_FCs!AC15</f>
        <v>241.03910529000007</v>
      </c>
      <c r="BB15" s="16">
        <f>Sect_CBs!BB15+Sect_DBs!AD15+Sect_FCs!AD15</f>
        <v>208.74908608000004</v>
      </c>
      <c r="BC15" s="16">
        <f>Sect_CBs!BC15+Sect_DBs!AE15+Sect_FCs!AE15</f>
        <v>196.00183271000003</v>
      </c>
      <c r="BD15" s="16">
        <f>Sect_CBs!BD15+Sect_DBs!AF15+Sect_FCs!AF15</f>
        <v>207.31947680000002</v>
      </c>
      <c r="BE15" s="16">
        <f>Sect_CBs!BE15+Sect_DBs!AG15+Sect_FCs!AG15</f>
        <v>211.41647023999997</v>
      </c>
      <c r="BF15" s="16">
        <f>Sect_CBs!BF15+Sect_DBs!AH15+Sect_FCs!AH15</f>
        <v>211.26440733000004</v>
      </c>
      <c r="BG15" s="16">
        <f>Sect_CBs!BG15+Sect_DBs!AI15+Sect_FCs!AI15</f>
        <v>254.73835215000003</v>
      </c>
      <c r="BH15" s="16">
        <f>Sect_CBs!BH15+Sect_DBs!AJ15+Sect_FCs!AJ15</f>
        <v>277.07927192</v>
      </c>
      <c r="BI15" s="16">
        <f>Sect_CBs!BI15+Sect_DBs!AK15+Sect_FCs!AK15</f>
        <v>302.85146688499998</v>
      </c>
      <c r="BJ15" s="16">
        <f>Sect_CBs!BJ15+Sect_DBs!AL15+Sect_FCs!AL15</f>
        <v>296.53626492999996</v>
      </c>
      <c r="BK15" s="16">
        <f>Sect_CBs!BK15+Sect_DBs!AM15+Sect_FCs!AM15</f>
        <v>318.57861159722296</v>
      </c>
      <c r="BL15" s="16">
        <f>Sect_CBs!BL15+Sect_DBs!AN15+Sect_FCs!AN15</f>
        <v>266.50665827</v>
      </c>
      <c r="BM15" s="16">
        <f>Sect_CBs!BM15+Sect_DBs!AO15+Sect_FCs!AO15</f>
        <v>266.98579180999997</v>
      </c>
      <c r="BN15" s="16">
        <f>Sect_CBs!BN15+Sect_DBs!AP15+Sect_FCs!AP15</f>
        <v>380.88698911499995</v>
      </c>
      <c r="BO15" s="16">
        <f>Sect_CBs!BO15+Sect_DBs!AQ15+Sect_FCs!AQ15</f>
        <v>388.74173073999992</v>
      </c>
      <c r="BP15" s="16">
        <f>Sect_CBs!BP15+Sect_DBs!AR15+Sect_FCs!AR15</f>
        <v>356.989217424</v>
      </c>
      <c r="BQ15" s="16">
        <f>Sect_CBs!BQ15+Sect_DBs!AS15+Sect_FCs!AS15</f>
        <v>366.42265767500004</v>
      </c>
      <c r="BR15" s="16">
        <f>Sect_CBs!BR15+Sect_DBs!AT15+Sect_FCs!AT15</f>
        <v>246.41493015999998</v>
      </c>
      <c r="BS15" s="16">
        <f>Sect_CBs!BS15+Sect_DBs!AU15+Sect_FCs!AU15</f>
        <v>256.27364110000002</v>
      </c>
      <c r="BT15" s="16">
        <f>Sect_CBs!BT15+Sect_DBs!AV15+Sect_FCs!AV15</f>
        <v>261.29913695999994</v>
      </c>
      <c r="BU15" s="16">
        <f>Sect_CBs!BU15+Sect_DBs!AW15+Sect_FCs!AW15</f>
        <v>257.06747826999992</v>
      </c>
      <c r="BV15" s="16">
        <f>Sect_CBs!BV15+Sect_DBs!AX15+Sect_FCs!AX15</f>
        <v>241.57251959000001</v>
      </c>
      <c r="BW15" s="16">
        <f>Sect_CBs!BW15+Sect_DBs!AY15+Sect_FCs!AY15</f>
        <v>279.34266410999993</v>
      </c>
      <c r="BX15" s="16">
        <f>Sect_CBs!BX15+Sect_DBs!AZ15+Sect_FCs!AZ15</f>
        <v>280.88263324000002</v>
      </c>
      <c r="BY15" s="16">
        <f>Sect_CBs!BY15+Sect_DBs!BA15+Sect_FCs!BA15</f>
        <v>274.46523058999992</v>
      </c>
      <c r="BZ15" s="16">
        <f>Sect_CBs!BZ15+Sect_DBs!BB15+Sect_FCs!BB15</f>
        <v>271.51534750000002</v>
      </c>
      <c r="CA15" s="16">
        <f>Sect_CBs!CA15+Sect_DBs!BC15+Sect_FCs!BC15</f>
        <v>350.38106249000009</v>
      </c>
      <c r="CB15" s="16">
        <f>Sect_CBs!CB15+Sect_DBs!BD15+Sect_FCs!BD15</f>
        <v>352.15070157000002</v>
      </c>
      <c r="CC15" s="16">
        <f>Sect_CBs!CC15+Sect_DBs!BE15+Sect_FCs!BE15</f>
        <v>259.05531832000003</v>
      </c>
      <c r="CD15" s="16">
        <f>Sect_CBs!CD15+Sect_DBs!BF15+Sect_FCs!BF15</f>
        <v>260.56969405999996</v>
      </c>
      <c r="CE15" s="16">
        <f>Sect_CBs!CE15+Sect_DBs!BG15+Sect_FCs!BG15</f>
        <v>277.98191173000004</v>
      </c>
      <c r="CF15" s="16">
        <f>Sect_CBs!CF15+Sect_DBs!BH15+Sect_FCs!BH15</f>
        <v>263.39977919</v>
      </c>
      <c r="CG15" s="16">
        <f>Sect_CBs!CG15+Sect_DBs!BI15+Sect_FCs!BI15</f>
        <v>258.37872928000007</v>
      </c>
      <c r="CH15" s="16">
        <f>Sect_CBs!CH15+Sect_DBs!BJ15+Sect_FCs!BJ15</f>
        <v>254.76278612000002</v>
      </c>
      <c r="CI15" s="16">
        <f>Sect_CBs!CI15+Sect_DBs!BK15+Sect_FCs!BK15</f>
        <v>253.74452315000002</v>
      </c>
      <c r="CJ15" s="16">
        <f>Sect_CBs!CJ15+Sect_DBs!BL15+Sect_FCs!BL15</f>
        <v>261.99351614</v>
      </c>
      <c r="CK15" s="16">
        <f>Sect_CBs!CK15+Sect_DBs!BM15+Sect_FCs!BM15</f>
        <v>301.24955330999995</v>
      </c>
      <c r="CL15" s="16">
        <f>Sect_CBs!CL15+Sect_DBs!BN15+Sect_FCs!BN15</f>
        <v>303.81330547000005</v>
      </c>
      <c r="CM15" s="16">
        <f>Sect_CBs!CM15+Sect_DBs!BO15+Sect_FCs!BO15</f>
        <v>321.80096103999995</v>
      </c>
      <c r="CN15" s="16">
        <f>Sect_CBs!CN15+Sect_DBs!BP15+Sect_FCs!BP15</f>
        <v>318.40838896000002</v>
      </c>
      <c r="CO15" s="16">
        <f>Sect_CBs!CO15+Sect_DBs!BQ15+Sect_FCs!BQ15</f>
        <v>317.64018025000001</v>
      </c>
      <c r="CP15" s="16">
        <f>Sect_CBs!CP15+Sect_DBs!BR15+Sect_FCs!BR15</f>
        <v>328.94615258000005</v>
      </c>
      <c r="CQ15" s="16">
        <f>Sect_CBs!CQ15+Sect_DBs!BS15+Sect_FCs!BS15</f>
        <v>512.32288931999994</v>
      </c>
      <c r="CR15" s="16">
        <f>Sect_CBs!CR15+Sect_DBs!BT15+Sect_FCs!BT15</f>
        <v>499.59133123000004</v>
      </c>
      <c r="CS15" s="16">
        <f>Sect_CBs!CS15+Sect_DBs!BU15+Sect_FCs!BU15</f>
        <v>520.92808346000004</v>
      </c>
      <c r="CT15" s="16">
        <f>Sect_CBs!CT15+Sect_DBs!BV15+Sect_FCs!BV15</f>
        <v>575.03229275000001</v>
      </c>
      <c r="CU15" s="16">
        <f>Sect_CBs!CU15+Sect_DBs!BW15+Sect_FCs!BW15</f>
        <v>527.42147011999987</v>
      </c>
      <c r="CV15" s="16">
        <f>Sect_CBs!CV15+Sect_DBs!BX15+Sect_FCs!BX15</f>
        <v>515.99058433000005</v>
      </c>
      <c r="CW15" s="16">
        <f>Sect_CBs!CW15+Sect_DBs!BY15+Sect_FCs!BY15</f>
        <v>508.18049922</v>
      </c>
      <c r="CX15" s="16">
        <f>Sect_CBs!CX15+Sect_DBs!BZ15+Sect_FCs!BZ15</f>
        <v>538.89550931999997</v>
      </c>
      <c r="CY15" s="16">
        <f>Sect_CBs!CY15+Sect_DBs!CA15+Sect_FCs!CA15</f>
        <v>530.67577290000008</v>
      </c>
      <c r="CZ15" s="16">
        <f>Sect_CBs!CZ15+Sect_DBs!CB15+Sect_FCs!CB15</f>
        <v>604.2227251600001</v>
      </c>
      <c r="DA15" s="16">
        <f>Sect_CBs!DA15+Sect_DBs!CC15+Sect_FCs!CC15</f>
        <v>611.42555009000012</v>
      </c>
      <c r="DB15" s="16">
        <f>Sect_CBs!DB15+Sect_DBs!CD15+Sect_FCs!CD15</f>
        <v>697.42037237</v>
      </c>
      <c r="DC15" s="16">
        <f>Sect_CBs!DC15+Sect_DBs!CE15+Sect_FCs!CE15</f>
        <v>716.44534208000005</v>
      </c>
      <c r="DD15" s="16">
        <f>Sect_CBs!DD15+Sect_DBs!CF15+Sect_FCs!CF15</f>
        <v>711.26867695999988</v>
      </c>
      <c r="DE15" s="16">
        <f>Sect_CBs!DE15+Sect_DBs!CG15+Sect_FCs!CG15</f>
        <v>743.27757280000003</v>
      </c>
      <c r="DF15" s="16">
        <f>Sect_CBs!DF15+Sect_DBs!CH15+Sect_FCs!CH15</f>
        <v>756.08660152999983</v>
      </c>
      <c r="DG15" s="16">
        <f>Sect_CBs!DG15+Sect_DBs!CI15+Sect_FCs!CI15</f>
        <v>773.52749659999995</v>
      </c>
      <c r="DH15" s="16">
        <f>Sect_CBs!DH15+Sect_DBs!CJ15+Sect_FCs!CJ15</f>
        <v>804.33534265000014</v>
      </c>
      <c r="DI15" s="16">
        <f>Sect_CBs!DI15+Sect_DBs!CK15+Sect_FCs!CK15</f>
        <v>838.98393242999998</v>
      </c>
      <c r="DJ15" s="16">
        <f>Sect_CBs!DJ15+Sect_DBs!CL15+Sect_FCs!CL15</f>
        <v>824.67513133</v>
      </c>
      <c r="DK15" s="16">
        <f>Sect_CBs!DK15+Sect_DBs!CM15+Sect_FCs!CM15</f>
        <v>867.80777671999999</v>
      </c>
      <c r="DL15" s="16">
        <f>Sect_CBs!DL15+Sect_DBs!CN15+Sect_FCs!CN15</f>
        <v>717.97536908999996</v>
      </c>
      <c r="DM15" s="16">
        <f>Sect_CBs!DM15+Sect_DBs!CO15+Sect_FCs!CO15</f>
        <v>739.23256846000004</v>
      </c>
      <c r="DN15" s="16">
        <f>Sect_CBs!DN15+Sect_DBs!CP15+Sect_FCs!CP15</f>
        <v>732.36076134999985</v>
      </c>
      <c r="DO15" s="16">
        <f>Sect_CBs!DO15+Sect_DBs!CQ15+Sect_FCs!CQ15</f>
        <v>789.49914945000012</v>
      </c>
      <c r="DP15" s="16">
        <f>Sect_CBs!DP15+Sect_DBs!CR15+Sect_FCs!CR15</f>
        <v>992.1888531799998</v>
      </c>
      <c r="DQ15" s="16">
        <f>Sect_CBs!DQ15+Sect_DBs!CS15+Sect_FCs!CS15</f>
        <v>1001.2834153699999</v>
      </c>
      <c r="DR15" s="16">
        <f>Sect_CBs!DR15+Sect_DBs!CT15+Sect_FCs!CT15</f>
        <v>1150.1344009900001</v>
      </c>
      <c r="DS15" s="16">
        <f>Sect_CBs!DS15+Sect_DBs!CU15+Sect_FCs!CU15</f>
        <v>1110.2254776899999</v>
      </c>
      <c r="DT15" s="16">
        <f>Sect_CBs!DT15+Sect_DBs!CV15+Sect_FCs!CV15</f>
        <v>1150.5680918899998</v>
      </c>
      <c r="DU15" s="16">
        <f>Sect_CBs!DU15+Sect_DBs!CW15+Sect_FCs!CW15</f>
        <v>1108.1559488200003</v>
      </c>
      <c r="DV15" s="16">
        <f>Sect_CBs!DV15+Sect_DBs!CX15+Sect_FCs!CX15</f>
        <v>988.80292056999997</v>
      </c>
      <c r="DW15" s="16">
        <f>Sect_CBs!DW15+Sect_DBs!CY15+Sect_FCs!CY15</f>
        <v>1012.6028142899997</v>
      </c>
      <c r="DX15" s="16">
        <f>Sect_CBs!DX15+Sect_DBs!CZ15+Sect_FCs!CZ15</f>
        <v>945.23810348999996</v>
      </c>
      <c r="DY15" s="16">
        <f>Sect_CBs!DY15+Sect_DBs!DA15+Sect_FCs!DA15</f>
        <v>950.57830813999999</v>
      </c>
      <c r="DZ15" s="16">
        <f>Sect_CBs!DZ15+Sect_DBs!DB15+Sect_FCs!DB15</f>
        <v>937.57409870000004</v>
      </c>
      <c r="EA15" s="16">
        <f>Sect_CBs!EA15+Sect_DBs!DC15+Sect_FCs!DC15</f>
        <v>954.61513785000011</v>
      </c>
      <c r="EB15" s="16">
        <f>Sect_CBs!EB15+Sect_DBs!DD15+Sect_FCs!DD15</f>
        <v>947.13276169000017</v>
      </c>
      <c r="EC15" s="16">
        <f>Sect_CBs!EC15+Sect_DBs!DE15+Sect_FCs!DE15</f>
        <v>937.33357307000006</v>
      </c>
      <c r="ED15" s="16">
        <f>Sect_CBs!ED15+Sect_DBs!DF15+Sect_FCs!DF15</f>
        <v>930.68175802000007</v>
      </c>
      <c r="EE15" s="16">
        <f>Sect_CBs!EE15+Sect_DBs!DG15+Sect_FCs!DG15</f>
        <v>913.29341122999983</v>
      </c>
      <c r="EF15" s="16">
        <f>Sect_CBs!EF15+Sect_DBs!DH15+Sect_FCs!DH15</f>
        <v>912.12722658999985</v>
      </c>
      <c r="EG15" s="16">
        <f>Sect_CBs!EG15+Sect_DBs!DI15+Sect_FCs!DI15</f>
        <v>914.79922594000016</v>
      </c>
      <c r="EH15" s="16">
        <f>Sect_CBs!EH15+Sect_DBs!DJ15+Sect_FCs!DJ15</f>
        <v>915.40157925000005</v>
      </c>
      <c r="EI15" s="16">
        <f>Sect_CBs!EI15+Sect_DBs!DK15+Sect_FCs!DK15</f>
        <v>921.93203195000001</v>
      </c>
      <c r="EJ15" s="16">
        <f>Sect_CBs!EJ15+Sect_DBs!DL15+Sect_FCs!DL15</f>
        <v>1107.3044073600001</v>
      </c>
      <c r="EK15" s="13">
        <f>Sect_CBs!EK15+Sect_DBs!DM15+Sect_FCs!DM15</f>
        <v>1173.3768210399996</v>
      </c>
      <c r="EL15" s="13">
        <f>Sect_CBs!EL15+Sect_DBs!DN15+Sect_FCs!DN15</f>
        <v>1192.2370084900001</v>
      </c>
      <c r="EM15" s="13">
        <f>Sect_CBs!EM15+Sect_DBs!DO15+Sect_FCs!DO15</f>
        <v>1180.85140596</v>
      </c>
      <c r="EN15" s="13">
        <f>Sect_CBs!EN15+Sect_DBs!DP15+Sect_FCs!DP15</f>
        <v>1187.32862402</v>
      </c>
      <c r="EO15" s="13">
        <f>Sect_CBs!EO15+Sect_DBs!DQ15+Sect_FCs!DQ15</f>
        <v>1175.1275507900002</v>
      </c>
      <c r="EP15" s="13">
        <f>Sect_CBs!EP15+Sect_DBs!DR15+Sect_FCs!DR15</f>
        <v>1195.4760452099999</v>
      </c>
      <c r="EQ15" s="13">
        <f>Sect_CBs!EQ15+Sect_DBs!DS15+Sect_FCs!DS15</f>
        <v>1033.7605234799996</v>
      </c>
      <c r="ER15" s="13">
        <f>Sect_CBs!ER15+Sect_DBs!DT15+Sect_FCs!DT15</f>
        <v>956.44554493999988</v>
      </c>
      <c r="ES15" s="13">
        <f>Sect_CBs!ES15+Sect_DBs!DU15+Sect_FCs!DU15</f>
        <v>1071.7173918199996</v>
      </c>
      <c r="ET15" s="13">
        <f>Sect_CBs!ET15+Sect_DBs!DV15+Sect_FCs!DV15</f>
        <v>1116.8719181899999</v>
      </c>
      <c r="EU15" s="13">
        <f>Sect_CBs!EU15+Sect_DBs!DW15+Sect_FCs!DW15</f>
        <v>1147.4890034599998</v>
      </c>
      <c r="EV15" s="13">
        <f>Sect_CBs!EV15+Sect_DBs!DX15+Sect_FCs!DX15</f>
        <v>883.41612515000031</v>
      </c>
      <c r="EW15" s="13">
        <f>Sect_CBs!EW15+Sect_DBs!DY15+Sect_FCs!DY15</f>
        <v>862.99056424000003</v>
      </c>
      <c r="EX15" s="13">
        <f>Sect_CBs!EX15+Sect_DBs!DZ15+Sect_FCs!DZ15</f>
        <v>861.17331517000002</v>
      </c>
    </row>
    <row r="16" spans="1:154" s="18" customFormat="1" x14ac:dyDescent="0.3">
      <c r="A16" s="15" t="s">
        <v>28</v>
      </c>
      <c r="B16" s="16">
        <v>18.417000999999999</v>
      </c>
      <c r="C16" s="16">
        <v>18.417000999999999</v>
      </c>
      <c r="D16" s="16">
        <v>13.917000999999999</v>
      </c>
      <c r="E16" s="16">
        <v>13.916998999999999</v>
      </c>
      <c r="F16" s="16">
        <v>13.917000999999999</v>
      </c>
      <c r="G16" s="16">
        <v>13.917000999999999</v>
      </c>
      <c r="H16" s="16">
        <v>13.917000999999999</v>
      </c>
      <c r="I16" s="16">
        <v>13.916999999999998</v>
      </c>
      <c r="J16" s="16">
        <v>13.916999999999998</v>
      </c>
      <c r="K16" s="17">
        <v>13.916999999999998</v>
      </c>
      <c r="L16" s="16">
        <v>14.115763959866644</v>
      </c>
      <c r="M16" s="16">
        <v>14.014616422013209</v>
      </c>
      <c r="N16" s="16">
        <v>14.007960419358204</v>
      </c>
      <c r="O16" s="16">
        <v>14.007960419358204</v>
      </c>
      <c r="P16" s="16">
        <v>14.007960419358204</v>
      </c>
      <c r="Q16" s="16">
        <v>14.007960419358204</v>
      </c>
      <c r="R16" s="16">
        <v>14.007960419358204</v>
      </c>
      <c r="S16" s="16">
        <v>17.899999999999999</v>
      </c>
      <c r="T16" s="16">
        <v>13.902341779999997</v>
      </c>
      <c r="U16" s="16">
        <v>13.864252180569618</v>
      </c>
      <c r="V16" s="16">
        <v>13.946999999999999</v>
      </c>
      <c r="W16" s="16">
        <v>13.946999999999999</v>
      </c>
      <c r="X16" s="16">
        <v>13.946999999999999</v>
      </c>
      <c r="Y16" s="16">
        <v>13.946999999999999</v>
      </c>
      <c r="Z16" s="16">
        <f>Sect_CBs!Z16+Sect_DBs!B16+Sect_FCs!B16</f>
        <v>18.951999999999998</v>
      </c>
      <c r="AA16" s="16">
        <f>Sect_CBs!AA16+Sect_DBs!C16+Sect_FCs!C16</f>
        <v>5.1556220530000001</v>
      </c>
      <c r="AB16" s="16">
        <f>Sect_CBs!AB16+Sect_DBs!D16+Sect_FCs!D16</f>
        <v>5.4961796029999999</v>
      </c>
      <c r="AC16" s="16">
        <f>Sect_CBs!AC16+Sect_DBs!E16+Sect_FCs!E16</f>
        <v>4.9562527030000005</v>
      </c>
      <c r="AD16" s="16">
        <f>Sect_CBs!AD16+Sect_DBs!F16+Sect_FCs!F16</f>
        <v>4.9578684319999997</v>
      </c>
      <c r="AE16" s="16">
        <f>Sect_CBs!AE16+Sect_DBs!G16+Sect_FCs!G16</f>
        <v>4.9599632629999997</v>
      </c>
      <c r="AF16" s="16">
        <f>Sect_CBs!AF16+Sect_DBs!H16+Sect_FCs!H16</f>
        <v>5.2905132559999997</v>
      </c>
      <c r="AG16" s="16">
        <f>Sect_CBs!AG16+Sect_DBs!I16+Sect_FCs!I16</f>
        <v>5.289152498</v>
      </c>
      <c r="AH16" s="16">
        <f>Sect_CBs!AH16+Sect_DBs!J16+Sect_FCs!J16</f>
        <v>5.2145147079999994</v>
      </c>
      <c r="AI16" s="16">
        <f>Sect_CBs!AI16+Sect_DBs!K16+Sect_FCs!K16</f>
        <v>6.8796220000000003</v>
      </c>
      <c r="AJ16" s="16">
        <f>Sect_CBs!AJ16+Sect_DBs!L16+Sect_FCs!L16</f>
        <v>5.2289682539999998</v>
      </c>
      <c r="AK16" s="16">
        <f>Sect_CBs!AK16+Sect_DBs!M16+Sect_FCs!M16</f>
        <v>2.7218634639999992</v>
      </c>
      <c r="AL16" s="16">
        <f>Sect_CBs!AL16+Sect_DBs!N16+Sect_FCs!N16</f>
        <v>2.8245818439999995</v>
      </c>
      <c r="AM16" s="16">
        <f>Sect_CBs!AM16+Sect_DBs!O16+Sect_FCs!O16</f>
        <v>2.4997720000000001</v>
      </c>
      <c r="AN16" s="16">
        <f>Sect_CBs!AN16+Sect_DBs!P16+Sect_FCs!P16</f>
        <v>2.3917941399999991</v>
      </c>
      <c r="AO16" s="16">
        <f>Sect_CBs!AO16+Sect_DBs!Q16+Sect_FCs!Q16</f>
        <v>2.516228439999999</v>
      </c>
      <c r="AP16" s="16">
        <f>Sect_CBs!AP16+Sect_DBs!R16+Sect_FCs!R16</f>
        <v>2.2259693499999988</v>
      </c>
      <c r="AQ16" s="16">
        <f>Sect_CBs!AQ16+Sect_DBs!S16+Sect_FCs!S16</f>
        <v>5.2947444359999984</v>
      </c>
      <c r="AR16" s="16">
        <f>Sect_CBs!AR16+Sect_DBs!T16+Sect_FCs!T16</f>
        <v>5.7926531359999984</v>
      </c>
      <c r="AS16" s="16">
        <f>Sect_CBs!AS16+Sect_DBs!U16+Sect_FCs!U16</f>
        <v>7.3742171059999997</v>
      </c>
      <c r="AT16" s="16">
        <f>Sect_CBs!AT16+Sect_DBs!V16+Sect_FCs!V16</f>
        <v>7.3342171059999988</v>
      </c>
      <c r="AU16" s="16">
        <f>Sect_CBs!AU16+Sect_DBs!W16+Sect_FCs!W16</f>
        <v>5.9394647659999986</v>
      </c>
      <c r="AV16" s="16">
        <f>Sect_CBs!AV16+Sect_DBs!X16+Sect_FCs!X16</f>
        <v>6.0649451059999997</v>
      </c>
      <c r="AW16" s="16">
        <f>Sect_CBs!AW16+Sect_DBs!Y16+Sect_FCs!Y16</f>
        <v>5.2449451059999994</v>
      </c>
      <c r="AX16" s="16">
        <f>Sect_CBs!AX16+Sect_DBs!Z16+Sect_FCs!Z16</f>
        <v>5.8649451059999986</v>
      </c>
      <c r="AY16" s="16">
        <f>Sect_CBs!AY16+Sect_DBs!AA16+Sect_FCs!AA16</f>
        <v>5.1749451059999991</v>
      </c>
      <c r="AZ16" s="16">
        <f>Sect_CBs!AZ16+Sect_DBs!AB16+Sect_FCs!AB16</f>
        <v>10.724871105999998</v>
      </c>
      <c r="BA16" s="16">
        <f>Sect_CBs!BA16+Sect_DBs!AC16+Sect_FCs!AC16</f>
        <v>14.444797105999999</v>
      </c>
      <c r="BB16" s="16">
        <f>Sect_CBs!BB16+Sect_DBs!AD16+Sect_FCs!AD16</f>
        <v>14.184797106</v>
      </c>
      <c r="BC16" s="16">
        <f>Sect_CBs!BC16+Sect_DBs!AE16+Sect_FCs!AE16</f>
        <v>13.164797106</v>
      </c>
      <c r="BD16" s="16">
        <f>Sect_CBs!BD16+Sect_DBs!AF16+Sect_FCs!AF16</f>
        <v>13.539852000000002</v>
      </c>
      <c r="BE16" s="16">
        <f>Sect_CBs!BE16+Sect_DBs!AG16+Sect_FCs!AG16</f>
        <v>13.589852000000002</v>
      </c>
      <c r="BF16" s="16">
        <f>Sect_CBs!BF16+Sect_DBs!AH16+Sect_FCs!AH16</f>
        <v>13.539852000000002</v>
      </c>
      <c r="BG16" s="16">
        <f>Sect_CBs!BG16+Sect_DBs!AI16+Sect_FCs!AI16</f>
        <v>9.6882520000000003</v>
      </c>
      <c r="BH16" s="16">
        <f>Sect_CBs!BH16+Sect_DBs!AJ16+Sect_FCs!AJ16</f>
        <v>1.1782520000000005</v>
      </c>
      <c r="BI16" s="16">
        <f>Sect_CBs!BI16+Sect_DBs!AK16+Sect_FCs!AK16</f>
        <v>0.93380000500000016</v>
      </c>
      <c r="BJ16" s="16">
        <f>Sect_CBs!BJ16+Sect_DBs!AL16+Sect_FCs!AL16</f>
        <v>0.45760000000000001</v>
      </c>
      <c r="BK16" s="16">
        <f>Sect_CBs!BK16+Sect_DBs!AM16+Sect_FCs!AM16</f>
        <v>0.47920000000000001</v>
      </c>
      <c r="BL16" s="16">
        <f>Sect_CBs!BL16+Sect_DBs!AN16+Sect_FCs!AN16</f>
        <v>8.3199999999999982E-2</v>
      </c>
      <c r="BM16" s="16">
        <f>Sect_CBs!BM16+Sect_DBs!AO16+Sect_FCs!AO16</f>
        <v>0.12239999999999999</v>
      </c>
      <c r="BN16" s="16">
        <f>Sect_CBs!BN16+Sect_DBs!AP16+Sect_FCs!AP16</f>
        <v>0.21669999999999998</v>
      </c>
      <c r="BO16" s="16">
        <f>Sect_CBs!BO16+Sect_DBs!AQ16+Sect_FCs!AQ16</f>
        <v>1.3979999999999999</v>
      </c>
      <c r="BP16" s="16">
        <f>Sect_CBs!BP16+Sect_DBs!AR16+Sect_FCs!AR16</f>
        <v>2.9791999999999996</v>
      </c>
      <c r="BQ16" s="16">
        <f>Sect_CBs!BQ16+Sect_DBs!AS16+Sect_FCs!AS16</f>
        <v>2.7342000000000004</v>
      </c>
      <c r="BR16" s="16">
        <f>Sect_CBs!BR16+Sect_DBs!AT16+Sect_FCs!AT16</f>
        <v>3.0399990799999999</v>
      </c>
      <c r="BS16" s="16">
        <f>Sect_CBs!BS16+Sect_DBs!AU16+Sect_FCs!AU16</f>
        <v>3.0201450999999997</v>
      </c>
      <c r="BT16" s="16">
        <f>Sect_CBs!BT16+Sect_DBs!AV16+Sect_FCs!AV16</f>
        <v>2.9998879999999999</v>
      </c>
      <c r="BU16" s="16">
        <f>Sect_CBs!BU16+Sect_DBs!AW16+Sect_FCs!AW16</f>
        <v>1.9793523300000002</v>
      </c>
      <c r="BV16" s="16">
        <f>Sect_CBs!BV16+Sect_DBs!AX16+Sect_FCs!AX16</f>
        <v>11.854953219999999</v>
      </c>
      <c r="BW16" s="16">
        <f>Sect_CBs!BW16+Sect_DBs!AY16+Sect_FCs!AY16</f>
        <v>11.896354220000001</v>
      </c>
      <c r="BX16" s="16">
        <f>Sect_CBs!BX16+Sect_DBs!AZ16+Sect_FCs!AZ16</f>
        <v>11.69771654</v>
      </c>
      <c r="BY16" s="16">
        <f>Sect_CBs!BY16+Sect_DBs!BA16+Sect_FCs!BA16</f>
        <v>13.583069590000001</v>
      </c>
      <c r="BZ16" s="16">
        <f>Sect_CBs!BZ16+Sect_DBs!BB16+Sect_FCs!BB16</f>
        <v>12.938004000000001</v>
      </c>
      <c r="CA16" s="16">
        <f>Sect_CBs!CA16+Sect_DBs!BC16+Sect_FCs!BC16</f>
        <v>13.67031193</v>
      </c>
      <c r="CB16" s="16">
        <f>Sect_CBs!CB16+Sect_DBs!BD16+Sect_FCs!BD16</f>
        <v>13.90751094</v>
      </c>
      <c r="CC16" s="16">
        <f>Sect_CBs!CC16+Sect_DBs!BE16+Sect_FCs!BE16</f>
        <v>9.8230171700000017</v>
      </c>
      <c r="CD16" s="16">
        <f>Sect_CBs!CD16+Sect_DBs!BF16+Sect_FCs!BF16</f>
        <v>9.8230130800000008</v>
      </c>
      <c r="CE16" s="16">
        <f>Sect_CBs!CE16+Sect_DBs!BG16+Sect_FCs!BG16</f>
        <v>10.126971659999999</v>
      </c>
      <c r="CF16" s="16">
        <f>Sect_CBs!CF16+Sect_DBs!BH16+Sect_FCs!BH16</f>
        <v>11.538784420000001</v>
      </c>
      <c r="CG16" s="16">
        <f>Sect_CBs!CG16+Sect_DBs!BI16+Sect_FCs!BI16</f>
        <v>13.38938289</v>
      </c>
      <c r="CH16" s="16">
        <f>Sect_CBs!CH16+Sect_DBs!BJ16+Sect_FCs!BJ16</f>
        <v>14.135019659999999</v>
      </c>
      <c r="CI16" s="16">
        <f>Sect_CBs!CI16+Sect_DBs!BK16+Sect_FCs!BK16</f>
        <v>12.4789809</v>
      </c>
      <c r="CJ16" s="16">
        <f>Sect_CBs!CJ16+Sect_DBs!BL16+Sect_FCs!BL16</f>
        <v>5.433380549999999</v>
      </c>
      <c r="CK16" s="16">
        <f>Sect_CBs!CK16+Sect_DBs!BM16+Sect_FCs!BM16</f>
        <v>6.9765632999999996</v>
      </c>
      <c r="CL16" s="16">
        <f>Sect_CBs!CL16+Sect_DBs!BN16+Sect_FCs!BN16</f>
        <v>7.352296599999999</v>
      </c>
      <c r="CM16" s="16">
        <f>Sect_CBs!CM16+Sect_DBs!BO16+Sect_FCs!BO16</f>
        <v>7.3347003999999991</v>
      </c>
      <c r="CN16" s="16">
        <f>Sect_CBs!CN16+Sect_DBs!BP16+Sect_FCs!BP16</f>
        <v>6.8372034299999997</v>
      </c>
      <c r="CO16" s="16">
        <f>Sect_CBs!CO16+Sect_DBs!BQ16+Sect_FCs!BQ16</f>
        <v>7.9739055799999994</v>
      </c>
      <c r="CP16" s="16">
        <f>Sect_CBs!CP16+Sect_DBs!BR16+Sect_FCs!BR16</f>
        <v>9.7639055799999994</v>
      </c>
      <c r="CQ16" s="16">
        <f>Sect_CBs!CQ16+Sect_DBs!BS16+Sect_FCs!BS16</f>
        <v>3.71</v>
      </c>
      <c r="CR16" s="16">
        <f>Sect_CBs!CR16+Sect_DBs!BT16+Sect_FCs!BT16</f>
        <v>5.3099999999999987</v>
      </c>
      <c r="CS16" s="16">
        <f>Sect_CBs!CS16+Sect_DBs!BU16+Sect_FCs!BU16</f>
        <v>5.31</v>
      </c>
      <c r="CT16" s="16">
        <f>Sect_CBs!CT16+Sect_DBs!BV16+Sect_FCs!BV16</f>
        <v>7.3199999999999994</v>
      </c>
      <c r="CU16" s="16">
        <f>Sect_CBs!CU16+Sect_DBs!BW16+Sect_FCs!BW16</f>
        <v>6.9500000000000011</v>
      </c>
      <c r="CV16" s="16">
        <f>Sect_CBs!CV16+Sect_DBs!BX16+Sect_FCs!BX16</f>
        <v>6.41</v>
      </c>
      <c r="CW16" s="16">
        <f>Sect_CBs!CW16+Sect_DBs!BY16+Sect_FCs!BY16</f>
        <v>9.9886700000000008</v>
      </c>
      <c r="CX16" s="16">
        <f>Sect_CBs!CX16+Sect_DBs!BZ16+Sect_FCs!BZ16</f>
        <v>8.84</v>
      </c>
      <c r="CY16" s="16">
        <f>Sect_CBs!CY16+Sect_DBs!CA16+Sect_FCs!CA16</f>
        <v>23.25</v>
      </c>
      <c r="CZ16" s="16">
        <f>Sect_CBs!CZ16+Sect_DBs!CB16+Sect_FCs!CB16</f>
        <v>24.762999999999998</v>
      </c>
      <c r="DA16" s="16">
        <f>Sect_CBs!DA16+Sect_DBs!CC16+Sect_FCs!CC16</f>
        <v>24.485959999999995</v>
      </c>
      <c r="DB16" s="16">
        <f>Sect_CBs!DB16+Sect_DBs!CD16+Sect_FCs!CD16</f>
        <v>24.888459999999995</v>
      </c>
      <c r="DC16" s="16">
        <f>Sect_CBs!DC16+Sect_DBs!CE16+Sect_FCs!CE16</f>
        <v>36.793459999999996</v>
      </c>
      <c r="DD16" s="16">
        <f>Sect_CBs!DD16+Sect_DBs!CF16+Sect_FCs!CF16</f>
        <v>45.52346</v>
      </c>
      <c r="DE16" s="16">
        <f>Sect_CBs!DE16+Sect_DBs!CG16+Sect_FCs!CG16</f>
        <v>45.451360000000001</v>
      </c>
      <c r="DF16" s="16">
        <f>Sect_CBs!DF16+Sect_DBs!CH16+Sect_FCs!CH16</f>
        <v>15.38632142</v>
      </c>
      <c r="DG16" s="16">
        <f>Sect_CBs!DG16+Sect_DBs!CI16+Sect_FCs!CI16</f>
        <v>15.90002142</v>
      </c>
      <c r="DH16" s="16">
        <f>Sect_CBs!DH16+Sect_DBs!CJ16+Sect_FCs!CJ16</f>
        <v>23.810165400000002</v>
      </c>
      <c r="DI16" s="16">
        <f>Sect_CBs!DI16+Sect_DBs!CK16+Sect_FCs!CK16</f>
        <v>23.574847910000003</v>
      </c>
      <c r="DJ16" s="16">
        <f>Sect_CBs!DJ16+Sect_DBs!CL16+Sect_FCs!CL16</f>
        <v>34.742766009999997</v>
      </c>
      <c r="DK16" s="16">
        <f>Sect_CBs!DK16+Sect_DBs!CM16+Sect_FCs!CM16</f>
        <v>23.704721419999998</v>
      </c>
      <c r="DL16" s="16">
        <f>Sect_CBs!DL16+Sect_DBs!CN16+Sect_FCs!CN16</f>
        <v>24.659546320000004</v>
      </c>
      <c r="DM16" s="16">
        <f>Sect_CBs!DM16+Sect_DBs!CO16+Sect_FCs!CO16</f>
        <v>24.023242620000001</v>
      </c>
      <c r="DN16" s="16">
        <f>Sect_CBs!DN16+Sect_DBs!CP16+Sect_FCs!CP16</f>
        <v>23.723142620000001</v>
      </c>
      <c r="DO16" s="16">
        <f>Sect_CBs!DO16+Sect_DBs!CQ16+Sect_FCs!CQ16</f>
        <v>24.642677460000002</v>
      </c>
      <c r="DP16" s="16">
        <f>Sect_CBs!DP16+Sect_DBs!CR16+Sect_FCs!CR16</f>
        <v>24.739346980000001</v>
      </c>
      <c r="DQ16" s="16">
        <f>Sect_CBs!DQ16+Sect_DBs!CS16+Sect_FCs!CS16</f>
        <v>23.950046980000003</v>
      </c>
      <c r="DR16" s="16">
        <f>Sect_CBs!DR16+Sect_DBs!CT16+Sect_FCs!CT16</f>
        <v>25.34264945</v>
      </c>
      <c r="DS16" s="16">
        <f>Sect_CBs!DS16+Sect_DBs!CU16+Sect_FCs!CU16</f>
        <v>24.202493409999999</v>
      </c>
      <c r="DT16" s="16">
        <f>Sect_CBs!DT16+Sect_DBs!CV16+Sect_FCs!CV16</f>
        <v>24.14694871</v>
      </c>
      <c r="DU16" s="16">
        <f>Sect_CBs!DU16+Sect_DBs!CW16+Sect_FCs!CW16</f>
        <v>24.229390509999998</v>
      </c>
      <c r="DV16" s="16">
        <f>Sect_CBs!DV16+Sect_DBs!CX16+Sect_FCs!CX16</f>
        <v>25.527002660000001</v>
      </c>
      <c r="DW16" s="16">
        <f>Sect_CBs!DW16+Sect_DBs!CY16+Sect_FCs!CY16</f>
        <v>25.47732495</v>
      </c>
      <c r="DX16" s="16">
        <f>Sect_CBs!DX16+Sect_DBs!CZ16+Sect_FCs!CZ16</f>
        <v>25.368263990000003</v>
      </c>
      <c r="DY16" s="16">
        <f>Sect_CBs!DY16+Sect_DBs!DA16+Sect_FCs!DA16</f>
        <v>24.682851379999999</v>
      </c>
      <c r="DZ16" s="16">
        <f>Sect_CBs!DZ16+Sect_DBs!DB16+Sect_FCs!DB16</f>
        <v>24.500670230000004</v>
      </c>
      <c r="EA16" s="16">
        <f>Sect_CBs!EA16+Sect_DBs!DC16+Sect_FCs!DC16</f>
        <v>24.60746932</v>
      </c>
      <c r="EB16" s="16">
        <f>Sect_CBs!EB16+Sect_DBs!DD16+Sect_FCs!DD16</f>
        <v>24.617469320000001</v>
      </c>
      <c r="EC16" s="16">
        <f>Sect_CBs!EC16+Sect_DBs!DE16+Sect_FCs!DE16</f>
        <v>24.60746932</v>
      </c>
      <c r="ED16" s="16">
        <f>Sect_CBs!ED16+Sect_DBs!DF16+Sect_FCs!DF16</f>
        <v>24.388314940000001</v>
      </c>
      <c r="EE16" s="16">
        <f>Sect_CBs!EE16+Sect_DBs!DG16+Sect_FCs!DG16</f>
        <v>24.41976932</v>
      </c>
      <c r="EF16" s="16">
        <f>Sect_CBs!EF16+Sect_DBs!DH16+Sect_FCs!DH16</f>
        <v>24.402469320000002</v>
      </c>
      <c r="EG16" s="16">
        <f>Sect_CBs!EG16+Sect_DBs!DI16+Sect_FCs!DI16</f>
        <v>24.333288410000002</v>
      </c>
      <c r="EH16" s="16">
        <f>Sect_CBs!EH16+Sect_DBs!DJ16+Sect_FCs!DJ16</f>
        <v>24.175881229999998</v>
      </c>
      <c r="EI16" s="16">
        <f>Sect_CBs!EI16+Sect_DBs!DK16+Sect_FCs!DK16</f>
        <v>24.128802279999999</v>
      </c>
      <c r="EJ16" s="16">
        <f>Sect_CBs!EJ16+Sect_DBs!DL16+Sect_FCs!DL16</f>
        <v>24.017760499999998</v>
      </c>
      <c r="EK16" s="13">
        <f>Sect_CBs!EK16+Sect_DBs!DM16+Sect_FCs!DM16</f>
        <v>48.708391899999995</v>
      </c>
      <c r="EL16" s="13">
        <f>Sect_CBs!EL16+Sect_DBs!DN16+Sect_FCs!DN16</f>
        <v>49.6390739</v>
      </c>
      <c r="EM16" s="13">
        <f>Sect_CBs!EM16+Sect_DBs!DO16+Sect_FCs!DO16</f>
        <v>49.45258896</v>
      </c>
      <c r="EN16" s="13">
        <f>Sect_CBs!EN16+Sect_DBs!DP16+Sect_FCs!DP16</f>
        <v>49.353577180000002</v>
      </c>
      <c r="EO16" s="13">
        <f>Sect_CBs!EO16+Sect_DBs!DQ16+Sect_FCs!DQ16</f>
        <v>49.081520319999996</v>
      </c>
      <c r="EP16" s="13">
        <f>Sect_CBs!EP16+Sect_DBs!DR16+Sect_FCs!DR16</f>
        <v>49.096667289999999</v>
      </c>
      <c r="EQ16" s="13">
        <f>Sect_CBs!EQ16+Sect_DBs!DS16+Sect_FCs!DS16</f>
        <v>49.003900779999995</v>
      </c>
      <c r="ER16" s="13">
        <f>Sect_CBs!ER16+Sect_DBs!DT16+Sect_FCs!DT16</f>
        <v>48.842325139999993</v>
      </c>
      <c r="ES16" s="13">
        <f>Sect_CBs!ES16+Sect_DBs!DU16+Sect_FCs!DU16</f>
        <v>48.596501379999999</v>
      </c>
      <c r="ET16" s="13">
        <f>Sect_CBs!ET16+Sect_DBs!DV16+Sect_FCs!DV16</f>
        <v>47.80460686</v>
      </c>
      <c r="EU16" s="13">
        <f>Sect_CBs!EU16+Sect_DBs!DW16+Sect_FCs!DW16</f>
        <v>48.623337339999999</v>
      </c>
      <c r="EV16" s="13">
        <f>Sect_CBs!EV16+Sect_DBs!DX16+Sect_FCs!DX16</f>
        <v>48.021666980000006</v>
      </c>
      <c r="EW16" s="13">
        <f>Sect_CBs!EW16+Sect_DBs!DY16+Sect_FCs!DY16</f>
        <v>48.013071419999996</v>
      </c>
      <c r="EX16" s="13">
        <f>Sect_CBs!EX16+Sect_DBs!DZ16+Sect_FCs!DZ16</f>
        <v>47.975572249999999</v>
      </c>
    </row>
    <row r="17" spans="1:154" s="18" customFormat="1" x14ac:dyDescent="0.3">
      <c r="A17" s="15" t="s">
        <v>29</v>
      </c>
      <c r="B17" s="16">
        <v>3.65</v>
      </c>
      <c r="C17" s="16">
        <v>3.65</v>
      </c>
      <c r="D17" s="16">
        <v>3.746</v>
      </c>
      <c r="E17" s="16">
        <v>3.2272199083783635</v>
      </c>
      <c r="F17" s="16">
        <v>3.5209999999999999</v>
      </c>
      <c r="G17" s="16">
        <v>3.5209999999999999</v>
      </c>
      <c r="H17" s="16">
        <v>3.8280000000000003</v>
      </c>
      <c r="I17" s="16">
        <v>3.8079999999999998</v>
      </c>
      <c r="J17" s="16">
        <v>3.8849999999999998</v>
      </c>
      <c r="K17" s="17">
        <v>4.0009999999999994</v>
      </c>
      <c r="L17" s="16">
        <v>4.2091893179166533</v>
      </c>
      <c r="M17" s="16">
        <v>6.3876951908906534</v>
      </c>
      <c r="N17" s="16">
        <v>6.3552613044559809</v>
      </c>
      <c r="O17" s="16">
        <v>6.3752613044559814</v>
      </c>
      <c r="P17" s="16">
        <v>6.3752613044559814</v>
      </c>
      <c r="Q17" s="16">
        <v>6.3752613044559814</v>
      </c>
      <c r="R17" s="16">
        <v>6.3452613044559811</v>
      </c>
      <c r="S17" s="16">
        <v>6.4030000000000005</v>
      </c>
      <c r="T17" s="16">
        <v>10.35</v>
      </c>
      <c r="U17" s="16">
        <v>6.3557417796162099</v>
      </c>
      <c r="V17" s="16">
        <v>6.3860000000000001</v>
      </c>
      <c r="W17" s="16">
        <v>6.4010000000000007</v>
      </c>
      <c r="X17" s="16">
        <v>13.563999999999998</v>
      </c>
      <c r="Y17" s="16">
        <v>13.492000000000001</v>
      </c>
      <c r="Z17" s="16">
        <f>Sect_CBs!Z17+Sect_DBs!B17+Sect_FCs!B17</f>
        <v>13.894052850000001</v>
      </c>
      <c r="AA17" s="16">
        <f>Sect_CBs!AA17+Sect_DBs!C17+Sect_FCs!C17</f>
        <v>8.9717746900000002</v>
      </c>
      <c r="AB17" s="16">
        <f>Sect_CBs!AB17+Sect_DBs!D17+Sect_FCs!D17</f>
        <v>9.9528564800000012</v>
      </c>
      <c r="AC17" s="16">
        <f>Sect_CBs!AC17+Sect_DBs!E17+Sect_FCs!E17</f>
        <v>9.0039325199999993</v>
      </c>
      <c r="AD17" s="16">
        <f>Sect_CBs!AD17+Sect_DBs!F17+Sect_FCs!F17</f>
        <v>8.7457986909999992</v>
      </c>
      <c r="AE17" s="16">
        <f>Sect_CBs!AE17+Sect_DBs!G17+Sect_FCs!G17</f>
        <v>8.7118306319999999</v>
      </c>
      <c r="AF17" s="16">
        <f>Sect_CBs!AF17+Sect_DBs!H17+Sect_FCs!H17</f>
        <v>8.6962537480000002</v>
      </c>
      <c r="AG17" s="16">
        <f>Sect_CBs!AG17+Sect_DBs!I17+Sect_FCs!I17</f>
        <v>8.8031387720000005</v>
      </c>
      <c r="AH17" s="16">
        <f>Sect_CBs!AH17+Sect_DBs!J17+Sect_FCs!J17</f>
        <v>8.4320677719999999</v>
      </c>
      <c r="AI17" s="16">
        <f>Sect_CBs!AI17+Sect_DBs!K17+Sect_FCs!K17</f>
        <v>6.3908879999999995</v>
      </c>
      <c r="AJ17" s="16">
        <f>Sect_CBs!AJ17+Sect_DBs!L17+Sect_FCs!L17</f>
        <v>16.556164288000002</v>
      </c>
      <c r="AK17" s="16">
        <f>Sect_CBs!AK17+Sect_DBs!M17+Sect_FCs!M17</f>
        <v>15.271069268</v>
      </c>
      <c r="AL17" s="16">
        <f>Sect_CBs!AL17+Sect_DBs!N17+Sect_FCs!N17</f>
        <v>18.571079188000002</v>
      </c>
      <c r="AM17" s="16">
        <f>Sect_CBs!AM17+Sect_DBs!O17+Sect_FCs!O17</f>
        <v>5.7780279999999991</v>
      </c>
      <c r="AN17" s="16">
        <f>Sect_CBs!AN17+Sect_DBs!P17+Sect_FCs!P17</f>
        <v>4.5513985379999999</v>
      </c>
      <c r="AO17" s="16">
        <f>Sect_CBs!AO17+Sect_DBs!Q17+Sect_FCs!Q17</f>
        <v>5.3515350379999997</v>
      </c>
      <c r="AP17" s="16">
        <f>Sect_CBs!AP17+Sect_DBs!R17+Sect_FCs!R17</f>
        <v>6.3516727280000005</v>
      </c>
      <c r="AQ17" s="16">
        <f>Sect_CBs!AQ17+Sect_DBs!S17+Sect_FCs!S17</f>
        <v>6.3505618559999997</v>
      </c>
      <c r="AR17" s="16">
        <f>Sect_CBs!AR17+Sect_DBs!T17+Sect_FCs!T17</f>
        <v>7.1505641759999996</v>
      </c>
      <c r="AS17" s="16">
        <f>Sect_CBs!AS17+Sect_DBs!U17+Sect_FCs!U17</f>
        <v>7.1505641759999996</v>
      </c>
      <c r="AT17" s="16">
        <f>Sect_CBs!AT17+Sect_DBs!V17+Sect_FCs!V17</f>
        <v>7.1503694360000001</v>
      </c>
      <c r="AU17" s="16">
        <f>Sect_CBs!AU17+Sect_DBs!W17+Sect_FCs!W17</f>
        <v>8.6615213660000006</v>
      </c>
      <c r="AV17" s="16">
        <f>Sect_CBs!AV17+Sect_DBs!X17+Sect_FCs!X17</f>
        <v>8.6615213660000006</v>
      </c>
      <c r="AW17" s="16">
        <f>Sect_CBs!AW17+Sect_DBs!Y17+Sect_FCs!Y17</f>
        <v>8.6415213659999992</v>
      </c>
      <c r="AX17" s="16">
        <f>Sect_CBs!AX17+Sect_DBs!Z17+Sect_FCs!Z17</f>
        <v>8.4796018760000003</v>
      </c>
      <c r="AY17" s="16">
        <f>Sect_CBs!AY17+Sect_DBs!AA17+Sect_FCs!AA17</f>
        <v>8.4863444660000003</v>
      </c>
      <c r="AZ17" s="16">
        <f>Sect_CBs!AZ17+Sect_DBs!AB17+Sect_FCs!AB17</f>
        <v>26.258402432999997</v>
      </c>
      <c r="BA17" s="16">
        <f>Sect_CBs!BA17+Sect_DBs!AC17+Sect_FCs!AC17</f>
        <v>40.556760709000002</v>
      </c>
      <c r="BB17" s="16">
        <f>Sect_CBs!BB17+Sect_DBs!AD17+Sect_FCs!AD17</f>
        <v>20.930007158999999</v>
      </c>
      <c r="BC17" s="16">
        <f>Sect_CBs!BC17+Sect_DBs!AE17+Sect_FCs!AE17</f>
        <v>18.129226855999999</v>
      </c>
      <c r="BD17" s="16">
        <f>Sect_CBs!BD17+Sect_DBs!AF17+Sect_FCs!AF17</f>
        <v>17.271263619999999</v>
      </c>
      <c r="BE17" s="16">
        <f>Sect_CBs!BE17+Sect_DBs!AG17+Sect_FCs!AG17</f>
        <v>17.26626362</v>
      </c>
      <c r="BF17" s="16">
        <f>Sect_CBs!BF17+Sect_DBs!AH17+Sect_FCs!AH17</f>
        <v>17.729918619999999</v>
      </c>
      <c r="BG17" s="16">
        <f>Sect_CBs!BG17+Sect_DBs!AI17+Sect_FCs!AI17</f>
        <v>10.23004532</v>
      </c>
      <c r="BH17" s="16">
        <f>Sect_CBs!BH17+Sect_DBs!AJ17+Sect_FCs!AJ17</f>
        <v>6.4871453199999998</v>
      </c>
      <c r="BI17" s="16">
        <f>Sect_CBs!BI17+Sect_DBs!AK17+Sect_FCs!AK17</f>
        <v>6.3948006850000008</v>
      </c>
      <c r="BJ17" s="16">
        <f>Sect_CBs!BJ17+Sect_DBs!AL17+Sect_FCs!AL17</f>
        <v>5.0093130999999991</v>
      </c>
      <c r="BK17" s="16">
        <f>Sect_CBs!BK17+Sect_DBs!AM17+Sect_FCs!AM17</f>
        <v>5.0093130999999991</v>
      </c>
      <c r="BL17" s="16">
        <f>Sect_CBs!BL17+Sect_DBs!AN17+Sect_FCs!AN17</f>
        <v>5.0093130999999991</v>
      </c>
      <c r="BM17" s="16">
        <f>Sect_CBs!BM17+Sect_DBs!AO17+Sect_FCs!AO17</f>
        <v>5.1295441699999991</v>
      </c>
      <c r="BN17" s="16">
        <f>Sect_CBs!BN17+Sect_DBs!AP17+Sect_FCs!AP17</f>
        <v>6.2757341699999998</v>
      </c>
      <c r="BO17" s="16">
        <f>Sect_CBs!BO17+Sect_DBs!AQ17+Sect_FCs!AQ17</f>
        <v>8.3728354899999999</v>
      </c>
      <c r="BP17" s="16">
        <f>Sect_CBs!BP17+Sect_DBs!AR17+Sect_FCs!AR17</f>
        <v>12.094272749999998</v>
      </c>
      <c r="BQ17" s="16">
        <f>Sect_CBs!BQ17+Sect_DBs!AS17+Sect_FCs!AS17</f>
        <v>14.438552400000001</v>
      </c>
      <c r="BR17" s="16">
        <f>Sect_CBs!BR17+Sect_DBs!AT17+Sect_FCs!AT17</f>
        <v>14.639352239999999</v>
      </c>
      <c r="BS17" s="16">
        <f>Sect_CBs!BS17+Sect_DBs!AU17+Sect_FCs!AU17</f>
        <v>16.149693630000002</v>
      </c>
      <c r="BT17" s="16">
        <f>Sect_CBs!BT17+Sect_DBs!AV17+Sect_FCs!AV17</f>
        <v>16.288555129999999</v>
      </c>
      <c r="BU17" s="16">
        <f>Sect_CBs!BU17+Sect_DBs!AW17+Sect_FCs!AW17</f>
        <v>14.61517585</v>
      </c>
      <c r="BV17" s="16">
        <f>Sect_CBs!BV17+Sect_DBs!AX17+Sect_FCs!AX17</f>
        <v>16.026268829999999</v>
      </c>
      <c r="BW17" s="16">
        <f>Sect_CBs!BW17+Sect_DBs!AY17+Sect_FCs!AY17</f>
        <v>16.097436569999999</v>
      </c>
      <c r="BX17" s="16">
        <f>Sect_CBs!BX17+Sect_DBs!AZ17+Sect_FCs!AZ17</f>
        <v>16.514198569999998</v>
      </c>
      <c r="BY17" s="16">
        <f>Sect_CBs!BY17+Sect_DBs!BA17+Sect_FCs!BA17</f>
        <v>17.512881379999996</v>
      </c>
      <c r="BZ17" s="16">
        <f>Sect_CBs!BZ17+Sect_DBs!BB17+Sect_FCs!BB17</f>
        <v>15.302451569999999</v>
      </c>
      <c r="CA17" s="16">
        <f>Sect_CBs!CA17+Sect_DBs!BC17+Sect_FCs!BC17</f>
        <v>18.488245630000002</v>
      </c>
      <c r="CB17" s="16">
        <f>Sect_CBs!CB17+Sect_DBs!BD17+Sect_FCs!BD17</f>
        <v>16.932236049999997</v>
      </c>
      <c r="CC17" s="16">
        <f>Sect_CBs!CC17+Sect_DBs!BE17+Sect_FCs!BE17</f>
        <v>18.755248219999999</v>
      </c>
      <c r="CD17" s="16">
        <f>Sect_CBs!CD17+Sect_DBs!BF17+Sect_FCs!BF17</f>
        <v>23.13319632</v>
      </c>
      <c r="CE17" s="16">
        <f>Sect_CBs!CE17+Sect_DBs!BG17+Sect_FCs!BG17</f>
        <v>22.502511980000001</v>
      </c>
      <c r="CF17" s="16">
        <f>Sect_CBs!CF17+Sect_DBs!BH17+Sect_FCs!BH17</f>
        <v>23.857872780000001</v>
      </c>
      <c r="CG17" s="16">
        <f>Sect_CBs!CG17+Sect_DBs!BI17+Sect_FCs!BI17</f>
        <v>24.51515054</v>
      </c>
      <c r="CH17" s="16">
        <f>Sect_CBs!CH17+Sect_DBs!BJ17+Sect_FCs!BJ17</f>
        <v>27.84733919</v>
      </c>
      <c r="CI17" s="16">
        <f>Sect_CBs!CI17+Sect_DBs!BK17+Sect_FCs!BK17</f>
        <v>83.74117622</v>
      </c>
      <c r="CJ17" s="16">
        <f>Sect_CBs!CJ17+Sect_DBs!BL17+Sect_FCs!BL17</f>
        <v>81.502811809999997</v>
      </c>
      <c r="CK17" s="16">
        <f>Sect_CBs!CK17+Sect_DBs!BM17+Sect_FCs!BM17</f>
        <v>83.575266370000008</v>
      </c>
      <c r="CL17" s="16">
        <f>Sect_CBs!CL17+Sect_DBs!BN17+Sect_FCs!BN17</f>
        <v>85.426874340000012</v>
      </c>
      <c r="CM17" s="16">
        <f>Sect_CBs!CM17+Sect_DBs!BO17+Sect_FCs!BO17</f>
        <v>29.151511580000005</v>
      </c>
      <c r="CN17" s="16">
        <f>Sect_CBs!CN17+Sect_DBs!BP17+Sect_FCs!BP17</f>
        <v>29.494641059999999</v>
      </c>
      <c r="CO17" s="16">
        <f>Sect_CBs!CO17+Sect_DBs!BQ17+Sect_FCs!BQ17</f>
        <v>28.095701419999997</v>
      </c>
      <c r="CP17" s="16">
        <f>Sect_CBs!CP17+Sect_DBs!BR17+Sect_FCs!BR17</f>
        <v>24.898619089999997</v>
      </c>
      <c r="CQ17" s="16">
        <f>Sect_CBs!CQ17+Sect_DBs!BS17+Sect_FCs!BS17</f>
        <v>32.746694649999995</v>
      </c>
      <c r="CR17" s="16">
        <f>Sect_CBs!CR17+Sect_DBs!BT17+Sect_FCs!BT17</f>
        <v>33.009804159999995</v>
      </c>
      <c r="CS17" s="16">
        <f>Sect_CBs!CS17+Sect_DBs!BU17+Sect_FCs!BU17</f>
        <v>32.130476349999995</v>
      </c>
      <c r="CT17" s="16">
        <f>Sect_CBs!CT17+Sect_DBs!BV17+Sect_FCs!BV17</f>
        <v>32.251591149999996</v>
      </c>
      <c r="CU17" s="16">
        <f>Sect_CBs!CU17+Sect_DBs!BW17+Sect_FCs!BW17</f>
        <v>34.839507699999999</v>
      </c>
      <c r="CV17" s="16">
        <f>Sect_CBs!CV17+Sect_DBs!BX17+Sect_FCs!BX17</f>
        <v>40.964680610000002</v>
      </c>
      <c r="CW17" s="16">
        <f>Sect_CBs!CW17+Sect_DBs!BY17+Sect_FCs!BY17</f>
        <v>43.705442779999998</v>
      </c>
      <c r="CX17" s="16">
        <f>Sect_CBs!CX17+Sect_DBs!BZ17+Sect_FCs!BZ17</f>
        <v>43.709183119999999</v>
      </c>
      <c r="CY17" s="16">
        <f>Sect_CBs!CY17+Sect_DBs!CA17+Sect_FCs!CA17</f>
        <v>43.22196005</v>
      </c>
      <c r="CZ17" s="16">
        <f>Sect_CBs!CZ17+Sect_DBs!CB17+Sect_FCs!CB17</f>
        <v>43.528019129999997</v>
      </c>
      <c r="DA17" s="16">
        <f>Sect_CBs!DA17+Sect_DBs!CC17+Sect_FCs!CC17</f>
        <v>43.581886709999999</v>
      </c>
      <c r="DB17" s="16">
        <f>Sect_CBs!DB17+Sect_DBs!CD17+Sect_FCs!CD17</f>
        <v>44.386102389999998</v>
      </c>
      <c r="DC17" s="16">
        <f>Sect_CBs!DC17+Sect_DBs!CE17+Sect_FCs!CE17</f>
        <v>43.730804509999999</v>
      </c>
      <c r="DD17" s="16">
        <f>Sect_CBs!DD17+Sect_DBs!CF17+Sect_FCs!CF17</f>
        <v>43.19018896</v>
      </c>
      <c r="DE17" s="16">
        <f>Sect_CBs!DE17+Sect_DBs!CG17+Sect_FCs!CG17</f>
        <v>47.435285639999989</v>
      </c>
      <c r="DF17" s="16">
        <f>Sect_CBs!DF17+Sect_DBs!CH17+Sect_FCs!CH17</f>
        <v>43.687589719999998</v>
      </c>
      <c r="DG17" s="16">
        <f>Sect_CBs!DG17+Sect_DBs!CI17+Sect_FCs!CI17</f>
        <v>45.81604372999999</v>
      </c>
      <c r="DH17" s="16">
        <f>Sect_CBs!DH17+Sect_DBs!CJ17+Sect_FCs!CJ17</f>
        <v>45.87254956999999</v>
      </c>
      <c r="DI17" s="16">
        <f>Sect_CBs!DI17+Sect_DBs!CK17+Sect_FCs!CK17</f>
        <v>45.031907570000001</v>
      </c>
      <c r="DJ17" s="16">
        <f>Sect_CBs!DJ17+Sect_DBs!CL17+Sect_FCs!CL17</f>
        <v>42.800371939999991</v>
      </c>
      <c r="DK17" s="16">
        <f>Sect_CBs!DK17+Sect_DBs!CM17+Sect_FCs!CM17</f>
        <v>45.628575999999995</v>
      </c>
      <c r="DL17" s="16">
        <f>Sect_CBs!DL17+Sect_DBs!CN17+Sect_FCs!CN17</f>
        <v>47.610404099999997</v>
      </c>
      <c r="DM17" s="16">
        <f>Sect_CBs!DM17+Sect_DBs!CO17+Sect_FCs!CO17</f>
        <v>52.212813549999993</v>
      </c>
      <c r="DN17" s="16">
        <f>Sect_CBs!DN17+Sect_DBs!CP17+Sect_FCs!CP17</f>
        <v>53.252097009999993</v>
      </c>
      <c r="DO17" s="16">
        <f>Sect_CBs!DO17+Sect_DBs!CQ17+Sect_FCs!CQ17</f>
        <v>66.216881640000011</v>
      </c>
      <c r="DP17" s="16">
        <f>Sect_CBs!DP17+Sect_DBs!CR17+Sect_FCs!CR17</f>
        <v>59.207055100000005</v>
      </c>
      <c r="DQ17" s="16">
        <f>Sect_CBs!DQ17+Sect_DBs!CS17+Sect_FCs!CS17</f>
        <v>59.566587640000002</v>
      </c>
      <c r="DR17" s="16">
        <f>Sect_CBs!DR17+Sect_DBs!CT17+Sect_FCs!CT17</f>
        <v>60.080641589999999</v>
      </c>
      <c r="DS17" s="16">
        <f>Sect_CBs!DS17+Sect_DBs!CU17+Sect_FCs!CU17</f>
        <v>59.715082150000001</v>
      </c>
      <c r="DT17" s="16">
        <f>Sect_CBs!DT17+Sect_DBs!CV17+Sect_FCs!CV17</f>
        <v>58.366772539999999</v>
      </c>
      <c r="DU17" s="16">
        <f>Sect_CBs!DU17+Sect_DBs!CW17+Sect_FCs!CW17</f>
        <v>59.466039799999997</v>
      </c>
      <c r="DV17" s="16">
        <f>Sect_CBs!DV17+Sect_DBs!CX17+Sect_FCs!CX17</f>
        <v>59.074375119999999</v>
      </c>
      <c r="DW17" s="16">
        <f>Sect_CBs!DW17+Sect_DBs!CY17+Sect_FCs!CY17</f>
        <v>58.243703459999999</v>
      </c>
      <c r="DX17" s="16">
        <f>Sect_CBs!DX17+Sect_DBs!CZ17+Sect_FCs!CZ17</f>
        <v>61.335596750000001</v>
      </c>
      <c r="DY17" s="16">
        <f>Sect_CBs!DY17+Sect_DBs!DA17+Sect_FCs!DA17</f>
        <v>59.129754220000002</v>
      </c>
      <c r="DZ17" s="16">
        <f>Sect_CBs!DZ17+Sect_DBs!DB17+Sect_FCs!DB17</f>
        <v>61.750517620000004</v>
      </c>
      <c r="EA17" s="16">
        <f>Sect_CBs!EA17+Sect_DBs!DC17+Sect_FCs!DC17</f>
        <v>57.397954820000002</v>
      </c>
      <c r="EB17" s="16">
        <f>Sect_CBs!EB17+Sect_DBs!DD17+Sect_FCs!DD17</f>
        <v>57.110640419999996</v>
      </c>
      <c r="EC17" s="16">
        <f>Sect_CBs!EC17+Sect_DBs!DE17+Sect_FCs!DE17</f>
        <v>53.295677079999997</v>
      </c>
      <c r="ED17" s="16">
        <f>Sect_CBs!ED17+Sect_DBs!DF17+Sect_FCs!DF17</f>
        <v>53.363350769999997</v>
      </c>
      <c r="EE17" s="16">
        <f>Sect_CBs!EE17+Sect_DBs!DG17+Sect_FCs!DG17</f>
        <v>53.622330939999998</v>
      </c>
      <c r="EF17" s="16">
        <f>Sect_CBs!EF17+Sect_DBs!DH17+Sect_FCs!DH17</f>
        <v>52.742921550000005</v>
      </c>
      <c r="EG17" s="16">
        <f>Sect_CBs!EG17+Sect_DBs!DI17+Sect_FCs!DI17</f>
        <v>52.704194529999995</v>
      </c>
      <c r="EH17" s="16">
        <f>Sect_CBs!EH17+Sect_DBs!DJ17+Sect_FCs!DJ17</f>
        <v>52.170898510000001</v>
      </c>
      <c r="EI17" s="16">
        <f>Sect_CBs!EI17+Sect_DBs!DK17+Sect_FCs!DK17</f>
        <v>52.684945209999995</v>
      </c>
      <c r="EJ17" s="16">
        <f>Sect_CBs!EJ17+Sect_DBs!DL17+Sect_FCs!DL17</f>
        <v>55.661989559999995</v>
      </c>
      <c r="EK17" s="13">
        <f>Sect_CBs!EK17+Sect_DBs!DM17+Sect_FCs!DM17</f>
        <v>55.407963390000006</v>
      </c>
      <c r="EL17" s="13">
        <f>Sect_CBs!EL17+Sect_DBs!DN17+Sect_FCs!DN17</f>
        <v>54.984581030000001</v>
      </c>
      <c r="EM17" s="13">
        <f>Sect_CBs!EM17+Sect_DBs!DO17+Sect_FCs!DO17</f>
        <v>53.31801861000001</v>
      </c>
      <c r="EN17" s="13">
        <f>Sect_CBs!EN17+Sect_DBs!DP17+Sect_FCs!DP17</f>
        <v>53.506327880000001</v>
      </c>
      <c r="EO17" s="13">
        <f>Sect_CBs!EO17+Sect_DBs!DQ17+Sect_FCs!DQ17</f>
        <v>53.411504289999996</v>
      </c>
      <c r="EP17" s="13">
        <f>Sect_CBs!EP17+Sect_DBs!DR17+Sect_FCs!DR17</f>
        <v>53.108708800000002</v>
      </c>
      <c r="EQ17" s="13">
        <f>Sect_CBs!EQ17+Sect_DBs!DS17+Sect_FCs!DS17</f>
        <v>52.157967760000005</v>
      </c>
      <c r="ER17" s="13">
        <f>Sect_CBs!ER17+Sect_DBs!DT17+Sect_FCs!DT17</f>
        <v>32.37415721</v>
      </c>
      <c r="ES17" s="13">
        <f>Sect_CBs!ES17+Sect_DBs!DU17+Sect_FCs!DU17</f>
        <v>53.191489529999998</v>
      </c>
      <c r="ET17" s="13">
        <f>Sect_CBs!ET17+Sect_DBs!DV17+Sect_FCs!DV17</f>
        <v>50.70253203</v>
      </c>
      <c r="EU17" s="13">
        <f>Sect_CBs!EU17+Sect_DBs!DW17+Sect_FCs!DW17</f>
        <v>47.713461039999999</v>
      </c>
      <c r="EV17" s="13">
        <f>Sect_CBs!EV17+Sect_DBs!DX17+Sect_FCs!DX17</f>
        <v>49.716242609999995</v>
      </c>
      <c r="EW17" s="13">
        <f>Sect_CBs!EW17+Sect_DBs!DY17+Sect_FCs!DY17</f>
        <v>48.609771530000003</v>
      </c>
      <c r="EX17" s="13">
        <f>Sect_CBs!EX17+Sect_DBs!DZ17+Sect_FCs!DZ17</f>
        <v>50.071771429999998</v>
      </c>
    </row>
    <row r="18" spans="1:154" s="18" customFormat="1" x14ac:dyDescent="0.3">
      <c r="A18" s="15" t="s">
        <v>30</v>
      </c>
      <c r="B18" s="16">
        <v>173.79593448000003</v>
      </c>
      <c r="C18" s="16">
        <v>166.47357003999997</v>
      </c>
      <c r="D18" s="16">
        <v>179.59924499000002</v>
      </c>
      <c r="E18" s="16">
        <v>190.01010738972116</v>
      </c>
      <c r="F18" s="16">
        <v>291.88406337999993</v>
      </c>
      <c r="G18" s="16">
        <v>297.87247134999996</v>
      </c>
      <c r="H18" s="16">
        <v>312.50642290999997</v>
      </c>
      <c r="I18" s="16">
        <v>282.8823931</v>
      </c>
      <c r="J18" s="16">
        <v>277.51539309999998</v>
      </c>
      <c r="K18" s="17">
        <v>266.57936957999999</v>
      </c>
      <c r="L18" s="16">
        <v>313.29238627268541</v>
      </c>
      <c r="M18" s="16">
        <v>354.40241441133691</v>
      </c>
      <c r="N18" s="16">
        <v>345.94472355509822</v>
      </c>
      <c r="O18" s="16">
        <v>360.23793470509816</v>
      </c>
      <c r="P18" s="16">
        <v>368.51534088509823</v>
      </c>
      <c r="Q18" s="16">
        <v>379.91524479509826</v>
      </c>
      <c r="R18" s="16">
        <v>397.03602822509822</v>
      </c>
      <c r="S18" s="16">
        <v>361.86802832000001</v>
      </c>
      <c r="T18" s="16">
        <v>410.7830027600001</v>
      </c>
      <c r="U18" s="16">
        <v>424.72046663958054</v>
      </c>
      <c r="V18" s="16">
        <v>396.48707269999994</v>
      </c>
      <c r="W18" s="16">
        <v>462.80428560999997</v>
      </c>
      <c r="X18" s="16">
        <v>412.82875272000001</v>
      </c>
      <c r="Y18" s="16">
        <v>421.73027364000001</v>
      </c>
      <c r="Z18" s="16">
        <f>Sect_CBs!Z18+Sect_DBs!B18+Sect_FCs!B18</f>
        <v>608.98138569000014</v>
      </c>
      <c r="AA18" s="16">
        <f>Sect_CBs!AA18+Sect_DBs!C18+Sect_FCs!C18</f>
        <v>449.27620038999999</v>
      </c>
      <c r="AB18" s="16">
        <f>Sect_CBs!AB18+Sect_DBs!D18+Sect_FCs!D18</f>
        <v>510.60628514000001</v>
      </c>
      <c r="AC18" s="16">
        <f>Sect_CBs!AC18+Sect_DBs!E18+Sect_FCs!E18</f>
        <v>573.54871957</v>
      </c>
      <c r="AD18" s="16">
        <f>Sect_CBs!AD18+Sect_DBs!F18+Sect_FCs!F18</f>
        <v>854.38557368000011</v>
      </c>
      <c r="AE18" s="16">
        <f>Sect_CBs!AE18+Sect_DBs!G18+Sect_FCs!G18</f>
        <v>941.76610953999989</v>
      </c>
      <c r="AF18" s="16">
        <f>Sect_CBs!AF18+Sect_DBs!H18+Sect_FCs!H18</f>
        <v>923.52088282</v>
      </c>
      <c r="AG18" s="16">
        <f>Sect_CBs!AG18+Sect_DBs!I18+Sect_FCs!I18</f>
        <v>923.70838203999995</v>
      </c>
      <c r="AH18" s="16">
        <f>Sect_CBs!AH18+Sect_DBs!J18+Sect_FCs!J18</f>
        <v>908.91400924000015</v>
      </c>
      <c r="AI18" s="16">
        <f>Sect_CBs!AI18+Sect_DBs!K18+Sect_FCs!K18</f>
        <v>908.93534700999999</v>
      </c>
      <c r="AJ18" s="16">
        <f>Sect_CBs!AJ18+Sect_DBs!L18+Sect_FCs!L18</f>
        <v>896.26830203999998</v>
      </c>
      <c r="AK18" s="16">
        <f>Sect_CBs!AK18+Sect_DBs!M18+Sect_FCs!M18</f>
        <v>897.42043438000007</v>
      </c>
      <c r="AL18" s="16">
        <f>Sect_CBs!AL18+Sect_DBs!N18+Sect_FCs!N18</f>
        <v>959.11705672000005</v>
      </c>
      <c r="AM18" s="16">
        <f>Sect_CBs!AM18+Sect_DBs!O18+Sect_FCs!O18</f>
        <v>584.6711317700001</v>
      </c>
      <c r="AN18" s="16">
        <f>Sect_CBs!AN18+Sect_DBs!P18+Sect_FCs!P18</f>
        <v>478.27586654999993</v>
      </c>
      <c r="AO18" s="16">
        <f>Sect_CBs!AO18+Sect_DBs!Q18+Sect_FCs!Q18</f>
        <v>625.57483610999986</v>
      </c>
      <c r="AP18" s="16">
        <f>Sect_CBs!AP18+Sect_DBs!R18+Sect_FCs!R18</f>
        <v>599.25713354000004</v>
      </c>
      <c r="AQ18" s="16">
        <f>Sect_CBs!AQ18+Sect_DBs!S18+Sect_FCs!S18</f>
        <v>646.0562725499999</v>
      </c>
      <c r="AR18" s="16">
        <f>Sect_CBs!AR18+Sect_DBs!T18+Sect_FCs!T18</f>
        <v>821.21645237000007</v>
      </c>
      <c r="AS18" s="16">
        <f>Sect_CBs!AS18+Sect_DBs!U18+Sect_FCs!U18</f>
        <v>793.55416942000011</v>
      </c>
      <c r="AT18" s="16">
        <f>Sect_CBs!AT18+Sect_DBs!V18+Sect_FCs!V18</f>
        <v>756.62663026000007</v>
      </c>
      <c r="AU18" s="16">
        <f>Sect_CBs!AU18+Sect_DBs!W18+Sect_FCs!W18</f>
        <v>626.13432507999994</v>
      </c>
      <c r="AV18" s="16">
        <f>Sect_CBs!AV18+Sect_DBs!X18+Sect_FCs!X18</f>
        <v>527.48728372000005</v>
      </c>
      <c r="AW18" s="16">
        <f>Sect_CBs!AW18+Sect_DBs!Y18+Sect_FCs!Y18</f>
        <v>589.67951143000005</v>
      </c>
      <c r="AX18" s="16">
        <f>Sect_CBs!AX18+Sect_DBs!Z18+Sect_FCs!Z18</f>
        <v>614.85763414999997</v>
      </c>
      <c r="AY18" s="16">
        <f>Sect_CBs!AY18+Sect_DBs!AA18+Sect_FCs!AA18</f>
        <v>614.98707642000011</v>
      </c>
      <c r="AZ18" s="16">
        <f>Sect_CBs!AZ18+Sect_DBs!AB18+Sect_FCs!AB18</f>
        <v>447.93624974999994</v>
      </c>
      <c r="BA18" s="16">
        <f>Sect_CBs!BA18+Sect_DBs!AC18+Sect_FCs!AC18</f>
        <v>468.99999984999999</v>
      </c>
      <c r="BB18" s="16">
        <f>Sect_CBs!BB18+Sect_DBs!AD18+Sect_FCs!AD18</f>
        <v>450.08997917000005</v>
      </c>
      <c r="BC18" s="16">
        <f>Sect_CBs!BC18+Sect_DBs!AE18+Sect_FCs!AE18</f>
        <v>426.48862112999996</v>
      </c>
      <c r="BD18" s="16">
        <f>Sect_CBs!BD18+Sect_DBs!AF18+Sect_FCs!AF18</f>
        <v>522.59270715000002</v>
      </c>
      <c r="BE18" s="16">
        <f>Sect_CBs!BE18+Sect_DBs!AG18+Sect_FCs!AG18</f>
        <v>596.9663048000001</v>
      </c>
      <c r="BF18" s="16">
        <f>Sect_CBs!BF18+Sect_DBs!AH18+Sect_FCs!AH18</f>
        <v>668.28934891000017</v>
      </c>
      <c r="BG18" s="16">
        <f>Sect_CBs!BG18+Sect_DBs!AI18+Sect_FCs!AI18</f>
        <v>782.34958977999997</v>
      </c>
      <c r="BH18" s="16">
        <f>Sect_CBs!BH18+Sect_DBs!AJ18+Sect_FCs!AJ18</f>
        <v>779.25757573999999</v>
      </c>
      <c r="BI18" s="16">
        <f>Sect_CBs!BI18+Sect_DBs!AK18+Sect_FCs!AK18</f>
        <v>718.80981911499998</v>
      </c>
      <c r="BJ18" s="16">
        <f>Sect_CBs!BJ18+Sect_DBs!AL18+Sect_FCs!AL18</f>
        <v>818.17418566000015</v>
      </c>
      <c r="BK18" s="16">
        <f>Sect_CBs!BK18+Sect_DBs!AM18+Sect_FCs!AM18</f>
        <v>804.64994360000003</v>
      </c>
      <c r="BL18" s="16">
        <f>Sect_CBs!BL18+Sect_DBs!AN18+Sect_FCs!AN18</f>
        <v>751.06129559999999</v>
      </c>
      <c r="BM18" s="16">
        <f>Sect_CBs!BM18+Sect_DBs!AO18+Sect_FCs!AO18</f>
        <v>614.22655800000007</v>
      </c>
      <c r="BN18" s="16">
        <f>Sect_CBs!BN18+Sect_DBs!AP18+Sect_FCs!AP18</f>
        <v>604.66343128000005</v>
      </c>
      <c r="BO18" s="16">
        <f>Sect_CBs!BO18+Sect_DBs!AQ18+Sect_FCs!AQ18</f>
        <v>598.81503914999996</v>
      </c>
      <c r="BP18" s="16">
        <f>Sect_CBs!BP18+Sect_DBs!AR18+Sect_FCs!AR18</f>
        <v>598.26171355999998</v>
      </c>
      <c r="BQ18" s="16">
        <f>Sect_CBs!BQ18+Sect_DBs!AS18+Sect_FCs!AS18</f>
        <v>594.46993033000012</v>
      </c>
      <c r="BR18" s="16">
        <f>Sect_CBs!BR18+Sect_DBs!AT18+Sect_FCs!AT18</f>
        <v>619.97971111000004</v>
      </c>
      <c r="BS18" s="16">
        <f>Sect_CBs!BS18+Sect_DBs!AU18+Sect_FCs!AU18</f>
        <v>615.52411907999999</v>
      </c>
      <c r="BT18" s="16">
        <f>Sect_CBs!BT18+Sect_DBs!AV18+Sect_FCs!AV18</f>
        <v>650.02918629999999</v>
      </c>
      <c r="BU18" s="16">
        <f>Sect_CBs!BU18+Sect_DBs!AW18+Sect_FCs!AW18</f>
        <v>542.62551277</v>
      </c>
      <c r="BV18" s="16">
        <f>Sect_CBs!BV18+Sect_DBs!AX18+Sect_FCs!AX18</f>
        <v>517.13052965999998</v>
      </c>
      <c r="BW18" s="16">
        <f>Sect_CBs!BW18+Sect_DBs!AY18+Sect_FCs!AY18</f>
        <v>459.73286586</v>
      </c>
      <c r="BX18" s="16">
        <f>Sect_CBs!BX18+Sect_DBs!AZ18+Sect_FCs!AZ18</f>
        <v>486.03135264999992</v>
      </c>
      <c r="BY18" s="16">
        <f>Sect_CBs!BY18+Sect_DBs!BA18+Sect_FCs!BA18</f>
        <v>501.39639696</v>
      </c>
      <c r="BZ18" s="16">
        <f>Sect_CBs!BZ18+Sect_DBs!BB18+Sect_FCs!BB18</f>
        <v>504.56041456999998</v>
      </c>
      <c r="CA18" s="16">
        <f>Sect_CBs!CA18+Sect_DBs!BC18+Sect_FCs!BC18</f>
        <v>521.62325879000002</v>
      </c>
      <c r="CB18" s="16">
        <f>Sect_CBs!CB18+Sect_DBs!BD18+Sect_FCs!BD18</f>
        <v>675.29398640000011</v>
      </c>
      <c r="CC18" s="16">
        <f>Sect_CBs!CC18+Sect_DBs!BE18+Sect_FCs!BE18</f>
        <v>712.74757824000005</v>
      </c>
      <c r="CD18" s="16">
        <f>Sect_CBs!CD18+Sect_DBs!BF18+Sect_FCs!BF18</f>
        <v>701.66413535000004</v>
      </c>
      <c r="CE18" s="16">
        <f>Sect_CBs!CE18+Sect_DBs!BG18+Sect_FCs!BG18</f>
        <v>791.72506555999996</v>
      </c>
      <c r="CF18" s="16">
        <f>Sect_CBs!CF18+Sect_DBs!BH18+Sect_FCs!BH18</f>
        <v>806.8740117100001</v>
      </c>
      <c r="CG18" s="16">
        <f>Sect_CBs!CG18+Sect_DBs!BI18+Sect_FCs!BI18</f>
        <v>783.28512393999995</v>
      </c>
      <c r="CH18" s="16">
        <f>Sect_CBs!CH18+Sect_DBs!BJ18+Sect_FCs!BJ18</f>
        <v>511.20403726000012</v>
      </c>
      <c r="CI18" s="16">
        <f>Sect_CBs!CI18+Sect_DBs!BK18+Sect_FCs!BK18</f>
        <v>506.1391224300001</v>
      </c>
      <c r="CJ18" s="16">
        <f>Sect_CBs!CJ18+Sect_DBs!BL18+Sect_FCs!BL18</f>
        <v>529.67103972999996</v>
      </c>
      <c r="CK18" s="16">
        <f>Sect_CBs!CK18+Sect_DBs!BM18+Sect_FCs!BM18</f>
        <v>538.74008855</v>
      </c>
      <c r="CL18" s="16">
        <f>Sect_CBs!CL18+Sect_DBs!BN18+Sect_FCs!BN18</f>
        <v>532.40508496999996</v>
      </c>
      <c r="CM18" s="16">
        <f>Sect_CBs!CM18+Sect_DBs!BO18+Sect_FCs!BO18</f>
        <v>537.10432331000004</v>
      </c>
      <c r="CN18" s="16">
        <f>Sect_CBs!CN18+Sect_DBs!BP18+Sect_FCs!BP18</f>
        <v>562.35602793999988</v>
      </c>
      <c r="CO18" s="16">
        <f>Sect_CBs!CO18+Sect_DBs!BQ18+Sect_FCs!BQ18</f>
        <v>565.64416633999986</v>
      </c>
      <c r="CP18" s="16">
        <f>Sect_CBs!CP18+Sect_DBs!BR18+Sect_FCs!BR18</f>
        <v>497.17616588016273</v>
      </c>
      <c r="CQ18" s="16">
        <f>Sect_CBs!CQ18+Sect_DBs!BS18+Sect_FCs!BS18</f>
        <v>550.07887881016268</v>
      </c>
      <c r="CR18" s="16">
        <f>Sect_CBs!CR18+Sect_DBs!BT18+Sect_FCs!BT18</f>
        <v>544.27021151999998</v>
      </c>
      <c r="CS18" s="16">
        <f>Sect_CBs!CS18+Sect_DBs!BU18+Sect_FCs!BU18</f>
        <v>553.9727726399999</v>
      </c>
      <c r="CT18" s="16">
        <f>Sect_CBs!CT18+Sect_DBs!BV18+Sect_FCs!BV18</f>
        <v>437.9450478199999</v>
      </c>
      <c r="CU18" s="16">
        <f>Sect_CBs!CU18+Sect_DBs!BW18+Sect_FCs!BW18</f>
        <v>407.86840957999993</v>
      </c>
      <c r="CV18" s="16">
        <f>Sect_CBs!CV18+Sect_DBs!BX18+Sect_FCs!BX18</f>
        <v>399.94832257000002</v>
      </c>
      <c r="CW18" s="16">
        <f>Sect_CBs!CW18+Sect_DBs!BY18+Sect_FCs!BY18</f>
        <v>441.58756980999982</v>
      </c>
      <c r="CX18" s="16">
        <f>Sect_CBs!CX18+Sect_DBs!BZ18+Sect_FCs!BZ18</f>
        <v>432.65173212999997</v>
      </c>
      <c r="CY18" s="16">
        <f>Sect_CBs!CY18+Sect_DBs!CA18+Sect_FCs!CA18</f>
        <v>483.10248855999993</v>
      </c>
      <c r="CZ18" s="16">
        <f>Sect_CBs!CZ18+Sect_DBs!CB18+Sect_FCs!CB18</f>
        <v>455.22205223999998</v>
      </c>
      <c r="DA18" s="16">
        <f>Sect_CBs!DA18+Sect_DBs!CC18+Sect_FCs!CC18</f>
        <v>580.19827121000003</v>
      </c>
      <c r="DB18" s="16">
        <f>Sect_CBs!DB18+Sect_DBs!CD18+Sect_FCs!CD18</f>
        <v>377.50783100000001</v>
      </c>
      <c r="DC18" s="16">
        <f>Sect_CBs!DC18+Sect_DBs!CE18+Sect_FCs!CE18</f>
        <v>425.63631483000006</v>
      </c>
      <c r="DD18" s="16">
        <f>Sect_CBs!DD18+Sect_DBs!CF18+Sect_FCs!CF18</f>
        <v>424.52160512</v>
      </c>
      <c r="DE18" s="16">
        <f>Sect_CBs!DE18+Sect_DBs!CG18+Sect_FCs!CG18</f>
        <v>445.73055850999998</v>
      </c>
      <c r="DF18" s="16">
        <f>Sect_CBs!DF18+Sect_DBs!CH18+Sect_FCs!CH18</f>
        <v>462.23969855000007</v>
      </c>
      <c r="DG18" s="16">
        <f>Sect_CBs!DG18+Sect_DBs!CI18+Sect_FCs!CI18</f>
        <v>420.59843060000009</v>
      </c>
      <c r="DH18" s="16">
        <f>Sect_CBs!DH18+Sect_DBs!CJ18+Sect_FCs!CJ18</f>
        <v>415.31669614000009</v>
      </c>
      <c r="DI18" s="16">
        <f>Sect_CBs!DI18+Sect_DBs!CK18+Sect_FCs!CK18</f>
        <v>484.61759074000003</v>
      </c>
      <c r="DJ18" s="16">
        <f>Sect_CBs!DJ18+Sect_DBs!CL18+Sect_FCs!CL18</f>
        <v>507.92938457000008</v>
      </c>
      <c r="DK18" s="16">
        <f>Sect_CBs!DK18+Sect_DBs!CM18+Sect_FCs!CM18</f>
        <v>545.63807673999997</v>
      </c>
      <c r="DL18" s="16">
        <f>Sect_CBs!DL18+Sect_DBs!CN18+Sect_FCs!CN18</f>
        <v>500.25196615999999</v>
      </c>
      <c r="DM18" s="16">
        <f>Sect_CBs!DM18+Sect_DBs!CO18+Sect_FCs!CO18</f>
        <v>476.22445091000003</v>
      </c>
      <c r="DN18" s="16">
        <f>Sect_CBs!DN18+Sect_DBs!CP18+Sect_FCs!CP18</f>
        <v>492.58360443000004</v>
      </c>
      <c r="DO18" s="16">
        <f>Sect_CBs!DO18+Sect_DBs!CQ18+Sect_FCs!CQ18</f>
        <v>479.46205104000006</v>
      </c>
      <c r="DP18" s="16">
        <f>Sect_CBs!DP18+Sect_DBs!CR18+Sect_FCs!CR18</f>
        <v>347.45037507999996</v>
      </c>
      <c r="DQ18" s="16">
        <f>Sect_CBs!DQ18+Sect_DBs!CS18+Sect_FCs!CS18</f>
        <v>358.33253554000004</v>
      </c>
      <c r="DR18" s="16">
        <f>Sect_CBs!DR18+Sect_DBs!CT18+Sect_FCs!CT18</f>
        <v>326.84359206000005</v>
      </c>
      <c r="DS18" s="16">
        <f>Sect_CBs!DS18+Sect_DBs!CU18+Sect_FCs!CU18</f>
        <v>276.14905108999994</v>
      </c>
      <c r="DT18" s="16">
        <f>Sect_CBs!DT18+Sect_DBs!CV18+Sect_FCs!CV18</f>
        <v>305.54784977000003</v>
      </c>
      <c r="DU18" s="16">
        <f>Sect_CBs!DU18+Sect_DBs!CW18+Sect_FCs!CW18</f>
        <v>402.94346469999988</v>
      </c>
      <c r="DV18" s="16">
        <f>Sect_CBs!DV18+Sect_DBs!CX18+Sect_FCs!CX18</f>
        <v>406.23636616999994</v>
      </c>
      <c r="DW18" s="16">
        <f>Sect_CBs!DW18+Sect_DBs!CY18+Sect_FCs!CY18</f>
        <v>356.13622042999998</v>
      </c>
      <c r="DX18" s="16">
        <f>Sect_CBs!DX18+Sect_DBs!CZ18+Sect_FCs!CZ18</f>
        <v>337.87961381999992</v>
      </c>
      <c r="DY18" s="16">
        <f>Sect_CBs!DY18+Sect_DBs!DA18+Sect_FCs!DA18</f>
        <v>307.36059740999997</v>
      </c>
      <c r="DZ18" s="16">
        <f>Sect_CBs!DZ18+Sect_DBs!DB18+Sect_FCs!DB18</f>
        <v>264.11573338999995</v>
      </c>
      <c r="EA18" s="16">
        <f>Sect_CBs!EA18+Sect_DBs!DC18+Sect_FCs!DC18</f>
        <v>243.44368624999998</v>
      </c>
      <c r="EB18" s="16">
        <f>Sect_CBs!EB18+Sect_DBs!DD18+Sect_FCs!DD18</f>
        <v>297.49430406999994</v>
      </c>
      <c r="EC18" s="16">
        <f>Sect_CBs!EC18+Sect_DBs!DE18+Sect_FCs!DE18</f>
        <v>259.88170195999993</v>
      </c>
      <c r="ED18" s="16">
        <f>Sect_CBs!ED18+Sect_DBs!DF18+Sect_FCs!DF18</f>
        <v>275.87303648999995</v>
      </c>
      <c r="EE18" s="16">
        <f>Sect_CBs!EE18+Sect_DBs!DG18+Sect_FCs!DG18</f>
        <v>302.07309475200003</v>
      </c>
      <c r="EF18" s="16">
        <f>Sect_CBs!EF18+Sect_DBs!DH18+Sect_FCs!DH18</f>
        <v>379.56567568799994</v>
      </c>
      <c r="EG18" s="16">
        <f>Sect_CBs!EG18+Sect_DBs!DI18+Sect_FCs!DI18</f>
        <v>386.37159057199995</v>
      </c>
      <c r="EH18" s="16">
        <f>Sect_CBs!EH18+Sect_DBs!DJ18+Sect_FCs!DJ18</f>
        <v>398.50858100599993</v>
      </c>
      <c r="EI18" s="16">
        <f>Sect_CBs!EI18+Sect_DBs!DK18+Sect_FCs!DK18</f>
        <v>388.74180760999991</v>
      </c>
      <c r="EJ18" s="16">
        <f>Sect_CBs!EJ18+Sect_DBs!DL18+Sect_FCs!DL18</f>
        <v>601.48563927000009</v>
      </c>
      <c r="EK18" s="13">
        <f>Sect_CBs!EK18+Sect_DBs!DM18+Sect_FCs!DM18</f>
        <v>631.66980726999998</v>
      </c>
      <c r="EL18" s="13">
        <f>Sect_CBs!EL18+Sect_DBs!DN18+Sect_FCs!DN18</f>
        <v>629.81912737999994</v>
      </c>
      <c r="EM18" s="13">
        <f>Sect_CBs!EM18+Sect_DBs!DO18+Sect_FCs!DO18</f>
        <v>647.48284745000149</v>
      </c>
      <c r="EN18" s="13">
        <f>Sect_CBs!EN18+Sect_DBs!DP18+Sect_FCs!DP18</f>
        <v>487.2524344600015</v>
      </c>
      <c r="EO18" s="13">
        <f>Sect_CBs!EO18+Sect_DBs!DQ18+Sect_FCs!DQ18</f>
        <v>479.1227707400015</v>
      </c>
      <c r="EP18" s="13">
        <f>Sect_CBs!EP18+Sect_DBs!DR18+Sect_FCs!DR18</f>
        <v>520.00752469000145</v>
      </c>
      <c r="EQ18" s="13">
        <f>Sect_CBs!EQ18+Sect_DBs!DS18+Sect_FCs!DS18</f>
        <v>385.6564927300015</v>
      </c>
      <c r="ER18" s="13">
        <f>Sect_CBs!ER18+Sect_DBs!DT18+Sect_FCs!DT18</f>
        <v>434.71878657000155</v>
      </c>
      <c r="ES18" s="13">
        <f>Sect_CBs!ES18+Sect_DBs!DU18+Sect_FCs!DU18</f>
        <v>514.00178162000145</v>
      </c>
      <c r="ET18" s="13">
        <f>Sect_CBs!ET18+Sect_DBs!DV18+Sect_FCs!DV18</f>
        <v>569.50772280000149</v>
      </c>
      <c r="EU18" s="13">
        <f>Sect_CBs!EU18+Sect_DBs!DW18+Sect_FCs!DW18</f>
        <v>627.41935277000164</v>
      </c>
      <c r="EV18" s="13">
        <f>Sect_CBs!EV18+Sect_DBs!DX18+Sect_FCs!DX18</f>
        <v>844.39320023000153</v>
      </c>
      <c r="EW18" s="13">
        <f>Sect_CBs!EW18+Sect_DBs!DY18+Sect_FCs!DY18</f>
        <v>811.78808534000154</v>
      </c>
      <c r="EX18" s="13">
        <f>Sect_CBs!EX18+Sect_DBs!DZ18+Sect_FCs!DZ18</f>
        <v>846.28499737000152</v>
      </c>
    </row>
    <row r="19" spans="1:154" s="18" customFormat="1" x14ac:dyDescent="0.3">
      <c r="A19" s="15" t="s">
        <v>31</v>
      </c>
      <c r="B19" s="16">
        <v>280.70194168999996</v>
      </c>
      <c r="C19" s="16">
        <v>276.22480469000004</v>
      </c>
      <c r="D19" s="16">
        <v>290.0356443</v>
      </c>
      <c r="E19" s="16">
        <v>300.58866141067517</v>
      </c>
      <c r="F19" s="16">
        <v>378.87894554999991</v>
      </c>
      <c r="G19" s="16">
        <v>398.27861219999994</v>
      </c>
      <c r="H19" s="16">
        <v>492.24849793999994</v>
      </c>
      <c r="I19" s="16">
        <v>512.5259143799999</v>
      </c>
      <c r="J19" s="16">
        <v>512.62591437999993</v>
      </c>
      <c r="K19" s="17">
        <v>546.91853663999996</v>
      </c>
      <c r="L19" s="16">
        <v>484.98714504851404</v>
      </c>
      <c r="M19" s="16">
        <v>489.98046993750165</v>
      </c>
      <c r="N19" s="16">
        <v>487.62996216959516</v>
      </c>
      <c r="O19" s="16">
        <v>444.96565749959507</v>
      </c>
      <c r="P19" s="16">
        <v>442.66112052959517</v>
      </c>
      <c r="Q19" s="16">
        <v>449.16732969959514</v>
      </c>
      <c r="R19" s="16">
        <v>449.11216440959504</v>
      </c>
      <c r="S19" s="16">
        <v>430.2846892199999</v>
      </c>
      <c r="T19" s="16">
        <v>422.45262648999994</v>
      </c>
      <c r="U19" s="16">
        <v>436.41016941504529</v>
      </c>
      <c r="V19" s="16">
        <v>429.86490782999999</v>
      </c>
      <c r="W19" s="16">
        <v>476.9418541600001</v>
      </c>
      <c r="X19" s="16">
        <v>438.42563493000006</v>
      </c>
      <c r="Y19" s="16">
        <v>2138.8774551100005</v>
      </c>
      <c r="Z19" s="16">
        <f>Sect_CBs!Z19+Sect_DBs!B19+Sect_FCs!B19</f>
        <v>615.5046824100001</v>
      </c>
      <c r="AA19" s="16">
        <f>Sect_CBs!AA19+Sect_DBs!C19+Sect_FCs!C19</f>
        <v>626.16986902000019</v>
      </c>
      <c r="AB19" s="16">
        <f>Sect_CBs!AB19+Sect_DBs!D19+Sect_FCs!D19</f>
        <v>648.61406843000009</v>
      </c>
      <c r="AC19" s="16">
        <f>Sect_CBs!AC19+Sect_DBs!E19+Sect_FCs!E19</f>
        <v>638.62951203000011</v>
      </c>
      <c r="AD19" s="16">
        <f>Sect_CBs!AD19+Sect_DBs!F19+Sect_FCs!F19</f>
        <v>641.85527687000013</v>
      </c>
      <c r="AE19" s="16">
        <f>Sect_CBs!AE19+Sect_DBs!G19+Sect_FCs!G19</f>
        <v>628.67122054000004</v>
      </c>
      <c r="AF19" s="16">
        <f>Sect_CBs!AF19+Sect_DBs!H19+Sect_FCs!H19</f>
        <v>622.61436533999995</v>
      </c>
      <c r="AG19" s="16">
        <f>Sect_CBs!AG19+Sect_DBs!I19+Sect_FCs!I19</f>
        <v>610.42182381300006</v>
      </c>
      <c r="AH19" s="16">
        <f>Sect_CBs!AH19+Sect_DBs!J19+Sect_FCs!J19</f>
        <v>578.77810073299986</v>
      </c>
      <c r="AI19" s="16">
        <f>Sect_CBs!AI19+Sect_DBs!K19+Sect_FCs!K19</f>
        <v>593.39772630000004</v>
      </c>
      <c r="AJ19" s="16">
        <f>Sect_CBs!AJ19+Sect_DBs!L19+Sect_FCs!L19</f>
        <v>591.10437817299999</v>
      </c>
      <c r="AK19" s="16">
        <f>Sect_CBs!AK19+Sect_DBs!M19+Sect_FCs!M19</f>
        <v>587.66358315299999</v>
      </c>
      <c r="AL19" s="16">
        <f>Sect_CBs!AL19+Sect_DBs!N19+Sect_FCs!N19</f>
        <v>536.42081317299994</v>
      </c>
      <c r="AM19" s="16">
        <f>Sect_CBs!AM19+Sect_DBs!O19+Sect_FCs!O19</f>
        <v>575.33024715999989</v>
      </c>
      <c r="AN19" s="16">
        <f>Sect_CBs!AN19+Sect_DBs!P19+Sect_FCs!P19</f>
        <v>563.77668163400006</v>
      </c>
      <c r="AO19" s="16">
        <f>Sect_CBs!AO19+Sect_DBs!Q19+Sect_FCs!Q19</f>
        <v>660.18095356399999</v>
      </c>
      <c r="AP19" s="16">
        <f>Sect_CBs!AP19+Sect_DBs!R19+Sect_FCs!R19</f>
        <v>746.48177781499999</v>
      </c>
      <c r="AQ19" s="16">
        <f>Sect_CBs!AQ19+Sect_DBs!S19+Sect_FCs!S19</f>
        <v>743.01195448500005</v>
      </c>
      <c r="AR19" s="16">
        <f>Sect_CBs!AR19+Sect_DBs!T19+Sect_FCs!T19</f>
        <v>794.91204179400006</v>
      </c>
      <c r="AS19" s="16">
        <f>Sect_CBs!AS19+Sect_DBs!U19+Sect_FCs!U19</f>
        <v>823.26127221399997</v>
      </c>
      <c r="AT19" s="16">
        <f>Sect_CBs!AT19+Sect_DBs!V19+Sect_FCs!V19</f>
        <v>866.75779516400007</v>
      </c>
      <c r="AU19" s="16">
        <f>Sect_CBs!AU19+Sect_DBs!W19+Sect_FCs!W19</f>
        <v>916.88596632399992</v>
      </c>
      <c r="AV19" s="16">
        <f>Sect_CBs!AV19+Sect_DBs!X19+Sect_FCs!X19</f>
        <v>944.01554396400013</v>
      </c>
      <c r="AW19" s="16">
        <f>Sect_CBs!AW19+Sect_DBs!Y19+Sect_FCs!Y19</f>
        <v>928.9022604339998</v>
      </c>
      <c r="AX19" s="16">
        <f>Sect_CBs!AX19+Sect_DBs!Z19+Sect_FCs!Z19</f>
        <v>899.76985565300004</v>
      </c>
      <c r="AY19" s="16">
        <f>Sect_CBs!AY19+Sect_DBs!AA19+Sect_FCs!AA19</f>
        <v>1018.7604353530002</v>
      </c>
      <c r="AZ19" s="16">
        <f>Sect_CBs!AZ19+Sect_DBs!AB19+Sect_FCs!AB19</f>
        <v>1171.6723033230001</v>
      </c>
      <c r="BA19" s="16">
        <f>Sect_CBs!BA19+Sect_DBs!AC19+Sect_FCs!AC19</f>
        <v>1184.3369198729997</v>
      </c>
      <c r="BB19" s="16">
        <f>Sect_CBs!BB19+Sect_DBs!AD19+Sect_FCs!AD19</f>
        <v>1171.84697985195</v>
      </c>
      <c r="BC19" s="16">
        <f>Sect_CBs!BC19+Sect_DBs!AE19+Sect_FCs!AE19</f>
        <v>1077.2973654119501</v>
      </c>
      <c r="BD19" s="16">
        <f>Sect_CBs!BD19+Sect_DBs!AF19+Sect_FCs!AF19</f>
        <v>1082.55626148995</v>
      </c>
      <c r="BE19" s="16">
        <f>Sect_CBs!BE19+Sect_DBs!AG19+Sect_FCs!AG19</f>
        <v>1114.6603357799499</v>
      </c>
      <c r="BF19" s="16">
        <f>Sect_CBs!BF19+Sect_DBs!AH19+Sect_FCs!AH19</f>
        <v>1106.30746136995</v>
      </c>
      <c r="BG19" s="16">
        <f>Sect_CBs!BG19+Sect_DBs!AI19+Sect_FCs!AI19</f>
        <v>956.76231717095004</v>
      </c>
      <c r="BH19" s="16">
        <f>Sect_CBs!BH19+Sect_DBs!AJ19+Sect_FCs!AJ19</f>
        <v>886.83526789095004</v>
      </c>
      <c r="BI19" s="16">
        <f>Sect_CBs!BI19+Sect_DBs!AK19+Sect_FCs!AK19</f>
        <v>881.48177938594995</v>
      </c>
      <c r="BJ19" s="16">
        <f>Sect_CBs!BJ19+Sect_DBs!AL19+Sect_FCs!AL19</f>
        <v>858.40500687895008</v>
      </c>
      <c r="BK19" s="16">
        <f>Sect_CBs!BK19+Sect_DBs!AM19+Sect_FCs!AM19</f>
        <v>863.82462727999985</v>
      </c>
      <c r="BL19" s="16">
        <f>Sect_CBs!BL19+Sect_DBs!AN19+Sect_FCs!AN19</f>
        <v>894.54048145999991</v>
      </c>
      <c r="BM19" s="16">
        <f>Sect_CBs!BM19+Sect_DBs!AO19+Sect_FCs!AO19</f>
        <v>909.28592174200014</v>
      </c>
      <c r="BN19" s="16">
        <f>Sect_CBs!BN19+Sect_DBs!AP19+Sect_FCs!AP19</f>
        <v>881.08603866999988</v>
      </c>
      <c r="BO19" s="16">
        <f>Sect_CBs!BO19+Sect_DBs!AQ19+Sect_FCs!AQ19</f>
        <v>986.81030127000008</v>
      </c>
      <c r="BP19" s="16">
        <f>Sect_CBs!BP19+Sect_DBs!AR19+Sect_FCs!AR19</f>
        <v>897.76645006999991</v>
      </c>
      <c r="BQ19" s="16">
        <f>Sect_CBs!BQ19+Sect_DBs!AS19+Sect_FCs!AS19</f>
        <v>876.39866652000012</v>
      </c>
      <c r="BR19" s="16">
        <f>Sect_CBs!BR19+Sect_DBs!AT19+Sect_FCs!AT19</f>
        <v>873.89561949000006</v>
      </c>
      <c r="BS19" s="16">
        <f>Sect_CBs!BS19+Sect_DBs!AU19+Sect_FCs!AU19</f>
        <v>919.37046217000011</v>
      </c>
      <c r="BT19" s="16">
        <f>Sect_CBs!BT19+Sect_DBs!AV19+Sect_FCs!AV19</f>
        <v>909.08364197000003</v>
      </c>
      <c r="BU19" s="16">
        <f>Sect_CBs!BU19+Sect_DBs!AW19+Sect_FCs!AW19</f>
        <v>918.14726133999989</v>
      </c>
      <c r="BV19" s="16">
        <f>Sect_CBs!BV19+Sect_DBs!AX19+Sect_FCs!AX19</f>
        <v>878.58424604000004</v>
      </c>
      <c r="BW19" s="16">
        <f>Sect_CBs!BW19+Sect_DBs!AY19+Sect_FCs!AY19</f>
        <v>885.98583128000007</v>
      </c>
      <c r="BX19" s="16">
        <f>Sect_CBs!BX19+Sect_DBs!AZ19+Sect_FCs!AZ19</f>
        <v>884.24678581000001</v>
      </c>
      <c r="BY19" s="16">
        <f>Sect_CBs!BY19+Sect_DBs!BA19+Sect_FCs!BA19</f>
        <v>891.06820633999996</v>
      </c>
      <c r="BZ19" s="16">
        <f>Sect_CBs!BZ19+Sect_DBs!BB19+Sect_FCs!BB19</f>
        <v>821.04181628000015</v>
      </c>
      <c r="CA19" s="16">
        <f>Sect_CBs!CA19+Sect_DBs!BC19+Sect_FCs!BC19</f>
        <v>819.40085458999999</v>
      </c>
      <c r="CB19" s="16">
        <f>Sect_CBs!CB19+Sect_DBs!BD19+Sect_FCs!BD19</f>
        <v>798.61226638999995</v>
      </c>
      <c r="CC19" s="16">
        <f>Sect_CBs!CC19+Sect_DBs!BE19+Sect_FCs!BE19</f>
        <v>372.48721151000001</v>
      </c>
      <c r="CD19" s="16">
        <f>Sect_CBs!CD19+Sect_DBs!BF19+Sect_FCs!BF19</f>
        <v>384.56333767999996</v>
      </c>
      <c r="CE19" s="16">
        <f>Sect_CBs!CE19+Sect_DBs!BG19+Sect_FCs!BG19</f>
        <v>398.51535546000002</v>
      </c>
      <c r="CF19" s="16">
        <f>Sect_CBs!CF19+Sect_DBs!BH19+Sect_FCs!BH19</f>
        <v>389.99288006000006</v>
      </c>
      <c r="CG19" s="16">
        <f>Sect_CBs!CG19+Sect_DBs!BI19+Sect_FCs!BI19</f>
        <v>409.49524189999994</v>
      </c>
      <c r="CH19" s="16">
        <f>Sect_CBs!CH19+Sect_DBs!BJ19+Sect_FCs!BJ19</f>
        <v>459.64340942000001</v>
      </c>
      <c r="CI19" s="16">
        <f>Sect_CBs!CI19+Sect_DBs!BK19+Sect_FCs!BK19</f>
        <v>448.81025648999992</v>
      </c>
      <c r="CJ19" s="16">
        <f>Sect_CBs!CJ19+Sect_DBs!BL19+Sect_FCs!BL19</f>
        <v>409.56273179999999</v>
      </c>
      <c r="CK19" s="16">
        <f>Sect_CBs!CK19+Sect_DBs!BM19+Sect_FCs!BM19</f>
        <v>426.72777793</v>
      </c>
      <c r="CL19" s="16">
        <f>Sect_CBs!CL19+Sect_DBs!BN19+Sect_FCs!BN19</f>
        <v>533.59185924999997</v>
      </c>
      <c r="CM19" s="16">
        <f>Sect_CBs!CM19+Sect_DBs!BO19+Sect_FCs!BO19</f>
        <v>562.7191322299999</v>
      </c>
      <c r="CN19" s="16">
        <f>Sect_CBs!CN19+Sect_DBs!BP19+Sect_FCs!BP19</f>
        <v>564.08820884000011</v>
      </c>
      <c r="CO19" s="16">
        <f>Sect_CBs!CO19+Sect_DBs!BQ19+Sect_FCs!BQ19</f>
        <v>577.38976292999996</v>
      </c>
      <c r="CP19" s="16">
        <f>Sect_CBs!CP19+Sect_DBs!BR19+Sect_FCs!BR19</f>
        <v>606.58316709999986</v>
      </c>
      <c r="CQ19" s="16">
        <f>Sect_CBs!CQ19+Sect_DBs!BS19+Sect_FCs!BS19</f>
        <v>636.35457065999992</v>
      </c>
      <c r="CR19" s="16">
        <f>Sect_CBs!CR19+Sect_DBs!BT19+Sect_FCs!BT19</f>
        <v>651.96282832999998</v>
      </c>
      <c r="CS19" s="16">
        <f>Sect_CBs!CS19+Sect_DBs!BU19+Sect_FCs!BU19</f>
        <v>687.70189198999992</v>
      </c>
      <c r="CT19" s="16">
        <f>Sect_CBs!CT19+Sect_DBs!BV19+Sect_FCs!BV19</f>
        <v>810.79964430000007</v>
      </c>
      <c r="CU19" s="16">
        <f>Sect_CBs!CU19+Sect_DBs!BW19+Sect_FCs!BW19</f>
        <v>837.21746668000014</v>
      </c>
      <c r="CV19" s="16">
        <f>Sect_CBs!CV19+Sect_DBs!BX19+Sect_FCs!BX19</f>
        <v>840.31799166000019</v>
      </c>
      <c r="CW19" s="16">
        <f>Sect_CBs!CW19+Sect_DBs!BY19+Sect_FCs!BY19</f>
        <v>828.77570020999997</v>
      </c>
      <c r="CX19" s="16">
        <f>Sect_CBs!CX19+Sect_DBs!BZ19+Sect_FCs!BZ19</f>
        <v>813.63883635999991</v>
      </c>
      <c r="CY19" s="16">
        <f>Sect_CBs!CY19+Sect_DBs!CA19+Sect_FCs!CA19</f>
        <v>647.12505183000007</v>
      </c>
      <c r="CZ19" s="16">
        <f>Sect_CBs!CZ19+Sect_DBs!CB19+Sect_FCs!CB19</f>
        <v>906.65433325999993</v>
      </c>
      <c r="DA19" s="16">
        <f>Sect_CBs!DA19+Sect_DBs!CC19+Sect_FCs!CC19</f>
        <v>972.33602024000004</v>
      </c>
      <c r="DB19" s="16">
        <f>Sect_CBs!DB19+Sect_DBs!CD19+Sect_FCs!CD19</f>
        <v>930.37309077000009</v>
      </c>
      <c r="DC19" s="16">
        <f>Sect_CBs!DC19+Sect_DBs!CE19+Sect_FCs!CE19</f>
        <v>962.6402703</v>
      </c>
      <c r="DD19" s="16">
        <f>Sect_CBs!DD19+Sect_DBs!CF19+Sect_FCs!CF19</f>
        <v>978.05789997000022</v>
      </c>
      <c r="DE19" s="16">
        <f>Sect_CBs!DE19+Sect_DBs!CG19+Sect_FCs!CG19</f>
        <v>1038.7699723999999</v>
      </c>
      <c r="DF19" s="16">
        <f>Sect_CBs!DF19+Sect_DBs!CH19+Sect_FCs!CH19</f>
        <v>1198.2116598300001</v>
      </c>
      <c r="DG19" s="16">
        <f>Sect_CBs!DG19+Sect_DBs!CI19+Sect_FCs!CI19</f>
        <v>1215.7886995599997</v>
      </c>
      <c r="DH19" s="16">
        <f>Sect_CBs!DH19+Sect_DBs!CJ19+Sect_FCs!CJ19</f>
        <v>1278.19900628</v>
      </c>
      <c r="DI19" s="16">
        <f>Sect_CBs!DI19+Sect_DBs!CK19+Sect_FCs!CK19</f>
        <v>1343.6675513300004</v>
      </c>
      <c r="DJ19" s="16">
        <f>Sect_CBs!DJ19+Sect_DBs!CL19+Sect_FCs!CL19</f>
        <v>1345.6038009300003</v>
      </c>
      <c r="DK19" s="16">
        <f>Sect_CBs!DK19+Sect_DBs!CM19+Sect_FCs!CM19</f>
        <v>1283.5085722599999</v>
      </c>
      <c r="DL19" s="16">
        <f>Sect_CBs!DL19+Sect_DBs!CN19+Sect_FCs!CN19</f>
        <v>1351.2183909800001</v>
      </c>
      <c r="DM19" s="16">
        <f>Sect_CBs!DM19+Sect_DBs!CO19+Sect_FCs!CO19</f>
        <v>1341.8984928200002</v>
      </c>
      <c r="DN19" s="16">
        <f>Sect_CBs!DN19+Sect_DBs!CP19+Sect_FCs!CP19</f>
        <v>1397.8161174099998</v>
      </c>
      <c r="DO19" s="16">
        <f>Sect_CBs!DO19+Sect_DBs!CQ19+Sect_FCs!CQ19</f>
        <v>1413.2253150399997</v>
      </c>
      <c r="DP19" s="16">
        <f>Sect_CBs!DP19+Sect_DBs!CR19+Sect_FCs!CR19</f>
        <v>1316.9230312299999</v>
      </c>
      <c r="DQ19" s="16">
        <f>Sect_CBs!DQ19+Sect_DBs!CS19+Sect_FCs!CS19</f>
        <v>1337.5982607399997</v>
      </c>
      <c r="DR19" s="16">
        <f>Sect_CBs!DR19+Sect_DBs!CT19+Sect_FCs!CT19</f>
        <v>1357.2016067699999</v>
      </c>
      <c r="DS19" s="16">
        <f>Sect_CBs!DS19+Sect_DBs!CU19+Sect_FCs!CU19</f>
        <v>1356.0636991500005</v>
      </c>
      <c r="DT19" s="16">
        <f>Sect_CBs!DT19+Sect_DBs!CV19+Sect_FCs!CV19</f>
        <v>1385.6954086699998</v>
      </c>
      <c r="DU19" s="16">
        <f>Sect_CBs!DU19+Sect_DBs!CW19+Sect_FCs!CW19</f>
        <v>1405.70688197</v>
      </c>
      <c r="DV19" s="16">
        <f>Sect_CBs!DV19+Sect_DBs!CX19+Sect_FCs!CX19</f>
        <v>1352.8373285100004</v>
      </c>
      <c r="DW19" s="16">
        <f>Sect_CBs!DW19+Sect_DBs!CY19+Sect_FCs!CY19</f>
        <v>1365.99581274</v>
      </c>
      <c r="DX19" s="16">
        <f>Sect_CBs!DX19+Sect_DBs!CZ19+Sect_FCs!CZ19</f>
        <v>1440.5272300699996</v>
      </c>
      <c r="DY19" s="16">
        <f>Sect_CBs!DY19+Sect_DBs!DA19+Sect_FCs!DA19</f>
        <v>1419.6636691499996</v>
      </c>
      <c r="DZ19" s="16">
        <f>Sect_CBs!DZ19+Sect_DBs!DB19+Sect_FCs!DB19</f>
        <v>1449.4702211600002</v>
      </c>
      <c r="EA19" s="16">
        <f>Sect_CBs!EA19+Sect_DBs!DC19+Sect_FCs!DC19</f>
        <v>1401.2159923700001</v>
      </c>
      <c r="EB19" s="16">
        <f>Sect_CBs!EB19+Sect_DBs!DD19+Sect_FCs!DD19</f>
        <v>1444.0594340300001</v>
      </c>
      <c r="EC19" s="16">
        <f>Sect_CBs!EC19+Sect_DBs!DE19+Sect_FCs!DE19</f>
        <v>1397.2592834899999</v>
      </c>
      <c r="ED19" s="16">
        <f>Sect_CBs!ED19+Sect_DBs!DF19+Sect_FCs!DF19</f>
        <v>1799.2094721399997</v>
      </c>
      <c r="EE19" s="16">
        <f>Sect_CBs!EE19+Sect_DBs!DG19+Sect_FCs!DG19</f>
        <v>1782.0955160000001</v>
      </c>
      <c r="EF19" s="16">
        <f>Sect_CBs!EF19+Sect_DBs!DH19+Sect_FCs!DH19</f>
        <v>1761.8102916300002</v>
      </c>
      <c r="EG19" s="16">
        <f>Sect_CBs!EG19+Sect_DBs!DI19+Sect_FCs!DI19</f>
        <v>1722.93967404</v>
      </c>
      <c r="EH19" s="16">
        <f>Sect_CBs!EH19+Sect_DBs!DJ19+Sect_FCs!DJ19</f>
        <v>1724.5169641800005</v>
      </c>
      <c r="EI19" s="16">
        <f>Sect_CBs!EI19+Sect_DBs!DK19+Sect_FCs!DK19</f>
        <v>1676.9576105000001</v>
      </c>
      <c r="EJ19" s="16">
        <f>Sect_CBs!EJ19+Sect_DBs!DL19+Sect_FCs!DL19</f>
        <v>1806.9297551299999</v>
      </c>
      <c r="EK19" s="13">
        <f>Sect_CBs!EK19+Sect_DBs!DM19+Sect_FCs!DM19</f>
        <v>2228.1089670000006</v>
      </c>
      <c r="EL19" s="13">
        <f>Sect_CBs!EL19+Sect_DBs!DN19+Sect_FCs!DN19</f>
        <v>2383.6691225699992</v>
      </c>
      <c r="EM19" s="13">
        <f>Sect_CBs!EM19+Sect_DBs!DO19+Sect_FCs!DO19</f>
        <v>2443.2696117500004</v>
      </c>
      <c r="EN19" s="13">
        <f>Sect_CBs!EN19+Sect_DBs!DP19+Sect_FCs!DP19</f>
        <v>2453.9958583900006</v>
      </c>
      <c r="EO19" s="13">
        <f>Sect_CBs!EO19+Sect_DBs!DQ19+Sect_FCs!DQ19</f>
        <v>2475.5887617600006</v>
      </c>
      <c r="EP19" s="13">
        <f>Sect_CBs!EP19+Sect_DBs!DR19+Sect_FCs!DR19</f>
        <v>2486.9411769000008</v>
      </c>
      <c r="EQ19" s="13">
        <f>Sect_CBs!EQ19+Sect_DBs!DS19+Sect_FCs!DS19</f>
        <v>2731.9967081100008</v>
      </c>
      <c r="ER19" s="13">
        <f>Sect_CBs!ER19+Sect_DBs!DT19+Sect_FCs!DT19</f>
        <v>2876.6244889300001</v>
      </c>
      <c r="ES19" s="13">
        <f>Sect_CBs!ES19+Sect_DBs!DU19+Sect_FCs!DU19</f>
        <v>2971.5856940200001</v>
      </c>
      <c r="ET19" s="13">
        <f>Sect_CBs!ET19+Sect_DBs!DV19+Sect_FCs!DV19</f>
        <v>2969.77016026</v>
      </c>
      <c r="EU19" s="13">
        <f>Sect_CBs!EU19+Sect_DBs!DW19+Sect_FCs!DW19</f>
        <v>3002.6433598299996</v>
      </c>
      <c r="EV19" s="13">
        <f>Sect_CBs!EV19+Sect_DBs!DX19+Sect_FCs!DX19</f>
        <v>2945.2567255200001</v>
      </c>
      <c r="EW19" s="13">
        <f>Sect_CBs!EW19+Sect_DBs!DY19+Sect_FCs!DY19</f>
        <v>2956.7888901200004</v>
      </c>
      <c r="EX19" s="13">
        <f>Sect_CBs!EX19+Sect_DBs!DZ19+Sect_FCs!DZ19</f>
        <v>2960.8248748700003</v>
      </c>
    </row>
    <row r="20" spans="1:154" s="14" customFormat="1" x14ac:dyDescent="0.3">
      <c r="A20" s="12" t="s">
        <v>32</v>
      </c>
      <c r="B20" s="13">
        <v>87878.030426859521</v>
      </c>
      <c r="C20" s="13">
        <v>87345.454361490512</v>
      </c>
      <c r="D20" s="13">
        <f t="shared" ref="D20:Y20" si="2">D21+D22+D23+D26+D27+D28+D29+D30+D31+D32+D33+D34+D35+D36+D37+D38+D39+D40+D41+D42+D43+D44</f>
        <v>88120.001038377988</v>
      </c>
      <c r="E20" s="13">
        <f t="shared" si="2"/>
        <v>90755.92094189924</v>
      </c>
      <c r="F20" s="13">
        <f t="shared" si="2"/>
        <v>91497.553873150508</v>
      </c>
      <c r="G20" s="13">
        <f t="shared" si="2"/>
        <v>95111.233481044415</v>
      </c>
      <c r="H20" s="13">
        <f t="shared" si="2"/>
        <v>96305.446296936367</v>
      </c>
      <c r="I20" s="13">
        <f t="shared" si="2"/>
        <v>97822.716967235363</v>
      </c>
      <c r="J20" s="13">
        <f t="shared" si="2"/>
        <v>97743.470967235378</v>
      </c>
      <c r="K20" s="13">
        <f t="shared" si="2"/>
        <v>96239.422433778091</v>
      </c>
      <c r="L20" s="13">
        <f t="shared" si="2"/>
        <v>96703.955895700376</v>
      </c>
      <c r="M20" s="13">
        <f t="shared" si="2"/>
        <v>98530.818562825618</v>
      </c>
      <c r="N20" s="13">
        <f t="shared" si="2"/>
        <v>94713.75507512725</v>
      </c>
      <c r="O20" s="13">
        <f t="shared" si="2"/>
        <v>94838.414059154689</v>
      </c>
      <c r="P20" s="13">
        <f t="shared" si="2"/>
        <v>96680.272216063473</v>
      </c>
      <c r="Q20" s="13">
        <f t="shared" si="2"/>
        <v>99608.619326041138</v>
      </c>
      <c r="R20" s="13">
        <f t="shared" si="2"/>
        <v>104189.87507747475</v>
      </c>
      <c r="S20" s="13">
        <f t="shared" si="2"/>
        <v>105426.16023921139</v>
      </c>
      <c r="T20" s="13">
        <f t="shared" si="2"/>
        <v>109911.06244022505</v>
      </c>
      <c r="U20" s="13">
        <f t="shared" si="2"/>
        <v>111930.76717942994</v>
      </c>
      <c r="V20" s="13">
        <f t="shared" si="2"/>
        <v>113924.80498281628</v>
      </c>
      <c r="W20" s="13">
        <f t="shared" si="2"/>
        <v>115683.56180251307</v>
      </c>
      <c r="X20" s="13">
        <f t="shared" si="2"/>
        <v>114990.45968574951</v>
      </c>
      <c r="Y20" s="13">
        <f t="shared" si="2"/>
        <v>113142.21099477698</v>
      </c>
      <c r="Z20" s="13">
        <f>Sect_CBs!Z20+Sect_DBs!B20+Sect_FCs!B20</f>
        <v>129075.793168187</v>
      </c>
      <c r="AA20" s="13">
        <f>Sect_CBs!AA20+Sect_DBs!C20+Sect_FCs!C20</f>
        <v>128575.77512472599</v>
      </c>
      <c r="AB20" s="13">
        <f>Sect_CBs!AB20+Sect_DBs!D20+Sect_FCs!D20</f>
        <v>129705.75255418749</v>
      </c>
      <c r="AC20" s="13">
        <f>Sect_CBs!AC20+Sect_DBs!E20+Sect_FCs!E20</f>
        <v>133820.79875708334</v>
      </c>
      <c r="AD20" s="13">
        <f>Sect_CBs!AD20+Sect_DBs!F20+Sect_FCs!F20</f>
        <v>133911.9978863975</v>
      </c>
      <c r="AE20" s="13">
        <f>Sect_CBs!AE20+Sect_DBs!G20+Sect_FCs!G20</f>
        <v>138943.73393354751</v>
      </c>
      <c r="AF20" s="13">
        <f>Sect_CBs!AF20+Sect_DBs!H20+Sect_FCs!H20</f>
        <v>144545.53418165934</v>
      </c>
      <c r="AG20" s="13">
        <f>Sect_CBs!AG20+Sect_DBs!I20+Sect_FCs!I20</f>
        <v>143254.5019534798</v>
      </c>
      <c r="AH20" s="13">
        <f>Sect_CBs!AH20+Sect_DBs!J20+Sect_FCs!J20</f>
        <v>145004.36292954226</v>
      </c>
      <c r="AI20" s="13">
        <f>Sect_CBs!AI20+Sect_DBs!K20+Sect_FCs!K20</f>
        <v>146937.91443744139</v>
      </c>
      <c r="AJ20" s="13">
        <f>Sect_CBs!AJ20+Sect_DBs!L20+Sect_FCs!L20</f>
        <v>151096.14489316838</v>
      </c>
      <c r="AK20" s="13">
        <f>Sect_CBs!AK20+Sect_DBs!M20+Sect_FCs!M20</f>
        <v>154864.78229556148</v>
      </c>
      <c r="AL20" s="13">
        <f>Sect_CBs!AL20+Sect_DBs!N20+Sect_FCs!N20</f>
        <v>156363.12800087099</v>
      </c>
      <c r="AM20" s="13">
        <f>Sect_CBs!AM20+Sect_DBs!O20+Sect_FCs!O20</f>
        <v>158607.17031116146</v>
      </c>
      <c r="AN20" s="13">
        <f>Sect_CBs!AN20+Sect_DBs!P20+Sect_FCs!P20</f>
        <v>161748.59617807032</v>
      </c>
      <c r="AO20" s="13">
        <f>Sect_CBs!AO20+Sect_DBs!Q20+Sect_FCs!Q20</f>
        <v>167005.98479420619</v>
      </c>
      <c r="AP20" s="13">
        <f>Sect_CBs!AP20+Sect_DBs!R20+Sect_FCs!R20</f>
        <v>170190.92953133339</v>
      </c>
      <c r="AQ20" s="13">
        <f>Sect_CBs!AQ20+Sect_DBs!S20+Sect_FCs!S20</f>
        <v>172551.31530356259</v>
      </c>
      <c r="AR20" s="13">
        <f>Sect_CBs!AR20+Sect_DBs!T20+Sect_FCs!T20</f>
        <v>178139.6926684152</v>
      </c>
      <c r="AS20" s="13">
        <f>Sect_CBs!AS20+Sect_DBs!U20+Sect_FCs!U20</f>
        <v>180044.93839838836</v>
      </c>
      <c r="AT20" s="13">
        <f>Sect_CBs!AT20+Sect_DBs!V20+Sect_FCs!V20</f>
        <v>180185.32936950412</v>
      </c>
      <c r="AU20" s="13">
        <f>Sect_CBs!AU20+Sect_DBs!W20+Sect_FCs!W20</f>
        <v>184015.74373941575</v>
      </c>
      <c r="AV20" s="13">
        <f>Sect_CBs!AV20+Sect_DBs!X20+Sect_FCs!X20</f>
        <v>183206.88887977807</v>
      </c>
      <c r="AW20" s="13">
        <f>Sect_CBs!AW20+Sect_DBs!Y20+Sect_FCs!Y20</f>
        <v>185002.19517200364</v>
      </c>
      <c r="AX20" s="13">
        <f>Sect_CBs!AX20+Sect_DBs!Z20+Sect_FCs!Z20</f>
        <v>190574.76494553697</v>
      </c>
      <c r="AY20" s="13">
        <f>Sect_CBs!AY20+Sect_DBs!AA20+Sect_FCs!AA20</f>
        <v>190892.61970529793</v>
      </c>
      <c r="AZ20" s="13">
        <f>Sect_CBs!AZ20+Sect_DBs!AB20+Sect_FCs!AB20</f>
        <v>193246.53433187169</v>
      </c>
      <c r="BA20" s="13">
        <f>Sect_CBs!BA20+Sect_DBs!AC20+Sect_FCs!AC20</f>
        <v>200629.80587317693</v>
      </c>
      <c r="BB20" s="13">
        <f>Sect_CBs!BB20+Sect_DBs!AD20+Sect_FCs!AD20</f>
        <v>201022.05702564563</v>
      </c>
      <c r="BC20" s="13">
        <f>Sect_CBs!BC20+Sect_DBs!AE20+Sect_FCs!AE20</f>
        <v>204736.03071178147</v>
      </c>
      <c r="BD20" s="13">
        <f>Sect_CBs!BD20+Sect_DBs!AF20+Sect_FCs!AF20</f>
        <v>212933.9065297326</v>
      </c>
      <c r="BE20" s="13">
        <f>Sect_CBs!BE20+Sect_DBs!AG20+Sect_FCs!AG20</f>
        <v>216223.12646221384</v>
      </c>
      <c r="BF20" s="13">
        <f>Sect_CBs!BF20+Sect_DBs!AH20+Sect_FCs!AH20</f>
        <v>216708.95614857</v>
      </c>
      <c r="BG20" s="13">
        <f>Sect_CBs!BG20+Sect_DBs!AI20+Sect_FCs!AI20</f>
        <v>219974.83525771971</v>
      </c>
      <c r="BH20" s="13">
        <f>Sect_CBs!BH20+Sect_DBs!AJ20+Sect_FCs!AJ20</f>
        <v>220676.60305432239</v>
      </c>
      <c r="BI20" s="13">
        <f>Sect_CBs!BI20+Sect_DBs!AK20+Sect_FCs!AK20</f>
        <v>220639.5921569418</v>
      </c>
      <c r="BJ20" s="13">
        <f>Sect_CBs!BJ20+Sect_DBs!AL20+Sect_FCs!AL20</f>
        <v>222679.35930889551</v>
      </c>
      <c r="BK20" s="13">
        <f>Sect_CBs!BK20+Sect_DBs!AM20+Sect_FCs!AM20</f>
        <v>226227.54490475549</v>
      </c>
      <c r="BL20" s="13">
        <f>Sect_CBs!BL20+Sect_DBs!AN20+Sect_FCs!AN20</f>
        <v>234373.9565870713</v>
      </c>
      <c r="BM20" s="13">
        <f>Sect_CBs!BM20+Sect_DBs!AO20+Sect_FCs!AO20</f>
        <v>242631.10588627378</v>
      </c>
      <c r="BN20" s="13">
        <f>Sect_CBs!BN20+Sect_DBs!AP20+Sect_FCs!AP20</f>
        <v>241634.01037613858</v>
      </c>
      <c r="BO20" s="13">
        <f>Sect_CBs!BO20+Sect_DBs!AQ20+Sect_FCs!AQ20</f>
        <v>244323.52727512957</v>
      </c>
      <c r="BP20" s="13">
        <f>Sect_CBs!BP20+Sect_DBs!AR20+Sect_FCs!AR20</f>
        <v>256794.42094232325</v>
      </c>
      <c r="BQ20" s="13">
        <f>Sect_CBs!BQ20+Sect_DBs!AS20+Sect_FCs!AS20</f>
        <v>255377.99385388166</v>
      </c>
      <c r="BR20" s="13">
        <f>Sect_CBs!BR20+Sect_DBs!AT20+Sect_FCs!AT20</f>
        <v>254094.00376578677</v>
      </c>
      <c r="BS20" s="13">
        <f>Sect_CBs!BS20+Sect_DBs!AU20+Sect_FCs!AU20</f>
        <v>258204.07165655334</v>
      </c>
      <c r="BT20" s="13">
        <f>Sect_CBs!BT20+Sect_DBs!AV20+Sect_FCs!AV20</f>
        <v>257169.54249825343</v>
      </c>
      <c r="BU20" s="13">
        <f>Sect_CBs!BU20+Sect_DBs!AW20+Sect_FCs!AW20</f>
        <v>253296.43858039757</v>
      </c>
      <c r="BV20" s="13">
        <f>Sect_CBs!BV20+Sect_DBs!AX20+Sect_FCs!AX20</f>
        <v>255565.55740765922</v>
      </c>
      <c r="BW20" s="13">
        <f>Sect_CBs!BW20+Sect_DBs!AY20+Sect_FCs!AY20</f>
        <v>256649.92444949941</v>
      </c>
      <c r="BX20" s="13">
        <f>Sect_CBs!BX20+Sect_DBs!AZ20+Sect_FCs!AZ20</f>
        <v>258242.80738782109</v>
      </c>
      <c r="BY20" s="13">
        <f>Sect_CBs!BY20+Sect_DBs!BA20+Sect_FCs!BA20</f>
        <v>259953.99385499468</v>
      </c>
      <c r="BZ20" s="13">
        <f>Sect_CBs!BZ20+Sect_DBs!BB20+Sect_FCs!BB20</f>
        <v>257296.7728993044</v>
      </c>
      <c r="CA20" s="13">
        <f>Sect_CBs!CA20+Sect_DBs!BC20+Sect_FCs!BC20</f>
        <v>256932.36239304818</v>
      </c>
      <c r="CB20" s="13">
        <f>Sect_CBs!CB20+Sect_DBs!BD20+Sect_FCs!BD20</f>
        <v>269299.51005802531</v>
      </c>
      <c r="CC20" s="13">
        <f>Sect_CBs!CC20+Sect_DBs!BE20+Sect_FCs!BE20</f>
        <v>277104.46231662546</v>
      </c>
      <c r="CD20" s="13">
        <f>Sect_CBs!CD20+Sect_DBs!BF20+Sect_FCs!BF20</f>
        <v>279004.706029661</v>
      </c>
      <c r="CE20" s="13">
        <f>Sect_CBs!CE20+Sect_DBs!BG20+Sect_FCs!BG20</f>
        <v>284872.01031893399</v>
      </c>
      <c r="CF20" s="13">
        <f>Sect_CBs!CF20+Sect_DBs!BH20+Sect_FCs!BH20</f>
        <v>287386.8176757574</v>
      </c>
      <c r="CG20" s="13">
        <f>Sect_CBs!CG20+Sect_DBs!BI20+Sect_FCs!BI20</f>
        <v>290754.58708973747</v>
      </c>
      <c r="CH20" s="13">
        <f>Sect_CBs!CH20+Sect_DBs!BJ20+Sect_FCs!BJ20</f>
        <v>296111.19728122093</v>
      </c>
      <c r="CI20" s="13">
        <f>Sect_CBs!CI20+Sect_DBs!BK20+Sect_FCs!BK20</f>
        <v>296932.00044227828</v>
      </c>
      <c r="CJ20" s="13">
        <f>Sect_CBs!CJ20+Sect_DBs!BL20+Sect_FCs!BL20</f>
        <v>303253.19752188079</v>
      </c>
      <c r="CK20" s="13">
        <f>Sect_CBs!CK20+Sect_DBs!BM20+Sect_FCs!BM20</f>
        <v>309301.64491486893</v>
      </c>
      <c r="CL20" s="13">
        <f>Sect_CBs!CL20+Sect_DBs!BN20+Sect_FCs!BN20</f>
        <v>313079.90426171833</v>
      </c>
      <c r="CM20" s="13">
        <f>Sect_CBs!CM20+Sect_DBs!BO20+Sect_FCs!BO20</f>
        <v>317191.09859753796</v>
      </c>
      <c r="CN20" s="13">
        <f>Sect_CBs!CN20+Sect_DBs!BP20+Sect_FCs!BP20</f>
        <v>327214.43558084982</v>
      </c>
      <c r="CO20" s="13">
        <f>Sect_CBs!CO20+Sect_DBs!BQ20+Sect_FCs!BQ20</f>
        <v>332719.85528740881</v>
      </c>
      <c r="CP20" s="13">
        <f>Sect_CBs!CP20+Sect_DBs!BR20+Sect_FCs!BR20</f>
        <v>331704.64234450547</v>
      </c>
      <c r="CQ20" s="13">
        <f>Sect_CBs!CQ20+Sect_DBs!BS20+Sect_FCs!BS20</f>
        <v>330457.29177131882</v>
      </c>
      <c r="CR20" s="13">
        <f>Sect_CBs!CR20+Sect_DBs!BT20+Sect_FCs!BT20</f>
        <v>332838.81693743769</v>
      </c>
      <c r="CS20" s="13">
        <f>Sect_CBs!CS20+Sect_DBs!BU20+Sect_FCs!BU20</f>
        <v>329139.93807126459</v>
      </c>
      <c r="CT20" s="13">
        <f>Sect_CBs!CT20+Sect_DBs!BV20+Sect_FCs!BV20</f>
        <v>329800.05582544114</v>
      </c>
      <c r="CU20" s="13">
        <f>Sect_CBs!CU20+Sect_DBs!BW20+Sect_FCs!BW20</f>
        <v>332139.68420727452</v>
      </c>
      <c r="CV20" s="13">
        <f>Sect_CBs!CV20+Sect_DBs!BX20+Sect_FCs!BX20</f>
        <v>337684.31608300452</v>
      </c>
      <c r="CW20" s="13">
        <f>Sect_CBs!CW20+Sect_DBs!BY20+Sect_FCs!BY20</f>
        <v>336848.40269096487</v>
      </c>
      <c r="CX20" s="13">
        <f>Sect_CBs!CX20+Sect_DBs!BZ20+Sect_FCs!BZ20</f>
        <v>343313.08648442617</v>
      </c>
      <c r="CY20" s="13">
        <f>Sect_CBs!CY20+Sect_DBs!CA20+Sect_FCs!CA20</f>
        <v>351019.57832698204</v>
      </c>
      <c r="CZ20" s="13">
        <f>Sect_CBs!CZ20+Sect_DBs!CB20+Sect_FCs!CB20</f>
        <v>358521.06867215439</v>
      </c>
      <c r="DA20" s="13">
        <f>Sect_CBs!DA20+Sect_DBs!CC20+Sect_FCs!CC20</f>
        <v>367073.08884297754</v>
      </c>
      <c r="DB20" s="13">
        <f>Sect_CBs!DB20+Sect_DBs!CD20+Sect_FCs!CD20</f>
        <v>360126.63811003551</v>
      </c>
      <c r="DC20" s="13">
        <f>Sect_CBs!DC20+Sect_DBs!CE20+Sect_FCs!CE20</f>
        <v>372018.48703528376</v>
      </c>
      <c r="DD20" s="13">
        <f>Sect_CBs!DD20+Sect_DBs!CF20+Sect_FCs!CF20</f>
        <v>380176.48024893465</v>
      </c>
      <c r="DE20" s="13">
        <f>Sect_CBs!DE20+Sect_DBs!CG20+Sect_FCs!CG20</f>
        <v>383156.97103374352</v>
      </c>
      <c r="DF20" s="13">
        <f>Sect_CBs!DF20+Sect_DBs!CH20+Sect_FCs!CH20</f>
        <v>397853.51072557527</v>
      </c>
      <c r="DG20" s="13">
        <f>Sect_CBs!DG20+Sect_DBs!CI20+Sect_FCs!CI20</f>
        <v>403881.64550135896</v>
      </c>
      <c r="DH20" s="13">
        <f>Sect_CBs!DH20+Sect_DBs!CJ20+Sect_FCs!CJ20</f>
        <v>417101.3824868243</v>
      </c>
      <c r="DI20" s="13">
        <f>Sect_CBs!DI20+Sect_DBs!CK20+Sect_FCs!CK20</f>
        <v>435172.70737410727</v>
      </c>
      <c r="DJ20" s="13">
        <f>Sect_CBs!DJ20+Sect_DBs!CL20+Sect_FCs!CL20</f>
        <v>442788.90424503182</v>
      </c>
      <c r="DK20" s="13">
        <f>Sect_CBs!DK20+Sect_DBs!CM20+Sect_FCs!CM20</f>
        <v>450435.53377178463</v>
      </c>
      <c r="DL20" s="13">
        <f>Sect_CBs!DL20+Sect_DBs!CN20+Sect_FCs!CN20</f>
        <v>459564.82699138427</v>
      </c>
      <c r="DM20" s="13">
        <f>Sect_CBs!DM20+Sect_DBs!CO20+Sect_FCs!CO20</f>
        <v>469310.81698838226</v>
      </c>
      <c r="DN20" s="13">
        <f>Sect_CBs!DN20+Sect_DBs!CP20+Sect_FCs!CP20</f>
        <v>471564.77378795395</v>
      </c>
      <c r="DO20" s="13">
        <f>Sect_CBs!DO20+Sect_DBs!CQ20+Sect_FCs!CQ20</f>
        <v>479154.88495692075</v>
      </c>
      <c r="DP20" s="13">
        <f>Sect_CBs!DP20+Sect_DBs!CR20+Sect_FCs!CR20</f>
        <v>477752.17920004443</v>
      </c>
      <c r="DQ20" s="13">
        <f>Sect_CBs!DQ20+Sect_DBs!CS20+Sect_FCs!CS20</f>
        <v>477068.14894073794</v>
      </c>
      <c r="DR20" s="13">
        <f>Sect_CBs!DR20+Sect_DBs!CT20+Sect_FCs!CT20</f>
        <v>478560.9280543428</v>
      </c>
      <c r="DS20" s="13">
        <f>Sect_CBs!DS20+Sect_DBs!CU20+Sect_FCs!CU20</f>
        <v>485851.29394243628</v>
      </c>
      <c r="DT20" s="13">
        <f>Sect_CBs!DT20+Sect_DBs!CV20+Sect_FCs!CV20</f>
        <v>494065.50304395665</v>
      </c>
      <c r="DU20" s="13">
        <f>Sect_CBs!DU20+Sect_DBs!CW20+Sect_FCs!CW20</f>
        <v>504635.36299623735</v>
      </c>
      <c r="DV20" s="13">
        <f>Sect_CBs!DV20+Sect_DBs!CX20+Sect_FCs!CX20</f>
        <v>509327.40674675937</v>
      </c>
      <c r="DW20" s="13">
        <f>Sect_CBs!DW20+Sect_DBs!CY20+Sect_FCs!CY20</f>
        <v>510880.6968274932</v>
      </c>
      <c r="DX20" s="13">
        <f>Sect_CBs!DX20+Sect_DBs!CZ20+Sect_FCs!CZ20</f>
        <v>520425.48904589814</v>
      </c>
      <c r="DY20" s="13">
        <f>Sect_CBs!DY20+Sect_DBs!DA20+Sect_FCs!DA20</f>
        <v>527876.05252086429</v>
      </c>
      <c r="DZ20" s="13">
        <f>Sect_CBs!DZ20+Sect_DBs!DB20+Sect_FCs!DB20</f>
        <v>532850.10424561077</v>
      </c>
      <c r="EA20" s="13">
        <f>Sect_CBs!EA20+Sect_DBs!DC20+Sect_FCs!DC20</f>
        <v>540014.19294723682</v>
      </c>
      <c r="EB20" s="13">
        <f>Sect_CBs!EB20+Sect_DBs!DD20+Sect_FCs!DD20</f>
        <v>536538.24502094672</v>
      </c>
      <c r="EC20" s="13">
        <f>Sect_CBs!EC20+Sect_DBs!DE20+Sect_FCs!DE20</f>
        <v>531482.79954050982</v>
      </c>
      <c r="ED20" s="13">
        <f>Sect_CBs!ED20+Sect_DBs!DF20+Sect_FCs!DF20</f>
        <v>533668.16091786162</v>
      </c>
      <c r="EE20" s="13">
        <f>Sect_CBs!EE20+Sect_DBs!DG20+Sect_FCs!DG20</f>
        <v>526100.8145681048</v>
      </c>
      <c r="EF20" s="13">
        <f>Sect_CBs!EF20+Sect_DBs!DH20+Sect_FCs!DH20</f>
        <v>532819.36937786336</v>
      </c>
      <c r="EG20" s="13">
        <f>Sect_CBs!EG20+Sect_DBs!DI20+Sect_FCs!DI20</f>
        <v>539221.6545812618</v>
      </c>
      <c r="EH20" s="13">
        <f>Sect_CBs!EH20+Sect_DBs!DJ20+Sect_FCs!DJ20</f>
        <v>542361.94110561674</v>
      </c>
      <c r="EI20" s="13">
        <f>Sect_CBs!EI20+Sect_DBs!DK20+Sect_FCs!DK20</f>
        <v>549813.18262058077</v>
      </c>
      <c r="EJ20" s="13">
        <f>Sect_CBs!EJ20+Sect_DBs!DL20+Sect_FCs!DL20</f>
        <v>570300.07658411062</v>
      </c>
      <c r="EK20" s="13">
        <f>Sect_CBs!EK20+Sect_DBs!DM20+Sect_FCs!DM20</f>
        <v>587647.69535097701</v>
      </c>
      <c r="EL20" s="13">
        <f>Sect_CBs!EL20+Sect_DBs!DN20+Sect_FCs!DN20</f>
        <v>603873.76311756857</v>
      </c>
      <c r="EM20" s="13">
        <f>Sect_CBs!EM20+Sect_DBs!DO20+Sect_FCs!DO20</f>
        <v>624618.89665179921</v>
      </c>
      <c r="EN20" s="13">
        <f>Sect_CBs!EN20+Sect_DBs!DP20+Sect_FCs!DP20</f>
        <v>626453.15427422978</v>
      </c>
      <c r="EO20" s="13">
        <f>Sect_CBs!EO20+Sect_DBs!DQ20+Sect_FCs!DQ20</f>
        <v>635650.36482323392</v>
      </c>
      <c r="EP20" s="13">
        <f>Sect_CBs!EP20+Sect_DBs!DR20+Sect_FCs!DR20</f>
        <v>643539.98330288345</v>
      </c>
      <c r="EQ20" s="13">
        <f>Sect_CBs!EQ20+Sect_DBs!DS20+Sect_FCs!DS20</f>
        <v>652445.72760000092</v>
      </c>
      <c r="ER20" s="13">
        <f>Sect_CBs!ER20+Sect_DBs!DT20+Sect_FCs!DT20</f>
        <v>677978.26022496354</v>
      </c>
      <c r="ES20" s="13">
        <f>Sect_CBs!ES20+Sect_DBs!DU20+Sect_FCs!DU20</f>
        <v>689105.52807730529</v>
      </c>
      <c r="ET20" s="13">
        <f>Sect_CBs!ET20+Sect_DBs!DV20+Sect_FCs!DV20</f>
        <v>696810.56676266575</v>
      </c>
      <c r="EU20" s="13">
        <f>Sect_CBs!EU20+Sect_DBs!DW20+Sect_FCs!DW20</f>
        <v>712407.10112640855</v>
      </c>
      <c r="EV20" s="13">
        <f>Sect_CBs!EV20+Sect_DBs!DX20+Sect_FCs!DX20</f>
        <v>719872.40130170947</v>
      </c>
      <c r="EW20" s="13">
        <f>Sect_CBs!EW20+Sect_DBs!DY20+Sect_FCs!DY20</f>
        <v>719198.78631362913</v>
      </c>
      <c r="EX20" s="13">
        <f>Sect_CBs!EX20+Sect_DBs!DZ20+Sect_FCs!DZ20</f>
        <v>706460.24858863303</v>
      </c>
    </row>
    <row r="21" spans="1:154" s="18" customFormat="1" x14ac:dyDescent="0.3">
      <c r="A21" s="15" t="s">
        <v>33</v>
      </c>
      <c r="B21" s="16">
        <v>17877.220434752508</v>
      </c>
      <c r="C21" s="16">
        <v>17342.914053029999</v>
      </c>
      <c r="D21" s="16">
        <v>16661.820070519996</v>
      </c>
      <c r="E21" s="16">
        <v>16020.694434221552</v>
      </c>
      <c r="F21" s="16">
        <v>15538.305340120001</v>
      </c>
      <c r="G21" s="16">
        <v>16088.694027654001</v>
      </c>
      <c r="H21" s="16">
        <v>19437.239013335224</v>
      </c>
      <c r="I21" s="16">
        <v>18628.057806405959</v>
      </c>
      <c r="J21" s="16">
        <v>18540.886806405964</v>
      </c>
      <c r="K21" s="17">
        <v>17997.746992426142</v>
      </c>
      <c r="L21" s="16">
        <v>18189.404494710023</v>
      </c>
      <c r="M21" s="16">
        <v>20089.586798380886</v>
      </c>
      <c r="N21" s="16">
        <v>18974.568644060248</v>
      </c>
      <c r="O21" s="16">
        <v>18881.583233015201</v>
      </c>
      <c r="P21" s="16">
        <v>18956.836323635245</v>
      </c>
      <c r="Q21" s="16">
        <v>19155.096449690238</v>
      </c>
      <c r="R21" s="16">
        <v>20365.077961941737</v>
      </c>
      <c r="S21" s="16">
        <v>21535.083919086501</v>
      </c>
      <c r="T21" s="16">
        <v>22848.205207237006</v>
      </c>
      <c r="U21" s="16">
        <v>22660.107365602667</v>
      </c>
      <c r="V21" s="16">
        <v>22885.187670503998</v>
      </c>
      <c r="W21" s="16">
        <v>21450.551525257499</v>
      </c>
      <c r="X21" s="16">
        <v>22552.136769557004</v>
      </c>
      <c r="Y21" s="16">
        <v>22863.692283689503</v>
      </c>
      <c r="Z21" s="16">
        <f>Sect_CBs!Z21+Sect_DBs!B21+Sect_FCs!B21</f>
        <v>24937.675669004999</v>
      </c>
      <c r="AA21" s="16">
        <f>Sect_CBs!AA21+Sect_DBs!C21+Sect_FCs!C21</f>
        <v>19686.515344200001</v>
      </c>
      <c r="AB21" s="16">
        <f>Sect_CBs!AB21+Sect_DBs!D21+Sect_FCs!D21</f>
        <v>19826.047998988804</v>
      </c>
      <c r="AC21" s="16">
        <f>Sect_CBs!AC21+Sect_DBs!E21+Sect_FCs!E21</f>
        <v>20335.0112519553</v>
      </c>
      <c r="AD21" s="16">
        <f>Sect_CBs!AD21+Sect_DBs!F21+Sect_FCs!F21</f>
        <v>20111.684291524398</v>
      </c>
      <c r="AE21" s="16">
        <f>Sect_CBs!AE21+Sect_DBs!G21+Sect_FCs!G21</f>
        <v>20483.149068237733</v>
      </c>
      <c r="AF21" s="16">
        <f>Sect_CBs!AF21+Sect_DBs!H21+Sect_FCs!H21</f>
        <v>21312.486718257092</v>
      </c>
      <c r="AG21" s="16">
        <f>Sect_CBs!AG21+Sect_DBs!I21+Sect_FCs!I21</f>
        <v>20256.895055556382</v>
      </c>
      <c r="AH21" s="16">
        <f>Sect_CBs!AH21+Sect_DBs!J21+Sect_FCs!J21</f>
        <v>20531.144166327602</v>
      </c>
      <c r="AI21" s="16">
        <f>Sect_CBs!AI21+Sect_DBs!K21+Sect_FCs!K21</f>
        <v>20927.210965791055</v>
      </c>
      <c r="AJ21" s="16">
        <f>Sect_CBs!AJ21+Sect_DBs!L21+Sect_FCs!L21</f>
        <v>23338.514302854499</v>
      </c>
      <c r="AK21" s="16">
        <f>Sect_CBs!AK21+Sect_DBs!M21+Sect_FCs!M21</f>
        <v>24376.722241972977</v>
      </c>
      <c r="AL21" s="16">
        <f>Sect_CBs!AL21+Sect_DBs!N21+Sect_FCs!N21</f>
        <v>26165.742723215895</v>
      </c>
      <c r="AM21" s="16">
        <f>Sect_CBs!AM21+Sect_DBs!O21+Sect_FCs!O21</f>
        <v>26309.870631086887</v>
      </c>
      <c r="AN21" s="16">
        <f>Sect_CBs!AN21+Sect_DBs!P21+Sect_FCs!P21</f>
        <v>26013.59867009439</v>
      </c>
      <c r="AO21" s="16">
        <f>Sect_CBs!AO21+Sect_DBs!Q21+Sect_FCs!Q21</f>
        <v>26369.476356665979</v>
      </c>
      <c r="AP21" s="16">
        <f>Sect_CBs!AP21+Sect_DBs!R21+Sect_FCs!R21</f>
        <v>26640.624472099593</v>
      </c>
      <c r="AQ21" s="16">
        <f>Sect_CBs!AQ21+Sect_DBs!S21+Sect_FCs!S21</f>
        <v>26140.069602313404</v>
      </c>
      <c r="AR21" s="16">
        <f>Sect_CBs!AR21+Sect_DBs!T21+Sect_FCs!T21</f>
        <v>27597.935175376319</v>
      </c>
      <c r="AS21" s="16">
        <f>Sect_CBs!AS21+Sect_DBs!U21+Sect_FCs!U21</f>
        <v>28467.649157068681</v>
      </c>
      <c r="AT21" s="16">
        <f>Sect_CBs!AT21+Sect_DBs!V21+Sect_FCs!V21</f>
        <v>28628.714250193105</v>
      </c>
      <c r="AU21" s="16">
        <f>Sect_CBs!AU21+Sect_DBs!W21+Sect_FCs!W21</f>
        <v>31048.162861054607</v>
      </c>
      <c r="AV21" s="16">
        <f>Sect_CBs!AV21+Sect_DBs!X21+Sect_FCs!X21</f>
        <v>32773.86000777661</v>
      </c>
      <c r="AW21" s="16">
        <f>Sect_CBs!AW21+Sect_DBs!Y21+Sect_FCs!Y21</f>
        <v>34174.387794417606</v>
      </c>
      <c r="AX21" s="16">
        <f>Sect_CBs!AX21+Sect_DBs!Z21+Sect_FCs!Z21</f>
        <v>35818.935447236108</v>
      </c>
      <c r="AY21" s="16">
        <f>Sect_CBs!AY21+Sect_DBs!AA21+Sect_FCs!AA21</f>
        <v>35750.913544619099</v>
      </c>
      <c r="AZ21" s="16">
        <f>Sect_CBs!AZ21+Sect_DBs!AB21+Sect_FCs!AB21</f>
        <v>35925.167864627612</v>
      </c>
      <c r="BA21" s="16">
        <f>Sect_CBs!BA21+Sect_DBs!AC21+Sect_FCs!AC21</f>
        <v>36444.622713417099</v>
      </c>
      <c r="BB21" s="16">
        <f>Sect_CBs!BB21+Sect_DBs!AD21+Sect_FCs!AD21</f>
        <v>35070.942175951604</v>
      </c>
      <c r="BC21" s="16">
        <f>Sect_CBs!BC21+Sect_DBs!AE21+Sect_FCs!AE21</f>
        <v>35481.559932774086</v>
      </c>
      <c r="BD21" s="16">
        <f>Sect_CBs!BD21+Sect_DBs!AF21+Sect_FCs!AF21</f>
        <v>37557.344996300002</v>
      </c>
      <c r="BE21" s="16">
        <f>Sect_CBs!BE21+Sect_DBs!AG21+Sect_FCs!AG21</f>
        <v>38093.688288253004</v>
      </c>
      <c r="BF21" s="16">
        <f>Sect_CBs!BF21+Sect_DBs!AH21+Sect_FCs!AH21</f>
        <v>37997.561987649497</v>
      </c>
      <c r="BG21" s="16">
        <f>Sect_CBs!BG21+Sect_DBs!AI21+Sect_FCs!AI21</f>
        <v>38726.376352772997</v>
      </c>
      <c r="BH21" s="16">
        <f>Sect_CBs!BH21+Sect_DBs!AJ21+Sect_FCs!AJ21</f>
        <v>39827.742377590504</v>
      </c>
      <c r="BI21" s="16">
        <f>Sect_CBs!BI21+Sect_DBs!AK21+Sect_FCs!AK21</f>
        <v>41178.582989073511</v>
      </c>
      <c r="BJ21" s="16">
        <f>Sect_CBs!BJ21+Sect_DBs!AL21+Sect_FCs!AL21</f>
        <v>41324.939417623013</v>
      </c>
      <c r="BK21" s="16">
        <f>Sect_CBs!BK21+Sect_DBs!AM21+Sect_FCs!AM21</f>
        <v>41384.705422274004</v>
      </c>
      <c r="BL21" s="16">
        <f>Sect_CBs!BL21+Sect_DBs!AN21+Sect_FCs!AN21</f>
        <v>41975.898985352003</v>
      </c>
      <c r="BM21" s="16">
        <f>Sect_CBs!BM21+Sect_DBs!AO21+Sect_FCs!AO21</f>
        <v>43072.493565462501</v>
      </c>
      <c r="BN21" s="16">
        <f>Sect_CBs!BN21+Sect_DBs!AP21+Sect_FCs!AP21</f>
        <v>41325.747144976005</v>
      </c>
      <c r="BO21" s="16">
        <f>Sect_CBs!BO21+Sect_DBs!AQ21+Sect_FCs!AQ21</f>
        <v>42336.999897307491</v>
      </c>
      <c r="BP21" s="16">
        <f>Sect_CBs!BP21+Sect_DBs!AR21+Sect_FCs!AR21</f>
        <v>45841.13348629549</v>
      </c>
      <c r="BQ21" s="16">
        <f>Sect_CBs!BQ21+Sect_DBs!AS21+Sect_FCs!AS21</f>
        <v>45890.058389979997</v>
      </c>
      <c r="BR21" s="16">
        <f>Sect_CBs!BR21+Sect_DBs!AT21+Sect_FCs!AT21</f>
        <v>45600.062358305513</v>
      </c>
      <c r="BS21" s="16">
        <f>Sect_CBs!BS21+Sect_DBs!AU21+Sect_FCs!AU21</f>
        <v>47001.835475777007</v>
      </c>
      <c r="BT21" s="16">
        <f>Sect_CBs!BT21+Sect_DBs!AV21+Sect_FCs!AV21</f>
        <v>48935.362849272009</v>
      </c>
      <c r="BU21" s="16">
        <f>Sect_CBs!BU21+Sect_DBs!AW21+Sect_FCs!AW21</f>
        <v>49016.194005797501</v>
      </c>
      <c r="BV21" s="16">
        <f>Sect_CBs!BV21+Sect_DBs!AX21+Sect_FCs!AX21</f>
        <v>49144.707336350497</v>
      </c>
      <c r="BW21" s="16">
        <f>Sect_CBs!BW21+Sect_DBs!AY21+Sect_FCs!AY21</f>
        <v>49397.857271997491</v>
      </c>
      <c r="BX21" s="16">
        <f>Sect_CBs!BX21+Sect_DBs!AZ21+Sect_FCs!AZ21</f>
        <v>48393.148604140995</v>
      </c>
      <c r="BY21" s="16">
        <f>Sect_CBs!BY21+Sect_DBs!BA21+Sect_FCs!BA21</f>
        <v>47710.543168279008</v>
      </c>
      <c r="BZ21" s="16">
        <f>Sect_CBs!BZ21+Sect_DBs!BB21+Sect_FCs!BB21</f>
        <v>46398.907451705498</v>
      </c>
      <c r="CA21" s="16">
        <f>Sect_CBs!CA21+Sect_DBs!BC21+Sect_FCs!BC21</f>
        <v>47272.543902500991</v>
      </c>
      <c r="CB21" s="16">
        <f>Sect_CBs!CB21+Sect_DBs!BD21+Sect_FCs!BD21</f>
        <v>50291.030952192501</v>
      </c>
      <c r="CC21" s="16">
        <f>Sect_CBs!CC21+Sect_DBs!BE21+Sect_FCs!BE21</f>
        <v>52317.121712366497</v>
      </c>
      <c r="CD21" s="16">
        <f>Sect_CBs!CD21+Sect_DBs!BF21+Sect_FCs!BF21</f>
        <v>52491.808014356007</v>
      </c>
      <c r="CE21" s="16">
        <f>Sect_CBs!CE21+Sect_DBs!BG21+Sect_FCs!BG21</f>
        <v>53291.876770491006</v>
      </c>
      <c r="CF21" s="16">
        <f>Sect_CBs!CF21+Sect_DBs!BH21+Sect_FCs!BH21</f>
        <v>56331.631866123411</v>
      </c>
      <c r="CG21" s="16">
        <f>Sect_CBs!CG21+Sect_DBs!BI21+Sect_FCs!BI21</f>
        <v>58176.199145725339</v>
      </c>
      <c r="CH21" s="16">
        <f>Sect_CBs!CH21+Sect_DBs!BJ21+Sect_FCs!BJ21</f>
        <v>59646.213291206157</v>
      </c>
      <c r="CI21" s="16">
        <f>Sect_CBs!CI21+Sect_DBs!BK21+Sect_FCs!BK21</f>
        <v>60427.38674168101</v>
      </c>
      <c r="CJ21" s="16">
        <f>Sect_CBs!CJ21+Sect_DBs!BL21+Sect_FCs!BL21</f>
        <v>60324.434095773504</v>
      </c>
      <c r="CK21" s="16">
        <f>Sect_CBs!CK21+Sect_DBs!BM21+Sect_FCs!BM21</f>
        <v>61269.208279815</v>
      </c>
      <c r="CL21" s="16">
        <f>Sect_CBs!CL21+Sect_DBs!BN21+Sect_FCs!BN21</f>
        <v>59670.225847743488</v>
      </c>
      <c r="CM21" s="16">
        <f>Sect_CBs!CM21+Sect_DBs!BO21+Sect_FCs!BO21</f>
        <v>59661.874922070492</v>
      </c>
      <c r="CN21" s="16">
        <f>Sect_CBs!CN21+Sect_DBs!BP21+Sect_FCs!BP21</f>
        <v>62783.822170182997</v>
      </c>
      <c r="CO21" s="16">
        <f>Sect_CBs!CO21+Sect_DBs!BQ21+Sect_FCs!BQ21</f>
        <v>64301.689874555996</v>
      </c>
      <c r="CP21" s="16">
        <f>Sect_CBs!CP21+Sect_DBs!BR21+Sect_FCs!BR21</f>
        <v>64012.986881954021</v>
      </c>
      <c r="CQ21" s="16">
        <f>Sect_CBs!CQ21+Sect_DBs!BS21+Sect_FCs!BS21</f>
        <v>64316.756377990008</v>
      </c>
      <c r="CR21" s="16">
        <f>Sect_CBs!CR21+Sect_DBs!BT21+Sect_FCs!BT21</f>
        <v>67432.684708679488</v>
      </c>
      <c r="CS21" s="16">
        <f>Sect_CBs!CS21+Sect_DBs!BU21+Sect_FCs!BU21</f>
        <v>66920.009804448026</v>
      </c>
      <c r="CT21" s="16">
        <f>Sect_CBs!CT21+Sect_DBs!BV21+Sect_FCs!BV21</f>
        <v>68366.714637647994</v>
      </c>
      <c r="CU21" s="16">
        <f>Sect_CBs!CU21+Sect_DBs!BW21+Sect_FCs!BW21</f>
        <v>67243.355644004478</v>
      </c>
      <c r="CV21" s="16">
        <f>Sect_CBs!CV21+Sect_DBs!BX21+Sect_FCs!BX21</f>
        <v>67216.496087064996</v>
      </c>
      <c r="CW21" s="16">
        <f>Sect_CBs!CW21+Sect_DBs!BY21+Sect_FCs!BY21</f>
        <v>59833.170028087501</v>
      </c>
      <c r="CX21" s="16">
        <f>Sect_CBs!CX21+Sect_DBs!BZ21+Sect_FCs!BZ21</f>
        <v>59957.227396231501</v>
      </c>
      <c r="CY21" s="16">
        <f>Sect_CBs!CY21+Sect_DBs!CA21+Sect_FCs!CA21</f>
        <v>60745.09844454399</v>
      </c>
      <c r="CZ21" s="16">
        <f>Sect_CBs!CZ21+Sect_DBs!CB21+Sect_FCs!CB21</f>
        <v>60838.257689288512</v>
      </c>
      <c r="DA21" s="16">
        <f>Sect_CBs!DA21+Sect_DBs!CC21+Sect_FCs!CC21</f>
        <v>62475.695191677514</v>
      </c>
      <c r="DB21" s="16">
        <f>Sect_CBs!DB21+Sect_DBs!CD21+Sect_FCs!CD21</f>
        <v>56809.512059702982</v>
      </c>
      <c r="DC21" s="16">
        <f>Sect_CBs!DC21+Sect_DBs!CE21+Sect_FCs!CE21</f>
        <v>56769.618232951514</v>
      </c>
      <c r="DD21" s="16">
        <f>Sect_CBs!DD21+Sect_DBs!CF21+Sect_FCs!CF21</f>
        <v>55949.210699316514</v>
      </c>
      <c r="DE21" s="16">
        <f>Sect_CBs!DE21+Sect_DBs!CG21+Sect_FCs!CG21</f>
        <v>57622.855713848498</v>
      </c>
      <c r="DF21" s="16">
        <f>Sect_CBs!DF21+Sect_DBs!CH21+Sect_FCs!CH21</f>
        <v>59861.908370494479</v>
      </c>
      <c r="DG21" s="16">
        <f>Sect_CBs!DG21+Sect_DBs!CI21+Sect_FCs!CI21</f>
        <v>57312.159605648121</v>
      </c>
      <c r="DH21" s="16">
        <f>Sect_CBs!DH21+Sect_DBs!CJ21+Sect_FCs!CJ21</f>
        <v>56328.316050604684</v>
      </c>
      <c r="DI21" s="16">
        <f>Sect_CBs!DI21+Sect_DBs!CK21+Sect_FCs!CK21</f>
        <v>56123.831041135287</v>
      </c>
      <c r="DJ21" s="16">
        <f>Sect_CBs!DJ21+Sect_DBs!CL21+Sect_FCs!CL21</f>
        <v>52388.599175164076</v>
      </c>
      <c r="DK21" s="16">
        <f>Sect_CBs!DK21+Sect_DBs!CM21+Sect_FCs!CM21</f>
        <v>50710.794934710502</v>
      </c>
      <c r="DL21" s="16">
        <f>Sect_CBs!DL21+Sect_DBs!CN21+Sect_FCs!CN21</f>
        <v>52170.344931704705</v>
      </c>
      <c r="DM21" s="16">
        <f>Sect_CBs!DM21+Sect_DBs!CO21+Sect_FCs!CO21</f>
        <v>51291.13114854294</v>
      </c>
      <c r="DN21" s="16">
        <f>Sect_CBs!DN21+Sect_DBs!CP21+Sect_FCs!CP21</f>
        <v>54602.782551274497</v>
      </c>
      <c r="DO21" s="16">
        <f>Sect_CBs!DO21+Sect_DBs!CQ21+Sect_FCs!CQ21</f>
        <v>56558.699797140005</v>
      </c>
      <c r="DP21" s="16">
        <f>Sect_CBs!DP21+Sect_DBs!CR21+Sect_FCs!CR21</f>
        <v>54288.612995790492</v>
      </c>
      <c r="DQ21" s="16">
        <f>Sect_CBs!DQ21+Sect_DBs!CS21+Sect_FCs!CS21</f>
        <v>54849.054842772392</v>
      </c>
      <c r="DR21" s="16">
        <f>Sect_CBs!DR21+Sect_DBs!CT21+Sect_FCs!CT21</f>
        <v>53015.268741520995</v>
      </c>
      <c r="DS21" s="16">
        <f>Sect_CBs!DS21+Sect_DBs!CU21+Sect_FCs!CU21</f>
        <v>54507.450092681487</v>
      </c>
      <c r="DT21" s="16">
        <f>Sect_CBs!DT21+Sect_DBs!CV21+Sect_FCs!CV21</f>
        <v>55942.125722985998</v>
      </c>
      <c r="DU21" s="16">
        <f>Sect_CBs!DU21+Sect_DBs!CW21+Sect_FCs!CW21</f>
        <v>57075.391201656319</v>
      </c>
      <c r="DV21" s="16">
        <f>Sect_CBs!DV21+Sect_DBs!CX21+Sect_FCs!CX21</f>
        <v>57230.209620650603</v>
      </c>
      <c r="DW21" s="16">
        <f>Sect_CBs!DW21+Sect_DBs!CY21+Sect_FCs!CY21</f>
        <v>58377.471644635596</v>
      </c>
      <c r="DX21" s="16">
        <f>Sect_CBs!DX21+Sect_DBs!CZ21+Sect_FCs!CZ21</f>
        <v>62237.388830835509</v>
      </c>
      <c r="DY21" s="16">
        <f>Sect_CBs!DY21+Sect_DBs!DA21+Sect_FCs!DA21</f>
        <v>62741.167763152203</v>
      </c>
      <c r="DZ21" s="16">
        <f>Sect_CBs!DZ21+Sect_DBs!DB21+Sect_FCs!DB21</f>
        <v>62791.131686807508</v>
      </c>
      <c r="EA21" s="16">
        <f>Sect_CBs!EA21+Sect_DBs!DC21+Sect_FCs!DC21</f>
        <v>63721.942933048595</v>
      </c>
      <c r="EB21" s="16">
        <f>Sect_CBs!EB21+Sect_DBs!DD21+Sect_FCs!DD21</f>
        <v>61502.309859613582</v>
      </c>
      <c r="EC21" s="16">
        <f>Sect_CBs!EC21+Sect_DBs!DE21+Sect_FCs!DE21</f>
        <v>61858.097525296696</v>
      </c>
      <c r="ED21" s="16">
        <f>Sect_CBs!ED21+Sect_DBs!DF21+Sect_FCs!DF21</f>
        <v>62450.768424613001</v>
      </c>
      <c r="EE21" s="16">
        <f>Sect_CBs!EE21+Sect_DBs!DG21+Sect_FCs!DG21</f>
        <v>63437.050767811546</v>
      </c>
      <c r="EF21" s="16">
        <f>Sect_CBs!EF21+Sect_DBs!DH21+Sect_FCs!DH21</f>
        <v>64471.114111116061</v>
      </c>
      <c r="EG21" s="16">
        <f>Sect_CBs!EG21+Sect_DBs!DI21+Sect_FCs!DI21</f>
        <v>64366.374757972808</v>
      </c>
      <c r="EH21" s="16">
        <f>Sect_CBs!EH21+Sect_DBs!DJ21+Sect_FCs!DJ21</f>
        <v>65734.163542241295</v>
      </c>
      <c r="EI21" s="16">
        <f>Sect_CBs!EI21+Sect_DBs!DK21+Sect_FCs!DK21</f>
        <v>66310.67719079669</v>
      </c>
      <c r="EJ21" s="16">
        <f>Sect_CBs!EJ21+Sect_DBs!DL21+Sect_FCs!DL21</f>
        <v>71134.579660328425</v>
      </c>
      <c r="EK21" s="13">
        <f>Sect_CBs!EK21+Sect_DBs!DM21+Sect_FCs!DM21</f>
        <v>72677.5215122222</v>
      </c>
      <c r="EL21" s="13">
        <f>Sect_CBs!EL21+Sect_DBs!DN21+Sect_FCs!DN21</f>
        <v>78529.219755603801</v>
      </c>
      <c r="EM21" s="13">
        <f>Sect_CBs!EM21+Sect_DBs!DO21+Sect_FCs!DO21</f>
        <v>84142.831523847417</v>
      </c>
      <c r="EN21" s="13">
        <f>Sect_CBs!EN21+Sect_DBs!DP21+Sect_FCs!DP21</f>
        <v>83616.574993684597</v>
      </c>
      <c r="EO21" s="13">
        <f>Sect_CBs!EO21+Sect_DBs!DQ21+Sect_FCs!DQ21</f>
        <v>85055.574004193288</v>
      </c>
      <c r="EP21" s="13">
        <f>Sect_CBs!EP21+Sect_DBs!DR21+Sect_FCs!DR21</f>
        <v>87680.402086549992</v>
      </c>
      <c r="EQ21" s="13">
        <f>Sect_CBs!EQ21+Sect_DBs!DS21+Sect_FCs!DS21</f>
        <v>90203.299758477791</v>
      </c>
      <c r="ER21" s="13">
        <f>Sect_CBs!ER21+Sect_DBs!DT21+Sect_FCs!DT21</f>
        <v>94527.939356282179</v>
      </c>
      <c r="ES21" s="13">
        <f>Sect_CBs!ES21+Sect_DBs!DU21+Sect_FCs!DU21</f>
        <v>102719.75849969299</v>
      </c>
      <c r="ET21" s="13">
        <f>Sect_CBs!ET21+Sect_DBs!DV21+Sect_FCs!DV21</f>
        <v>103664.75305984443</v>
      </c>
      <c r="EU21" s="13">
        <f>Sect_CBs!EU21+Sect_DBs!DW21+Sect_FCs!DW21</f>
        <v>106631.02032633305</v>
      </c>
      <c r="EV21" s="13">
        <f>Sect_CBs!EV21+Sect_DBs!DX21+Sect_FCs!DX21</f>
        <v>104231.71734178631</v>
      </c>
      <c r="EW21" s="13">
        <f>Sect_CBs!EW21+Sect_DBs!DY21+Sect_FCs!DY21</f>
        <v>101933.83800674004</v>
      </c>
      <c r="EX21" s="13">
        <f>Sect_CBs!EX21+Sect_DBs!DZ21+Sect_FCs!DZ21</f>
        <v>95043.984784080676</v>
      </c>
    </row>
    <row r="22" spans="1:154" s="18" customFormat="1" x14ac:dyDescent="0.3">
      <c r="A22" s="15" t="s">
        <v>34</v>
      </c>
      <c r="B22" s="16">
        <v>1787.68282697</v>
      </c>
      <c r="C22" s="16">
        <v>1766.37232363</v>
      </c>
      <c r="D22" s="16">
        <v>1736.7571074599996</v>
      </c>
      <c r="E22" s="16">
        <v>1597.9942798291613</v>
      </c>
      <c r="F22" s="16">
        <v>2364.0534429599998</v>
      </c>
      <c r="G22" s="16">
        <v>2629.7801035300004</v>
      </c>
      <c r="H22" s="16">
        <v>4011.3114750652894</v>
      </c>
      <c r="I22" s="16">
        <v>4658.0275283100018</v>
      </c>
      <c r="J22" s="16">
        <v>4680.9465283100017</v>
      </c>
      <c r="K22" s="17">
        <v>4907.79104757391</v>
      </c>
      <c r="L22" s="16">
        <v>5336.3026903113041</v>
      </c>
      <c r="M22" s="16">
        <v>5374.1138416939621</v>
      </c>
      <c r="N22" s="16">
        <f>5465.72101224042+31.2</f>
        <v>5496.9210122404202</v>
      </c>
      <c r="O22" s="16">
        <v>5262.5688184004202</v>
      </c>
      <c r="P22" s="16">
        <v>5295.7718049604155</v>
      </c>
      <c r="Q22" s="16">
        <v>5264.0597723504225</v>
      </c>
      <c r="R22" s="16">
        <v>5242.2915401604205</v>
      </c>
      <c r="S22" s="16">
        <v>5553.1748469400009</v>
      </c>
      <c r="T22" s="16">
        <v>6323.86119951</v>
      </c>
      <c r="U22" s="16">
        <v>6164.093038197936</v>
      </c>
      <c r="V22" s="16">
        <f>6190.43345697+43.9</f>
        <v>6234.33345697</v>
      </c>
      <c r="W22" s="16">
        <f>6524.90364973+43.8</f>
        <v>6568.7036497300005</v>
      </c>
      <c r="X22" s="16">
        <v>6456.9570654799991</v>
      </c>
      <c r="Y22" s="16">
        <f>6470.00776006+35.7</f>
        <v>6505.7077600599996</v>
      </c>
      <c r="Z22" s="16">
        <f>Sect_CBs!Z22+Sect_DBs!B22+Sect_FCs!B22</f>
        <v>6556.2866424500007</v>
      </c>
      <c r="AA22" s="16">
        <f>Sect_CBs!AA22+Sect_DBs!C22+Sect_FCs!C22</f>
        <v>7684.7344182999996</v>
      </c>
      <c r="AB22" s="16">
        <f>Sect_CBs!AB22+Sect_DBs!D22+Sect_FCs!D22</f>
        <v>7459.3681975500003</v>
      </c>
      <c r="AC22" s="16">
        <f>Sect_CBs!AC22+Sect_DBs!E22+Sect_FCs!E22</f>
        <v>7551.0426127800329</v>
      </c>
      <c r="AD22" s="16">
        <f>Sect_CBs!AD22+Sect_DBs!F22+Sect_FCs!F22</f>
        <v>7358.9297875757984</v>
      </c>
      <c r="AE22" s="16">
        <f>Sect_CBs!AE22+Sect_DBs!G22+Sect_FCs!G22</f>
        <v>7385.7803108068001</v>
      </c>
      <c r="AF22" s="16">
        <f>Sect_CBs!AF22+Sect_DBs!H22+Sect_FCs!H22</f>
        <v>7654.7415535544023</v>
      </c>
      <c r="AG22" s="16">
        <f>Sect_CBs!AG22+Sect_DBs!I22+Sect_FCs!I22</f>
        <v>7245.0997810614008</v>
      </c>
      <c r="AH22" s="16">
        <f>Sect_CBs!AH22+Sect_DBs!J22+Sect_FCs!J22</f>
        <v>7350.227227398098</v>
      </c>
      <c r="AI22" s="16">
        <f>Sect_CBs!AI22+Sect_DBs!K22+Sect_FCs!K22</f>
        <v>7698.46297168</v>
      </c>
      <c r="AJ22" s="16">
        <f>Sect_CBs!AJ22+Sect_DBs!L22+Sect_FCs!L22</f>
        <v>8017.2001852869998</v>
      </c>
      <c r="AK22" s="16">
        <f>Sect_CBs!AK22+Sect_DBs!M22+Sect_FCs!M22</f>
        <v>8311.6248208239995</v>
      </c>
      <c r="AL22" s="16">
        <f>Sect_CBs!AL22+Sect_DBs!N22+Sect_FCs!N22</f>
        <v>7896.8005088271002</v>
      </c>
      <c r="AM22" s="16">
        <f>Sect_CBs!AM22+Sect_DBs!O22+Sect_FCs!O22</f>
        <v>7183.2844925499994</v>
      </c>
      <c r="AN22" s="16">
        <f>Sect_CBs!AN22+Sect_DBs!P22+Sect_FCs!P22</f>
        <v>7991.2616978870983</v>
      </c>
      <c r="AO22" s="16">
        <f>Sect_CBs!AO22+Sect_DBs!Q22+Sect_FCs!Q22</f>
        <v>8309.7836525331004</v>
      </c>
      <c r="AP22" s="16">
        <f>Sect_CBs!AP22+Sect_DBs!R22+Sect_FCs!R22</f>
        <v>8509.1794942280994</v>
      </c>
      <c r="AQ22" s="16">
        <f>Sect_CBs!AQ22+Sect_DBs!S22+Sect_FCs!S22</f>
        <v>8581.1489839350961</v>
      </c>
      <c r="AR22" s="16">
        <f>Sect_CBs!AR22+Sect_DBs!T22+Sect_FCs!T22</f>
        <v>9321.2871274710997</v>
      </c>
      <c r="AS22" s="16">
        <f>Sect_CBs!AS22+Sect_DBs!U22+Sect_FCs!U22</f>
        <v>9174.9076317110994</v>
      </c>
      <c r="AT22" s="16">
        <f>Sect_CBs!AT22+Sect_DBs!V22+Sect_FCs!V22</f>
        <v>9808.3979992651002</v>
      </c>
      <c r="AU22" s="16">
        <f>Sect_CBs!AU22+Sect_DBs!W22+Sect_FCs!W22</f>
        <v>9080.0544307251021</v>
      </c>
      <c r="AV22" s="16">
        <f>Sect_CBs!AV22+Sect_DBs!X22+Sect_FCs!X22</f>
        <v>9727.4821884650992</v>
      </c>
      <c r="AW22" s="16">
        <f>Sect_CBs!AW22+Sect_DBs!Y22+Sect_FCs!Y22</f>
        <v>10347.9054377551</v>
      </c>
      <c r="AX22" s="16">
        <f>Sect_CBs!AX22+Sect_DBs!Z22+Sect_FCs!Z22</f>
        <v>10014.889118135101</v>
      </c>
      <c r="AY22" s="16">
        <f>Sect_CBs!AY22+Sect_DBs!AA22+Sect_FCs!AA22</f>
        <v>10132.714228425099</v>
      </c>
      <c r="AZ22" s="16">
        <f>Sect_CBs!AZ22+Sect_DBs!AB22+Sect_FCs!AB22</f>
        <v>9832.8411330850995</v>
      </c>
      <c r="BA22" s="16">
        <f>Sect_CBs!BA22+Sect_DBs!AC22+Sect_FCs!AC22</f>
        <v>9945.7300846250982</v>
      </c>
      <c r="BB22" s="16">
        <f>Sect_CBs!BB22+Sect_DBs!AD22+Sect_FCs!AD22</f>
        <v>9677.2783267950999</v>
      </c>
      <c r="BC22" s="16">
        <f>Sect_CBs!BC22+Sect_DBs!AE22+Sect_FCs!AE22</f>
        <v>9396.6360706911018</v>
      </c>
      <c r="BD22" s="16">
        <f>Sect_CBs!BD22+Sect_DBs!AF22+Sect_FCs!AF22</f>
        <v>9602.2068447467718</v>
      </c>
      <c r="BE22" s="16">
        <f>Sect_CBs!BE22+Sect_DBs!AG22+Sect_FCs!AG22</f>
        <v>9829.3107999460008</v>
      </c>
      <c r="BF22" s="16">
        <f>Sect_CBs!BF22+Sect_DBs!AH22+Sect_FCs!AH22</f>
        <v>10226.597973286</v>
      </c>
      <c r="BG22" s="16">
        <f>Sect_CBs!BG22+Sect_DBs!AI22+Sect_FCs!AI22</f>
        <v>10344.050966840005</v>
      </c>
      <c r="BH22" s="16">
        <f>Sect_CBs!BH22+Sect_DBs!AJ22+Sect_FCs!AJ22</f>
        <v>10617.093713190001</v>
      </c>
      <c r="BI22" s="16">
        <f>Sect_CBs!BI22+Sect_DBs!AK22+Sect_FCs!AK22</f>
        <v>10814.272517596877</v>
      </c>
      <c r="BJ22" s="16">
        <f>Sect_CBs!BJ22+Sect_DBs!AL22+Sect_FCs!AL22</f>
        <v>11307.456106658003</v>
      </c>
      <c r="BK22" s="16">
        <f>Sect_CBs!BK22+Sect_DBs!AM22+Sect_FCs!AM22</f>
        <v>11905.628843482498</v>
      </c>
      <c r="BL22" s="16">
        <f>Sect_CBs!BL22+Sect_DBs!AN22+Sect_FCs!AN22</f>
        <v>12307.938699923501</v>
      </c>
      <c r="BM22" s="16">
        <f>Sect_CBs!BM22+Sect_DBs!AO22+Sect_FCs!AO22</f>
        <v>12583.174673473999</v>
      </c>
      <c r="BN22" s="16">
        <f>Sect_CBs!BN22+Sect_DBs!AP22+Sect_FCs!AP22</f>
        <v>12721.933945797502</v>
      </c>
      <c r="BO22" s="16">
        <f>Sect_CBs!BO22+Sect_DBs!AQ22+Sect_FCs!AQ22</f>
        <v>12442.53287577118</v>
      </c>
      <c r="BP22" s="16">
        <f>Sect_CBs!BP22+Sect_DBs!AR22+Sect_FCs!AR22</f>
        <v>12504.789246999999</v>
      </c>
      <c r="BQ22" s="16">
        <f>Sect_CBs!BQ22+Sect_DBs!AS22+Sect_FCs!AS22</f>
        <v>13289.963092151997</v>
      </c>
      <c r="BR22" s="16">
        <f>Sect_CBs!BR22+Sect_DBs!AT22+Sect_FCs!AT22</f>
        <v>13854.400188371999</v>
      </c>
      <c r="BS22" s="16">
        <f>Sect_CBs!BS22+Sect_DBs!AU22+Sect_FCs!AU22</f>
        <v>14309.201363931996</v>
      </c>
      <c r="BT22" s="16">
        <f>Sect_CBs!BT22+Sect_DBs!AV22+Sect_FCs!AV22</f>
        <v>14569.202892721996</v>
      </c>
      <c r="BU22" s="16">
        <f>Sect_CBs!BU22+Sect_DBs!AW22+Sect_FCs!AW22</f>
        <v>14206.901374661998</v>
      </c>
      <c r="BV22" s="16">
        <f>Sect_CBs!BV22+Sect_DBs!AX22+Sect_FCs!AX22</f>
        <v>14607.971609179998</v>
      </c>
      <c r="BW22" s="16">
        <f>Sect_CBs!BW22+Sect_DBs!AY22+Sect_FCs!AY22</f>
        <v>14582.640106589997</v>
      </c>
      <c r="BX22" s="16">
        <f>Sect_CBs!BX22+Sect_DBs!AZ22+Sect_FCs!AZ22</f>
        <v>15523.276670090001</v>
      </c>
      <c r="BY22" s="16">
        <f>Sect_CBs!BY22+Sect_DBs!BA22+Sect_FCs!BA22</f>
        <v>15565.112306059995</v>
      </c>
      <c r="BZ22" s="16">
        <f>Sect_CBs!BZ22+Sect_DBs!BB22+Sect_FCs!BB22</f>
        <v>15568.069531819972</v>
      </c>
      <c r="CA22" s="16">
        <f>Sect_CBs!CA22+Sect_DBs!BC22+Sect_FCs!BC22</f>
        <v>15233.882804389996</v>
      </c>
      <c r="CB22" s="16">
        <f>Sect_CBs!CB22+Sect_DBs!BD22+Sect_FCs!BD22</f>
        <v>16496.664866729505</v>
      </c>
      <c r="CC22" s="16">
        <f>Sect_CBs!CC22+Sect_DBs!BE22+Sect_FCs!BE22</f>
        <v>16839.525663761004</v>
      </c>
      <c r="CD22" s="16">
        <f>Sect_CBs!CD22+Sect_DBs!BF22+Sect_FCs!BF22</f>
        <v>17637.128101762501</v>
      </c>
      <c r="CE22" s="16">
        <f>Sect_CBs!CE22+Sect_DBs!BG22+Sect_FCs!BG22</f>
        <v>18944.480325429497</v>
      </c>
      <c r="CF22" s="16">
        <f>Sect_CBs!CF22+Sect_DBs!BH22+Sect_FCs!BH22</f>
        <v>19782.356909300004</v>
      </c>
      <c r="CG22" s="16">
        <f>Sect_CBs!CG22+Sect_DBs!BI22+Sect_FCs!BI22</f>
        <v>19842.546044858002</v>
      </c>
      <c r="CH22" s="16">
        <f>Sect_CBs!CH22+Sect_DBs!BJ22+Sect_FCs!BJ22</f>
        <v>19602.753444843507</v>
      </c>
      <c r="CI22" s="16">
        <f>Sect_CBs!CI22+Sect_DBs!BK22+Sect_FCs!BK22</f>
        <v>18276.202704109004</v>
      </c>
      <c r="CJ22" s="16">
        <f>Sect_CBs!CJ22+Sect_DBs!BL22+Sect_FCs!BL22</f>
        <v>18315.477572670003</v>
      </c>
      <c r="CK22" s="16">
        <f>Sect_CBs!CK22+Sect_DBs!BM22+Sect_FCs!BM22</f>
        <v>17675.805396439999</v>
      </c>
      <c r="CL22" s="16">
        <f>Sect_CBs!CL22+Sect_DBs!BN22+Sect_FCs!BN22</f>
        <v>18153.687979402999</v>
      </c>
      <c r="CM22" s="16">
        <f>Sect_CBs!CM22+Sect_DBs!BO22+Sect_FCs!BO22</f>
        <v>18139.326382986001</v>
      </c>
      <c r="CN22" s="16">
        <f>Sect_CBs!CN22+Sect_DBs!BP22+Sect_FCs!BP22</f>
        <v>17971.512612764003</v>
      </c>
      <c r="CO22" s="16">
        <f>Sect_CBs!CO22+Sect_DBs!BQ22+Sect_FCs!BQ22</f>
        <v>17827.640688568503</v>
      </c>
      <c r="CP22" s="16">
        <f>Sect_CBs!CP22+Sect_DBs!BR22+Sect_FCs!BR22</f>
        <v>18556.204345498492</v>
      </c>
      <c r="CQ22" s="16">
        <f>Sect_CBs!CQ22+Sect_DBs!BS22+Sect_FCs!BS22</f>
        <v>18725.021048450111</v>
      </c>
      <c r="CR22" s="16">
        <f>Sect_CBs!CR22+Sect_DBs!BT22+Sect_FCs!BT22</f>
        <v>18796.785795012114</v>
      </c>
      <c r="CS22" s="16">
        <f>Sect_CBs!CS22+Sect_DBs!BU22+Sect_FCs!BU22</f>
        <v>17998.507362012002</v>
      </c>
      <c r="CT22" s="16">
        <f>Sect_CBs!CT22+Sect_DBs!BV22+Sect_FCs!BV22</f>
        <v>17376.885927485997</v>
      </c>
      <c r="CU22" s="16">
        <f>Sect_CBs!CU22+Sect_DBs!BW22+Sect_FCs!BW22</f>
        <v>16343.9608971205</v>
      </c>
      <c r="CV22" s="16">
        <f>Sect_CBs!CV22+Sect_DBs!BX22+Sect_FCs!BX22</f>
        <v>15660.215086190001</v>
      </c>
      <c r="CW22" s="16">
        <f>Sect_CBs!CW22+Sect_DBs!BY22+Sect_FCs!BY22</f>
        <v>14219.44726393</v>
      </c>
      <c r="CX22" s="16">
        <f>Sect_CBs!CX22+Sect_DBs!BZ22+Sect_FCs!BZ22</f>
        <v>12703.709837015002</v>
      </c>
      <c r="CY22" s="16">
        <f>Sect_CBs!CY22+Sect_DBs!CA22+Sect_FCs!CA22</f>
        <v>14822.636937679505</v>
      </c>
      <c r="CZ22" s="16">
        <f>Sect_CBs!CZ22+Sect_DBs!CB22+Sect_FCs!CB22</f>
        <v>15780.604338266001</v>
      </c>
      <c r="DA22" s="16">
        <f>Sect_CBs!DA22+Sect_DBs!CC22+Sect_FCs!CC22</f>
        <v>15900.685165564004</v>
      </c>
      <c r="DB22" s="16">
        <f>Sect_CBs!DB22+Sect_DBs!CD22+Sect_FCs!CD22</f>
        <v>16349.800559755005</v>
      </c>
      <c r="DC22" s="16">
        <f>Sect_CBs!DC22+Sect_DBs!CE22+Sect_FCs!CE22</f>
        <v>17422.990295764997</v>
      </c>
      <c r="DD22" s="16">
        <f>Sect_CBs!DD22+Sect_DBs!CF22+Sect_FCs!CF22</f>
        <v>18111.032600510007</v>
      </c>
      <c r="DE22" s="16">
        <f>Sect_CBs!DE22+Sect_DBs!CG22+Sect_FCs!CG22</f>
        <v>18516.865778309995</v>
      </c>
      <c r="DF22" s="16">
        <f>Sect_CBs!DF22+Sect_DBs!CH22+Sect_FCs!CH22</f>
        <v>18835.516992960005</v>
      </c>
      <c r="DG22" s="16">
        <f>Sect_CBs!DG22+Sect_DBs!CI22+Sect_FCs!CI22</f>
        <v>18573.091940899994</v>
      </c>
      <c r="DH22" s="16">
        <f>Sect_CBs!DH22+Sect_DBs!CJ22+Sect_FCs!CJ22</f>
        <v>21386.796232740002</v>
      </c>
      <c r="DI22" s="16">
        <f>Sect_CBs!DI22+Sect_DBs!CK22+Sect_FCs!CK22</f>
        <v>22028.267225049993</v>
      </c>
      <c r="DJ22" s="16">
        <f>Sect_CBs!DJ22+Sect_DBs!CL22+Sect_FCs!CL22</f>
        <v>21749.44295027</v>
      </c>
      <c r="DK22" s="16">
        <f>Sect_CBs!DK22+Sect_DBs!CM22+Sect_FCs!CM22</f>
        <v>21658.128159629996</v>
      </c>
      <c r="DL22" s="16">
        <f>Sect_CBs!DL22+Sect_DBs!CN22+Sect_FCs!CN22</f>
        <v>21050.99456725</v>
      </c>
      <c r="DM22" s="16">
        <f>Sect_CBs!DM22+Sect_DBs!CO22+Sect_FCs!CO22</f>
        <v>21316.610801470499</v>
      </c>
      <c r="DN22" s="16">
        <f>Sect_CBs!DN22+Sect_DBs!CP22+Sect_FCs!CP22</f>
        <v>22281.449615353507</v>
      </c>
      <c r="DO22" s="16">
        <f>Sect_CBs!DO22+Sect_DBs!CQ22+Sect_FCs!CQ22</f>
        <v>22301.407107102496</v>
      </c>
      <c r="DP22" s="16">
        <f>Sect_CBs!DP22+Sect_DBs!CR22+Sect_FCs!CR22</f>
        <v>23251.751987013999</v>
      </c>
      <c r="DQ22" s="16">
        <f>Sect_CBs!DQ22+Sect_DBs!CS22+Sect_FCs!CS22</f>
        <v>23604.209097430503</v>
      </c>
      <c r="DR22" s="16">
        <f>Sect_CBs!DR22+Sect_DBs!CT22+Sect_FCs!CT22</f>
        <v>24207.036783809002</v>
      </c>
      <c r="DS22" s="16">
        <f>Sect_CBs!DS22+Sect_DBs!CU22+Sect_FCs!CU22</f>
        <v>23511.258507247501</v>
      </c>
      <c r="DT22" s="16">
        <f>Sect_CBs!DT22+Sect_DBs!CV22+Sect_FCs!CV22</f>
        <v>23452.696278615</v>
      </c>
      <c r="DU22" s="16">
        <f>Sect_CBs!DU22+Sect_DBs!CW22+Sect_FCs!CW22</f>
        <v>23003.397824750002</v>
      </c>
      <c r="DV22" s="16">
        <f>Sect_CBs!DV22+Sect_DBs!CX22+Sect_FCs!CX22</f>
        <v>23003.481955431002</v>
      </c>
      <c r="DW22" s="16">
        <f>Sect_CBs!DW22+Sect_DBs!CY22+Sect_FCs!CY22</f>
        <v>23316.317874440989</v>
      </c>
      <c r="DX22" s="16">
        <f>Sect_CBs!DX22+Sect_DBs!CZ22+Sect_FCs!CZ22</f>
        <v>24828.439058969499</v>
      </c>
      <c r="DY22" s="16">
        <f>Sect_CBs!DY22+Sect_DBs!DA22+Sect_FCs!DA22</f>
        <v>25368.368953176006</v>
      </c>
      <c r="DZ22" s="16">
        <f>Sect_CBs!DZ22+Sect_DBs!DB22+Sect_FCs!DB22</f>
        <v>24994.500421563982</v>
      </c>
      <c r="EA22" s="16">
        <f>Sect_CBs!EA22+Sect_DBs!DC22+Sect_FCs!DC22</f>
        <v>24807.866735037998</v>
      </c>
      <c r="EB22" s="16">
        <f>Sect_CBs!EB22+Sect_DBs!DD22+Sect_FCs!DD22</f>
        <v>24031.582636133993</v>
      </c>
      <c r="EC22" s="16">
        <f>Sect_CBs!EC22+Sect_DBs!DE22+Sect_FCs!DE22</f>
        <v>24040.606130849999</v>
      </c>
      <c r="ED22" s="16">
        <f>Sect_CBs!ED22+Sect_DBs!DF22+Sect_FCs!DF22</f>
        <v>23740.352271216492</v>
      </c>
      <c r="EE22" s="16">
        <f>Sect_CBs!EE22+Sect_DBs!DG22+Sect_FCs!DG22</f>
        <v>23081.511010909991</v>
      </c>
      <c r="EF22" s="16">
        <f>Sect_CBs!EF22+Sect_DBs!DH22+Sect_FCs!DH22</f>
        <v>24979.180940723989</v>
      </c>
      <c r="EG22" s="16">
        <f>Sect_CBs!EG22+Sect_DBs!DI22+Sect_FCs!DI22</f>
        <v>25469.739380939991</v>
      </c>
      <c r="EH22" s="16">
        <f>Sect_CBs!EH22+Sect_DBs!DJ22+Sect_FCs!DJ22</f>
        <v>25927.185634848011</v>
      </c>
      <c r="EI22" s="16">
        <f>Sect_CBs!EI22+Sect_DBs!DK22+Sect_FCs!DK22</f>
        <v>30233.490308551995</v>
      </c>
      <c r="EJ22" s="16">
        <f>Sect_CBs!EJ22+Sect_DBs!DL22+Sect_FCs!DL22</f>
        <v>30110.58183678197</v>
      </c>
      <c r="EK22" s="13">
        <f>Sect_CBs!EK22+Sect_DBs!DM22+Sect_FCs!DM22</f>
        <v>30403.855203429954</v>
      </c>
      <c r="EL22" s="13">
        <f>Sect_CBs!EL22+Sect_DBs!DN22+Sect_FCs!DN22</f>
        <v>31436.113966017983</v>
      </c>
      <c r="EM22" s="13">
        <f>Sect_CBs!EM22+Sect_DBs!DO22+Sect_FCs!DO22</f>
        <v>31998.79469074</v>
      </c>
      <c r="EN22" s="13">
        <f>Sect_CBs!EN22+Sect_DBs!DP22+Sect_FCs!DP22</f>
        <v>31659.816689060026</v>
      </c>
      <c r="EO22" s="13">
        <f>Sect_CBs!EO22+Sect_DBs!DQ22+Sect_FCs!DQ22</f>
        <v>31863.914943252003</v>
      </c>
      <c r="EP22" s="13">
        <f>Sect_CBs!EP22+Sect_DBs!DR22+Sect_FCs!DR22</f>
        <v>28994.801930699996</v>
      </c>
      <c r="EQ22" s="13">
        <f>Sect_CBs!EQ22+Sect_DBs!DS22+Sect_FCs!DS22</f>
        <v>31767.903446529952</v>
      </c>
      <c r="ER22" s="13">
        <f>Sect_CBs!ER22+Sect_DBs!DT22+Sect_FCs!DT22</f>
        <v>32608.728394260517</v>
      </c>
      <c r="ES22" s="13">
        <f>Sect_CBs!ES22+Sect_DBs!DU22+Sect_FCs!DU22</f>
        <v>29576.880442578</v>
      </c>
      <c r="ET22" s="13">
        <f>Sect_CBs!ET22+Sect_DBs!DV22+Sect_FCs!DV22</f>
        <v>28592.816321179984</v>
      </c>
      <c r="EU22" s="13">
        <f>Sect_CBs!EU22+Sect_DBs!DW22+Sect_FCs!DW22</f>
        <v>31544.978346649987</v>
      </c>
      <c r="EV22" s="13">
        <f>Sect_CBs!EV22+Sect_DBs!DX22+Sect_FCs!DX22</f>
        <v>30607.636956649996</v>
      </c>
      <c r="EW22" s="13">
        <f>Sect_CBs!EW22+Sect_DBs!DY22+Sect_FCs!DY22</f>
        <v>30758.664375969998</v>
      </c>
      <c r="EX22" s="13">
        <f>Sect_CBs!EX22+Sect_DBs!DZ22+Sect_FCs!DZ22</f>
        <v>29193.741016185788</v>
      </c>
    </row>
    <row r="23" spans="1:154" s="18" customFormat="1" x14ac:dyDescent="0.3">
      <c r="A23" s="15" t="s">
        <v>35</v>
      </c>
      <c r="B23" s="16">
        <v>2357.0178607099997</v>
      </c>
      <c r="C23" s="16">
        <v>2294.9419232299997</v>
      </c>
      <c r="D23" s="16">
        <v>2470.0364232900001</v>
      </c>
      <c r="E23" s="16">
        <v>2192.8214373775481</v>
      </c>
      <c r="F23" s="16">
        <v>2324.2818516399998</v>
      </c>
      <c r="G23" s="16">
        <v>2728.76288823</v>
      </c>
      <c r="H23" s="16">
        <v>2937.0419734741095</v>
      </c>
      <c r="I23" s="16">
        <v>3361.5714825599994</v>
      </c>
      <c r="J23" s="16">
        <v>3363.0624825599998</v>
      </c>
      <c r="K23" s="19">
        <v>3289.7984120099995</v>
      </c>
      <c r="L23" s="16">
        <v>2928.9429004004896</v>
      </c>
      <c r="M23" s="16">
        <v>2949.6360303728943</v>
      </c>
      <c r="N23" s="16">
        <v>2587.4475962749475</v>
      </c>
      <c r="O23" s="16">
        <v>2582.6768277949477</v>
      </c>
      <c r="P23" s="16">
        <v>2225.7837564349479</v>
      </c>
      <c r="Q23" s="16">
        <v>2174.1014802649479</v>
      </c>
      <c r="R23" s="16">
        <v>2301.9780603149475</v>
      </c>
      <c r="S23" s="16">
        <v>2309.78740505</v>
      </c>
      <c r="T23" s="16">
        <v>2667.1238596600001</v>
      </c>
      <c r="U23" s="16">
        <v>2991.7057162857918</v>
      </c>
      <c r="V23" s="16">
        <v>3133.9799011099994</v>
      </c>
      <c r="W23" s="16">
        <v>3871.7544435599993</v>
      </c>
      <c r="X23" s="16">
        <v>3448.6104492300001</v>
      </c>
      <c r="Y23" s="16">
        <v>3274.7625109999999</v>
      </c>
      <c r="Z23" s="16">
        <f>Sect_CBs!Z23+Sect_DBs!B23+Sect_FCs!B23</f>
        <v>4124.7510725700013</v>
      </c>
      <c r="AA23" s="16">
        <f>Sect_CBs!AA23+Sect_DBs!C23+Sect_FCs!C23</f>
        <v>4268.0870109499992</v>
      </c>
      <c r="AB23" s="16">
        <f>Sect_CBs!AB23+Sect_DBs!D23+Sect_FCs!D23</f>
        <v>4479.5277270000997</v>
      </c>
      <c r="AC23" s="16">
        <f>Sect_CBs!AC23+Sect_DBs!E23+Sect_FCs!E23</f>
        <v>4243.6570700851007</v>
      </c>
      <c r="AD23" s="16">
        <f>Sect_CBs!AD23+Sect_DBs!F23+Sect_FCs!F23</f>
        <v>3901.6512659441996</v>
      </c>
      <c r="AE23" s="16">
        <f>Sect_CBs!AE23+Sect_DBs!G23+Sect_FCs!G23</f>
        <v>4597.8754542421984</v>
      </c>
      <c r="AF23" s="16">
        <f>Sect_CBs!AF23+Sect_DBs!H23+Sect_FCs!H23</f>
        <v>5041.4167558367599</v>
      </c>
      <c r="AG23" s="16">
        <f>Sect_CBs!AG23+Sect_DBs!I23+Sect_FCs!I23</f>
        <v>4838.5357868927595</v>
      </c>
      <c r="AH23" s="16">
        <f>Sect_CBs!AH23+Sect_DBs!J23+Sect_FCs!J23</f>
        <v>4782.296911975759</v>
      </c>
      <c r="AI23" s="16">
        <f>Sect_CBs!AI23+Sect_DBs!K23+Sect_FCs!K23</f>
        <v>4810.4338199499998</v>
      </c>
      <c r="AJ23" s="16">
        <f>Sect_CBs!AJ23+Sect_DBs!L23+Sect_FCs!L23</f>
        <v>4558.8429592614611</v>
      </c>
      <c r="AK23" s="16">
        <f>Sect_CBs!AK23+Sect_DBs!M23+Sect_FCs!M23</f>
        <v>4348.8579855314601</v>
      </c>
      <c r="AL23" s="16">
        <f>Sect_CBs!AL23+Sect_DBs!N23+Sect_FCs!N23</f>
        <v>4753.3831640169619</v>
      </c>
      <c r="AM23" s="16">
        <f>Sect_CBs!AM23+Sect_DBs!O23+Sect_FCs!O23</f>
        <v>4868.7381582100015</v>
      </c>
      <c r="AN23" s="16">
        <f>Sect_CBs!AN23+Sect_DBs!P23+Sect_FCs!P23</f>
        <v>5147.2</v>
      </c>
      <c r="AO23" s="16">
        <f>Sect_CBs!AO23+Sect_DBs!Q23+Sect_FCs!Q23</f>
        <v>5063.7796169129588</v>
      </c>
      <c r="AP23" s="16">
        <f>Sect_CBs!AP23+Sect_DBs!R23+Sect_FCs!R23</f>
        <v>4907.3204646189606</v>
      </c>
      <c r="AQ23" s="16">
        <f>Sect_CBs!AQ23+Sect_DBs!S23+Sect_FCs!S23</f>
        <v>5275.1252688333598</v>
      </c>
      <c r="AR23" s="16">
        <f>Sect_CBs!AR23+Sect_DBs!T23+Sect_FCs!T23</f>
        <v>6315.2540743670606</v>
      </c>
      <c r="AS23" s="16">
        <f>Sect_CBs!AS23+Sect_DBs!U23+Sect_FCs!U23</f>
        <v>7168.4471830095599</v>
      </c>
      <c r="AT23" s="16">
        <f>Sect_CBs!AT23+Sect_DBs!V23+Sect_FCs!V23</f>
        <v>7623.2984016415576</v>
      </c>
      <c r="AU23" s="16">
        <f>Sect_CBs!AU23+Sect_DBs!W23+Sect_FCs!W23</f>
        <v>7783.4925834941623</v>
      </c>
      <c r="AV23" s="16">
        <f>Sect_CBs!AV23+Sect_DBs!X23+Sect_FCs!X23</f>
        <v>7480.437550303559</v>
      </c>
      <c r="AW23" s="16">
        <f>Sect_CBs!AW23+Sect_DBs!Y23+Sect_FCs!Y23</f>
        <v>7461.4130274437603</v>
      </c>
      <c r="AX23" s="16">
        <f>Sect_CBs!AX23+Sect_DBs!Z23+Sect_FCs!Z23</f>
        <v>8311.1543263277617</v>
      </c>
      <c r="AY23" s="16">
        <f>Sect_CBs!AY23+Sect_DBs!AA23+Sect_FCs!AA23</f>
        <v>8133.533006242561</v>
      </c>
      <c r="AZ23" s="16">
        <f>Sect_CBs!AZ23+Sect_DBs!AB23+Sect_FCs!AB23</f>
        <v>8421.5271612189608</v>
      </c>
      <c r="BA23" s="16">
        <f>Sect_CBs!BA23+Sect_DBs!AC23+Sect_FCs!AC23</f>
        <v>8773.2430233989617</v>
      </c>
      <c r="BB23" s="16">
        <f>Sect_CBs!BB23+Sect_DBs!AD23+Sect_FCs!AD23</f>
        <v>8708.2361100089602</v>
      </c>
      <c r="BC23" s="16">
        <f>Sect_CBs!BC23+Sect_DBs!AE23+Sect_FCs!AE23</f>
        <v>8738.8392410489596</v>
      </c>
      <c r="BD23" s="16">
        <f>Sect_CBs!BD23+Sect_DBs!AF23+Sect_FCs!AF23</f>
        <v>9079.8474622459398</v>
      </c>
      <c r="BE23" s="16">
        <f>Sect_CBs!BE23+Sect_DBs!AG23+Sect_FCs!AG23</f>
        <v>9611.5920151636365</v>
      </c>
      <c r="BF23" s="16">
        <f>Sect_CBs!BF23+Sect_DBs!AH23+Sect_FCs!AH23</f>
        <v>9880.9105470936356</v>
      </c>
      <c r="BG23" s="16">
        <f>Sect_CBs!BG23+Sect_DBs!AI23+Sect_FCs!AI23</f>
        <v>9765.1752142436362</v>
      </c>
      <c r="BH23" s="16">
        <f>Sect_CBs!BH23+Sect_DBs!AJ23+Sect_FCs!AJ23</f>
        <v>9319.8016263036407</v>
      </c>
      <c r="BI23" s="16">
        <f>Sect_CBs!BI23+Sect_DBs!AK23+Sect_FCs!AK23</f>
        <v>9031.4032612686387</v>
      </c>
      <c r="BJ23" s="16">
        <f>Sect_CBs!BJ23+Sect_DBs!AL23+Sect_FCs!AL23</f>
        <v>10020.960872068636</v>
      </c>
      <c r="BK23" s="16">
        <f>Sect_CBs!BK23+Sect_DBs!AM23+Sect_FCs!AM23</f>
        <v>9962.3219442236405</v>
      </c>
      <c r="BL23" s="16">
        <f>Sect_CBs!BL23+Sect_DBs!AN23+Sect_FCs!AN23</f>
        <v>10351.221729783638</v>
      </c>
      <c r="BM23" s="16">
        <f>Sect_CBs!BM23+Sect_DBs!AO23+Sect_FCs!AO23</f>
        <v>9651.974884517902</v>
      </c>
      <c r="BN23" s="16">
        <f>Sect_CBs!BN23+Sect_DBs!AP23+Sect_FCs!AP23</f>
        <v>9146.587643587698</v>
      </c>
      <c r="BO23" s="16">
        <f>Sect_CBs!BO23+Sect_DBs!AQ23+Sect_FCs!AQ23</f>
        <v>9112.1237073276989</v>
      </c>
      <c r="BP23" s="16">
        <f>Sect_CBs!BP23+Sect_DBs!AR23+Sect_FCs!AR23</f>
        <v>9705.5788661976967</v>
      </c>
      <c r="BQ23" s="16">
        <f>Sect_CBs!BQ23+Sect_DBs!AS23+Sect_FCs!AS23</f>
        <v>9816.1592780876999</v>
      </c>
      <c r="BR23" s="16">
        <f>Sect_CBs!BR23+Sect_DBs!AT23+Sect_FCs!AT23</f>
        <v>9698.4345685676981</v>
      </c>
      <c r="BS23" s="16">
        <f>Sect_CBs!BS23+Sect_DBs!AU23+Sect_FCs!AU23</f>
        <v>9993.2548572576961</v>
      </c>
      <c r="BT23" s="16">
        <f>Sect_CBs!BT23+Sect_DBs!AV23+Sect_FCs!AV23</f>
        <v>9634.0215175339472</v>
      </c>
      <c r="BU23" s="16">
        <f>Sect_CBs!BU23+Sect_DBs!AW23+Sect_FCs!AW23</f>
        <v>9061.1808913739496</v>
      </c>
      <c r="BV23" s="16">
        <f>Sect_CBs!BV23+Sect_DBs!AX23+Sect_FCs!AX23</f>
        <v>9952.8695671039495</v>
      </c>
      <c r="BW23" s="16">
        <f>Sect_CBs!BW23+Sect_DBs!AY23+Sect_FCs!AY23</f>
        <v>9760.4925880839455</v>
      </c>
      <c r="BX23" s="16">
        <f>Sect_CBs!BX23+Sect_DBs!AZ23+Sect_FCs!AZ23</f>
        <v>10920.044184523949</v>
      </c>
      <c r="BY23" s="16">
        <f>Sect_CBs!BY23+Sect_DBs!BA23+Sect_FCs!BA23</f>
        <v>10845.970318913947</v>
      </c>
      <c r="BZ23" s="16">
        <f>Sect_CBs!BZ23+Sect_DBs!BB23+Sect_FCs!BB23</f>
        <v>10559.098324153951</v>
      </c>
      <c r="CA23" s="16">
        <f>Sect_CBs!CA23+Sect_DBs!BC23+Sect_FCs!BC23</f>
        <v>10404.270334193947</v>
      </c>
      <c r="CB23" s="16">
        <f>Sect_CBs!CB23+Sect_DBs!BD23+Sect_FCs!BD23</f>
        <v>11118.582810633949</v>
      </c>
      <c r="CC23" s="16">
        <f>Sect_CBs!CC23+Sect_DBs!BE23+Sect_FCs!BE23</f>
        <v>11056.546845013949</v>
      </c>
      <c r="CD23" s="16">
        <f>Sect_CBs!CD23+Sect_DBs!BF23+Sect_FCs!BF23</f>
        <v>11586.868996963945</v>
      </c>
      <c r="CE23" s="16">
        <f>Sect_CBs!CE23+Sect_DBs!BG23+Sect_FCs!BG23</f>
        <v>11934.707645923947</v>
      </c>
      <c r="CF23" s="16">
        <f>Sect_CBs!CF23+Sect_DBs!BH23+Sect_FCs!BH23</f>
        <v>11711.545445650654</v>
      </c>
      <c r="CG23" s="16">
        <f>Sect_CBs!CG23+Sect_DBs!BI23+Sect_FCs!BI23</f>
        <v>12212.363633583949</v>
      </c>
      <c r="CH23" s="16">
        <f>Sect_CBs!CH23+Sect_DBs!BJ23+Sect_FCs!BJ23</f>
        <v>13697.186892970001</v>
      </c>
      <c r="CI23" s="16">
        <f>Sect_CBs!CI23+Sect_DBs!BK23+Sect_FCs!BK23</f>
        <v>13285.70692914</v>
      </c>
      <c r="CJ23" s="16">
        <f>Sect_CBs!CJ23+Sect_DBs!BL23+Sect_FCs!BL23</f>
        <v>13614.499990610002</v>
      </c>
      <c r="CK23" s="16">
        <f>Sect_CBs!CK23+Sect_DBs!BM23+Sect_FCs!BM23</f>
        <v>13662.975127150003</v>
      </c>
      <c r="CL23" s="16">
        <f>Sect_CBs!CL23+Sect_DBs!BN23+Sect_FCs!BN23</f>
        <v>13309.510200260002</v>
      </c>
      <c r="CM23" s="16">
        <f>Sect_CBs!CM23+Sect_DBs!BO23+Sect_FCs!BO23</f>
        <v>14812.303707420004</v>
      </c>
      <c r="CN23" s="16">
        <f>Sect_CBs!CN23+Sect_DBs!BP23+Sect_FCs!BP23</f>
        <v>15513.669677020001</v>
      </c>
      <c r="CO23" s="16">
        <f>Sect_CBs!CO23+Sect_DBs!BQ23+Sect_FCs!BQ23</f>
        <v>16312.186901899004</v>
      </c>
      <c r="CP23" s="16">
        <f>Sect_CBs!CP23+Sect_DBs!BR23+Sect_FCs!BR23</f>
        <v>16156.227648593656</v>
      </c>
      <c r="CQ23" s="16">
        <f>Sect_CBs!CQ23+Sect_DBs!BS23+Sect_FCs!BS23</f>
        <v>16575.223429014157</v>
      </c>
      <c r="CR23" s="16">
        <f>Sect_CBs!CR23+Sect_DBs!BT23+Sect_FCs!BT23</f>
        <v>16551.123622247349</v>
      </c>
      <c r="CS23" s="16">
        <f>Sect_CBs!CS23+Sect_DBs!BU23+Sect_FCs!BU23</f>
        <v>15919.443529947002</v>
      </c>
      <c r="CT23" s="16">
        <f>Sect_CBs!CT23+Sect_DBs!BV23+Sect_FCs!BV23</f>
        <v>16175.157851436998</v>
      </c>
      <c r="CU23" s="16">
        <f>Sect_CBs!CU23+Sect_DBs!BW23+Sect_FCs!BW23</f>
        <v>16071.692460583503</v>
      </c>
      <c r="CV23" s="16">
        <f>Sect_CBs!CV23+Sect_DBs!BX23+Sect_FCs!BX23</f>
        <v>14723.167207541999</v>
      </c>
      <c r="CW23" s="16">
        <f>Sect_CBs!CW23+Sect_DBs!BY23+Sect_FCs!BY23</f>
        <v>14070.339362036002</v>
      </c>
      <c r="CX23" s="16">
        <f>Sect_CBs!CX23+Sect_DBs!BZ23+Sect_FCs!BZ23</f>
        <v>14021.465821723003</v>
      </c>
      <c r="CY23" s="16">
        <f>Sect_CBs!CY23+Sect_DBs!CA23+Sect_FCs!CA23</f>
        <v>13791.951279396999</v>
      </c>
      <c r="CZ23" s="16">
        <f>Sect_CBs!CZ23+Sect_DBs!CB23+Sect_FCs!CB23</f>
        <v>16243.205377963999</v>
      </c>
      <c r="DA23" s="16">
        <f>Sect_CBs!DA23+Sect_DBs!CC23+Sect_FCs!CC23</f>
        <v>17328.190378164003</v>
      </c>
      <c r="DB23" s="16">
        <f>Sect_CBs!DB23+Sect_DBs!CD23+Sect_FCs!CD23</f>
        <v>16476.225987509999</v>
      </c>
      <c r="DC23" s="16">
        <f>Sect_CBs!DC23+Sect_DBs!CE23+Sect_FCs!CE23</f>
        <v>17917.256600729997</v>
      </c>
      <c r="DD23" s="16">
        <f>Sect_CBs!DD23+Sect_DBs!CF23+Sect_FCs!CF23</f>
        <v>18149.445294600002</v>
      </c>
      <c r="DE23" s="16">
        <f>Sect_CBs!DE23+Sect_DBs!CG23+Sect_FCs!CG23</f>
        <v>17014.994600019996</v>
      </c>
      <c r="DF23" s="16">
        <f>Sect_CBs!DF23+Sect_DBs!CH23+Sect_FCs!CH23</f>
        <v>17509.714635689994</v>
      </c>
      <c r="DG23" s="16">
        <f>Sect_CBs!DG23+Sect_DBs!CI23+Sect_FCs!CI23</f>
        <v>17810.195305090001</v>
      </c>
      <c r="DH23" s="16">
        <f>Sect_CBs!DH23+Sect_DBs!CJ23+Sect_FCs!CJ23</f>
        <v>18026.124569519994</v>
      </c>
      <c r="DI23" s="16">
        <f>Sect_CBs!DI23+Sect_DBs!CK23+Sect_FCs!CK23</f>
        <v>18206.914515019998</v>
      </c>
      <c r="DJ23" s="16">
        <f>Sect_CBs!DJ23+Sect_DBs!CL23+Sect_FCs!CL23</f>
        <v>17934.565814769998</v>
      </c>
      <c r="DK23" s="16">
        <f>Sect_CBs!DK23+Sect_DBs!CM23+Sect_FCs!CM23</f>
        <v>18586.63573048</v>
      </c>
      <c r="DL23" s="16">
        <f>Sect_CBs!DL23+Sect_DBs!CN23+Sect_FCs!CN23</f>
        <v>19460.478358639997</v>
      </c>
      <c r="DM23" s="16">
        <f>Sect_CBs!DM23+Sect_DBs!CO23+Sect_FCs!CO23</f>
        <v>20427.285350040002</v>
      </c>
      <c r="DN23" s="16">
        <f>Sect_CBs!DN23+Sect_DBs!CP23+Sect_FCs!CP23</f>
        <v>21322.033225160001</v>
      </c>
      <c r="DO23" s="16">
        <f>Sect_CBs!DO23+Sect_DBs!CQ23+Sect_FCs!CQ23</f>
        <v>22100.4517519525</v>
      </c>
      <c r="DP23" s="16">
        <f>Sect_CBs!DP23+Sect_DBs!CR23+Sect_FCs!CR23</f>
        <v>21856.216289859996</v>
      </c>
      <c r="DQ23" s="16">
        <f>Sect_CBs!DQ23+Sect_DBs!CS23+Sect_FCs!CS23</f>
        <v>21407.880810519997</v>
      </c>
      <c r="DR23" s="16">
        <f>Sect_CBs!DR23+Sect_DBs!CT23+Sect_FCs!CT23</f>
        <v>22329.973807810005</v>
      </c>
      <c r="DS23" s="16">
        <f>Sect_CBs!DS23+Sect_DBs!CU23+Sect_FCs!CU23</f>
        <v>22870.924865839999</v>
      </c>
      <c r="DT23" s="16">
        <f>Sect_CBs!DT23+Sect_DBs!CV23+Sect_FCs!CV23</f>
        <v>22592.674593448002</v>
      </c>
      <c r="DU23" s="16">
        <f>Sect_CBs!DU23+Sect_DBs!CW23+Sect_FCs!CW23</f>
        <v>21426.488908599997</v>
      </c>
      <c r="DV23" s="16">
        <f>Sect_CBs!DV23+Sect_DBs!CX23+Sect_FCs!CX23</f>
        <v>21744.289090359987</v>
      </c>
      <c r="DW23" s="16">
        <f>Sect_CBs!DW23+Sect_DBs!CY23+Sect_FCs!CY23</f>
        <v>24566.76641488</v>
      </c>
      <c r="DX23" s="16">
        <f>Sect_CBs!DX23+Sect_DBs!CZ23+Sect_FCs!CZ23</f>
        <v>24389.733118700002</v>
      </c>
      <c r="DY23" s="16">
        <f>Sect_CBs!DY23+Sect_DBs!DA23+Sect_FCs!DA23</f>
        <v>24934.027294000003</v>
      </c>
      <c r="DZ23" s="16">
        <f>Sect_CBs!DZ23+Sect_DBs!DB23+Sect_FCs!DB23</f>
        <v>24934.964187709997</v>
      </c>
      <c r="EA23" s="16">
        <f>Sect_CBs!EA23+Sect_DBs!DC23+Sect_FCs!DC23</f>
        <v>25235.07621168</v>
      </c>
      <c r="EB23" s="16">
        <f>Sect_CBs!EB23+Sect_DBs!DD23+Sect_FCs!DD23</f>
        <v>25442.945698539999</v>
      </c>
      <c r="EC23" s="16">
        <f>Sect_CBs!EC23+Sect_DBs!DE23+Sect_FCs!DE23</f>
        <v>25523.968622100001</v>
      </c>
      <c r="ED23" s="16">
        <f>Sect_CBs!ED23+Sect_DBs!DF23+Sect_FCs!DF23</f>
        <v>26455.909332539253</v>
      </c>
      <c r="EE23" s="16">
        <f>Sect_CBs!EE23+Sect_DBs!DG23+Sect_FCs!DG23</f>
        <v>26147.570757110003</v>
      </c>
      <c r="EF23" s="16">
        <f>Sect_CBs!EF23+Sect_DBs!DH23+Sect_FCs!DH23</f>
        <v>26321.627420730008</v>
      </c>
      <c r="EG23" s="16">
        <f>Sect_CBs!EG23+Sect_DBs!DI23+Sect_FCs!DI23</f>
        <v>26135.406980429998</v>
      </c>
      <c r="EH23" s="16">
        <f>Sect_CBs!EH23+Sect_DBs!DJ23+Sect_FCs!DJ23</f>
        <v>25768.580205530005</v>
      </c>
      <c r="EI23" s="16">
        <f>Sect_CBs!EI23+Sect_DBs!DK23+Sect_FCs!DK23</f>
        <v>24917.411917360001</v>
      </c>
      <c r="EJ23" s="16">
        <f>Sect_CBs!EJ23+Sect_DBs!DL23+Sect_FCs!DL23</f>
        <v>26533.684027119994</v>
      </c>
      <c r="EK23" s="13">
        <f>Sect_CBs!EK23+Sect_DBs!DM23+Sect_FCs!DM23</f>
        <v>27037.671229429994</v>
      </c>
      <c r="EL23" s="13">
        <f>Sect_CBs!EL23+Sect_DBs!DN23+Sect_FCs!DN23</f>
        <v>27062.294156239997</v>
      </c>
      <c r="EM23" s="13">
        <f>Sect_CBs!EM23+Sect_DBs!DO23+Sect_FCs!DO23</f>
        <v>26977.897779449992</v>
      </c>
      <c r="EN23" s="13">
        <f>Sect_CBs!EN23+Sect_DBs!DP23+Sect_FCs!DP23</f>
        <v>27168.976558161998</v>
      </c>
      <c r="EO23" s="13">
        <f>Sect_CBs!EO23+Sect_DBs!DQ23+Sect_FCs!DQ23</f>
        <v>28751.578965659999</v>
      </c>
      <c r="EP23" s="13">
        <f>Sect_CBs!EP23+Sect_DBs!DR23+Sect_FCs!DR23</f>
        <v>29195.633159545992</v>
      </c>
      <c r="EQ23" s="13">
        <f>Sect_CBs!EQ23+Sect_DBs!DS23+Sect_FCs!DS23</f>
        <v>29103.959791492012</v>
      </c>
      <c r="ER23" s="13">
        <f>Sect_CBs!ER23+Sect_DBs!DT23+Sect_FCs!DT23</f>
        <v>29297.119681732005</v>
      </c>
      <c r="ES23" s="13">
        <f>Sect_CBs!ES23+Sect_DBs!DU23+Sect_FCs!DU23</f>
        <v>28797.994592579998</v>
      </c>
      <c r="ET23" s="13">
        <f>Sect_CBs!ET23+Sect_DBs!DV23+Sect_FCs!DV23</f>
        <v>28576.55487168</v>
      </c>
      <c r="EU23" s="13">
        <f>Sect_CBs!EU23+Sect_DBs!DW23+Sect_FCs!DW23</f>
        <v>28780.675028409994</v>
      </c>
      <c r="EV23" s="13">
        <f>Sect_CBs!EV23+Sect_DBs!DX23+Sect_FCs!DX23</f>
        <v>29856.286092661005</v>
      </c>
      <c r="EW23" s="13">
        <f>Sect_CBs!EW23+Sect_DBs!DY23+Sect_FCs!DY23</f>
        <v>29950.739471879999</v>
      </c>
      <c r="EX23" s="13">
        <f>Sect_CBs!EX23+Sect_DBs!DZ23+Sect_FCs!DZ23</f>
        <v>30078.582002179995</v>
      </c>
    </row>
    <row r="24" spans="1:154" s="18" customFormat="1" x14ac:dyDescent="0.3">
      <c r="A24" s="15" t="s">
        <v>36</v>
      </c>
      <c r="B24" s="16">
        <v>1531.3638139299999</v>
      </c>
      <c r="C24" s="16">
        <v>1521.4920057099998</v>
      </c>
      <c r="D24" s="16">
        <v>1749.3298257599999</v>
      </c>
      <c r="E24" s="16">
        <v>1473.2931444983592</v>
      </c>
      <c r="F24" s="16">
        <v>1608.4988084499998</v>
      </c>
      <c r="G24" s="16">
        <v>1892.1859418900003</v>
      </c>
      <c r="H24" s="16">
        <v>1952.1780608041099</v>
      </c>
      <c r="I24" s="16">
        <v>2186.5956302499994</v>
      </c>
      <c r="J24" s="16">
        <v>2186.0866302499994</v>
      </c>
      <c r="K24" s="17">
        <v>2160.1738379599992</v>
      </c>
      <c r="L24" s="16">
        <v>1838.4506167946643</v>
      </c>
      <c r="M24" s="16">
        <v>1915.7557154098945</v>
      </c>
      <c r="N24" s="16">
        <v>1865.4052953049472</v>
      </c>
      <c r="O24" s="16">
        <v>1849.9836657849478</v>
      </c>
      <c r="P24" s="16">
        <v>1538.1642316149478</v>
      </c>
      <c r="Q24" s="16">
        <v>1361.0487086349476</v>
      </c>
      <c r="R24" s="16">
        <v>1490.9098613849478</v>
      </c>
      <c r="S24" s="16">
        <v>1432.0525504299999</v>
      </c>
      <c r="T24" s="16">
        <v>1367.2360706900004</v>
      </c>
      <c r="U24" s="16">
        <v>1585.6767784938243</v>
      </c>
      <c r="V24" s="16">
        <v>1649.8305228300001</v>
      </c>
      <c r="W24" s="16">
        <v>2077.4670901100003</v>
      </c>
      <c r="X24" s="16">
        <v>2035.1720007899999</v>
      </c>
      <c r="Y24" s="16">
        <v>2021.9374896100003</v>
      </c>
      <c r="Z24" s="16">
        <f>Sect_CBs!Z24+Sect_DBs!B24+Sect_FCs!B24</f>
        <v>2454.1189634099997</v>
      </c>
      <c r="AA24" s="16">
        <f>Sect_CBs!AA24+Sect_DBs!C24+Sect_FCs!C24</f>
        <v>2750.5733182499998</v>
      </c>
      <c r="AB24" s="16">
        <f>Sect_CBs!AB24+Sect_DBs!D24+Sect_FCs!D24</f>
        <v>3062.5237051880003</v>
      </c>
      <c r="AC24" s="16">
        <f>Sect_CBs!AC24+Sect_DBs!E24+Sect_FCs!E24</f>
        <v>2908.1730576729997</v>
      </c>
      <c r="AD24" s="16">
        <f>Sect_CBs!AD24+Sect_DBs!F24+Sect_FCs!F24</f>
        <v>2702.8579340301999</v>
      </c>
      <c r="AE24" s="16">
        <f>Sect_CBs!AE24+Sect_DBs!G24+Sect_FCs!G24</f>
        <v>3373.2209291171994</v>
      </c>
      <c r="AF24" s="16">
        <f>Sect_CBs!AF24+Sect_DBs!H24+Sect_FCs!H24</f>
        <v>3740.8863301817601</v>
      </c>
      <c r="AG24" s="16">
        <f>Sect_CBs!AG24+Sect_DBs!I24+Sect_FCs!I24</f>
        <v>3513.7820620487596</v>
      </c>
      <c r="AH24" s="16">
        <f>Sect_CBs!AH24+Sect_DBs!J24+Sect_FCs!J24</f>
        <v>3429.5266352187596</v>
      </c>
      <c r="AI24" s="16">
        <f>Sect_CBs!AI24+Sect_DBs!K24+Sect_FCs!K24</f>
        <v>3507.5057536900008</v>
      </c>
      <c r="AJ24" s="16">
        <f>Sect_CBs!AJ24+Sect_DBs!L24+Sect_FCs!L24</f>
        <v>3304.4249923031603</v>
      </c>
      <c r="AK24" s="16">
        <f>Sect_CBs!AK24+Sect_DBs!M24+Sect_FCs!M24</f>
        <v>3197.2851788531607</v>
      </c>
      <c r="AL24" s="16">
        <f>Sect_CBs!AL24+Sect_DBs!N24+Sect_FCs!N24</f>
        <v>3382.1355721297591</v>
      </c>
      <c r="AM24" s="16">
        <f>Sect_CBs!AM24+Sect_DBs!O24+Sect_FCs!O24</f>
        <v>3431.08340718</v>
      </c>
      <c r="AN24" s="16">
        <f>Sect_CBs!AN24+Sect_DBs!P24+Sect_FCs!P24</f>
        <v>3727.9929584797601</v>
      </c>
      <c r="AO24" s="16">
        <f>Sect_CBs!AO24+Sect_DBs!Q24+Sect_FCs!Q24</f>
        <v>3482.7362597897595</v>
      </c>
      <c r="AP24" s="16">
        <f>Sect_CBs!AP24+Sect_DBs!R24+Sect_FCs!R24</f>
        <v>3543.9254894777605</v>
      </c>
      <c r="AQ24" s="16">
        <f>Sect_CBs!AQ24+Sect_DBs!S24+Sect_FCs!S24</f>
        <v>3576.3178463321606</v>
      </c>
      <c r="AR24" s="16">
        <f>Sect_CBs!AR24+Sect_DBs!T24+Sect_FCs!T24</f>
        <v>4010.9956366708607</v>
      </c>
      <c r="AS24" s="16">
        <f>Sect_CBs!AS24+Sect_DBs!U24+Sect_FCs!U24</f>
        <v>3993.2334418383589</v>
      </c>
      <c r="AT24" s="16">
        <f>Sect_CBs!AT24+Sect_DBs!V24+Sect_FCs!V24</f>
        <v>4195.3110919413602</v>
      </c>
      <c r="AU24" s="16">
        <f>Sect_CBs!AU24+Sect_DBs!W24+Sect_FCs!W24</f>
        <v>4182.1182141339596</v>
      </c>
      <c r="AV24" s="16">
        <f>Sect_CBs!AV24+Sect_DBs!X24+Sect_FCs!X24</f>
        <v>4045.26553007336</v>
      </c>
      <c r="AW24" s="16">
        <f>Sect_CBs!AW24+Sect_DBs!Y24+Sect_FCs!Y24</f>
        <v>3886.8312852535591</v>
      </c>
      <c r="AX24" s="16">
        <f>Sect_CBs!AX24+Sect_DBs!Z24+Sect_FCs!Z24</f>
        <v>4204.2765198675606</v>
      </c>
      <c r="AY24" s="16">
        <f>Sect_CBs!AY24+Sect_DBs!AA24+Sect_FCs!AA24</f>
        <v>4235.8201790623607</v>
      </c>
      <c r="AZ24" s="16">
        <f>Sect_CBs!AZ24+Sect_DBs!AB24+Sect_FCs!AB24</f>
        <v>4434.3661469687595</v>
      </c>
      <c r="BA24" s="16">
        <f>Sect_CBs!BA24+Sect_DBs!AC24+Sect_FCs!AC24</f>
        <v>4705.3246569687608</v>
      </c>
      <c r="BB24" s="16">
        <f>Sect_CBs!BB24+Sect_DBs!AD24+Sect_FCs!AD24</f>
        <v>4442.4087841087585</v>
      </c>
      <c r="BC24" s="16">
        <f>Sect_CBs!BC24+Sect_DBs!AE24+Sect_FCs!AE24</f>
        <v>4609.9781062187603</v>
      </c>
      <c r="BD24" s="16">
        <f>Sect_CBs!BD24+Sect_DBs!AF24+Sect_FCs!AF24</f>
        <v>4620.455776915941</v>
      </c>
      <c r="BE24" s="16">
        <f>Sect_CBs!BE24+Sect_DBs!AG24+Sect_FCs!AG24</f>
        <v>4994.1611362936374</v>
      </c>
      <c r="BF24" s="16">
        <f>Sect_CBs!BF24+Sect_DBs!AH24+Sect_FCs!AH24</f>
        <v>5171.2104737536383</v>
      </c>
      <c r="BG24" s="16">
        <f>Sect_CBs!BG24+Sect_DBs!AI24+Sect_FCs!AI24</f>
        <v>5161.2719996436372</v>
      </c>
      <c r="BH24" s="16">
        <f>Sect_CBs!BH24+Sect_DBs!AJ24+Sect_FCs!AJ24</f>
        <v>5233.5940244636377</v>
      </c>
      <c r="BI24" s="16">
        <f>Sect_CBs!BI24+Sect_DBs!AK24+Sect_FCs!AK24</f>
        <v>5066.3369020086393</v>
      </c>
      <c r="BJ24" s="16">
        <f>Sect_CBs!BJ24+Sect_DBs!AL24+Sect_FCs!AL24</f>
        <v>5925.2364324436376</v>
      </c>
      <c r="BK24" s="16">
        <f>Sect_CBs!BK24+Sect_DBs!AM24+Sect_FCs!AM24</f>
        <v>5773.2681618636407</v>
      </c>
      <c r="BL24" s="16">
        <f>Sect_CBs!BL24+Sect_DBs!AN24+Sect_FCs!AN24</f>
        <v>5962.6869459936388</v>
      </c>
      <c r="BM24" s="16">
        <f>Sect_CBs!BM24+Sect_DBs!AO24+Sect_FCs!AO24</f>
        <v>5465.9666042779008</v>
      </c>
      <c r="BN24" s="16">
        <f>Sect_CBs!BN24+Sect_DBs!AP24+Sect_FCs!AP24</f>
        <v>5056.2301324376976</v>
      </c>
      <c r="BO24" s="16">
        <f>Sect_CBs!BO24+Sect_DBs!AQ24+Sect_FCs!AQ24</f>
        <v>4960.1953828676978</v>
      </c>
      <c r="BP24" s="16">
        <f>Sect_CBs!BP24+Sect_DBs!AR24+Sect_FCs!AR24</f>
        <v>5224.3751597176988</v>
      </c>
      <c r="BQ24" s="16">
        <f>Sect_CBs!BQ24+Sect_DBs!AS24+Sect_FCs!AS24</f>
        <v>4924.1395677676983</v>
      </c>
      <c r="BR24" s="16">
        <f>Sect_CBs!BR24+Sect_DBs!AT24+Sect_FCs!AT24</f>
        <v>4998.5531838076977</v>
      </c>
      <c r="BS24" s="16">
        <f>Sect_CBs!BS24+Sect_DBs!AU24+Sect_FCs!AU24</f>
        <v>5114.2342083076965</v>
      </c>
      <c r="BT24" s="16">
        <f>Sect_CBs!BT24+Sect_DBs!AV24+Sect_FCs!AV24</f>
        <v>4804.0201658139476</v>
      </c>
      <c r="BU24" s="16">
        <f>Sect_CBs!BU24+Sect_DBs!AW24+Sect_FCs!AW24</f>
        <v>4741.9360313739471</v>
      </c>
      <c r="BV24" s="16">
        <f>Sect_CBs!BV24+Sect_DBs!AX24+Sect_FCs!AX24</f>
        <v>5640.7019754739467</v>
      </c>
      <c r="BW24" s="16">
        <f>Sect_CBs!BW24+Sect_DBs!AY24+Sect_FCs!AY24</f>
        <v>5428.6387572139456</v>
      </c>
      <c r="BX24" s="16">
        <f>Sect_CBs!BX24+Sect_DBs!AZ24+Sect_FCs!AZ24</f>
        <v>6857.2263836739476</v>
      </c>
      <c r="BY24" s="16">
        <f>Sect_CBs!BY24+Sect_DBs!BA24+Sect_FCs!BA24</f>
        <v>6863.0336452739466</v>
      </c>
      <c r="BZ24" s="16">
        <f>Sect_CBs!BZ24+Sect_DBs!BB24+Sect_FCs!BB24</f>
        <v>6545.1015914439477</v>
      </c>
      <c r="CA24" s="16">
        <f>Sect_CBs!CA24+Sect_DBs!BC24+Sect_FCs!BC24</f>
        <v>6324.5520282839461</v>
      </c>
      <c r="CB24" s="16">
        <f>Sect_CBs!CB24+Sect_DBs!BD24+Sect_FCs!BD24</f>
        <v>6524.9833978839497</v>
      </c>
      <c r="CC24" s="16">
        <f>Sect_CBs!CC24+Sect_DBs!BE24+Sect_FCs!BE24</f>
        <v>6549.8307081739495</v>
      </c>
      <c r="CD24" s="16">
        <f>Sect_CBs!CD24+Sect_DBs!BF24+Sect_FCs!BF24</f>
        <v>6969.4403831739455</v>
      </c>
      <c r="CE24" s="16">
        <f>Sect_CBs!CE24+Sect_DBs!BG24+Sect_FCs!BG24</f>
        <v>7544.3684420939471</v>
      </c>
      <c r="CF24" s="16">
        <f>Sect_CBs!CF24+Sect_DBs!BH24+Sect_FCs!BH24</f>
        <v>8289.1525929906529</v>
      </c>
      <c r="CG24" s="16">
        <f>Sect_CBs!CG24+Sect_DBs!BI24+Sect_FCs!BI24</f>
        <v>8532.3181081739476</v>
      </c>
      <c r="CH24" s="16">
        <f>Sect_CBs!CH24+Sect_DBs!BJ24+Sect_FCs!BJ24</f>
        <v>9577.1869013099986</v>
      </c>
      <c r="CI24" s="16">
        <f>Sect_CBs!CI24+Sect_DBs!BK24+Sect_FCs!BK24</f>
        <v>9213.5135468499993</v>
      </c>
      <c r="CJ24" s="16">
        <f>Sect_CBs!CJ24+Sect_DBs!BL24+Sect_FCs!BL24</f>
        <v>9754.8092823099996</v>
      </c>
      <c r="CK24" s="16">
        <f>Sect_CBs!CK24+Sect_DBs!BM24+Sect_FCs!BM24</f>
        <v>10004.58296338</v>
      </c>
      <c r="CL24" s="16">
        <f>Sect_CBs!CL24+Sect_DBs!BN24+Sect_FCs!BN24</f>
        <v>9899.3462685800023</v>
      </c>
      <c r="CM24" s="16">
        <f>Sect_CBs!CM24+Sect_DBs!BO24+Sect_FCs!BO24</f>
        <v>10852.153056480005</v>
      </c>
      <c r="CN24" s="16">
        <f>Sect_CBs!CN24+Sect_DBs!BP24+Sect_FCs!BP24</f>
        <v>10969.417171860001</v>
      </c>
      <c r="CO24" s="16">
        <f>Sect_CBs!CO24+Sect_DBs!BQ24+Sect_FCs!BQ24</f>
        <v>11486.404339789</v>
      </c>
      <c r="CP24" s="16">
        <f>Sect_CBs!CP24+Sect_DBs!BR24+Sect_FCs!BR24</f>
        <v>11797.993048723656</v>
      </c>
      <c r="CQ24" s="16">
        <f>Sect_CBs!CQ24+Sect_DBs!BS24+Sect_FCs!BS24</f>
        <v>12016.713495804159</v>
      </c>
      <c r="CR24" s="16">
        <f>Sect_CBs!CR24+Sect_DBs!BT24+Sect_FCs!BT24</f>
        <v>12312.575488417351</v>
      </c>
      <c r="CS24" s="16">
        <f>Sect_CBs!CS24+Sect_DBs!BU24+Sect_FCs!BU24</f>
        <v>12206.186369567</v>
      </c>
      <c r="CT24" s="16">
        <f>Sect_CBs!CT24+Sect_DBs!BV24+Sect_FCs!BV24</f>
        <v>12308.176647816999</v>
      </c>
      <c r="CU24" s="16">
        <f>Sect_CBs!CU24+Sect_DBs!BW24+Sect_FCs!BW24</f>
        <v>12457.064998543503</v>
      </c>
      <c r="CV24" s="16">
        <f>Sect_CBs!CV24+Sect_DBs!BX24+Sect_FCs!BX24</f>
        <v>11426.766865621999</v>
      </c>
      <c r="CW24" s="16">
        <f>Sect_CBs!CW24+Sect_DBs!BY24+Sect_FCs!BY24</f>
        <v>11092.023539016001</v>
      </c>
      <c r="CX24" s="16">
        <f>Sect_CBs!CX24+Sect_DBs!BZ24+Sect_FCs!BZ24</f>
        <v>10979.639722633003</v>
      </c>
      <c r="CY24" s="16">
        <f>Sect_CBs!CY24+Sect_DBs!CA24+Sect_FCs!CA24</f>
        <v>10328.251602586999</v>
      </c>
      <c r="CZ24" s="16">
        <f>Sect_CBs!CZ24+Sect_DBs!CB24+Sect_FCs!CB24</f>
        <v>11801.702204373998</v>
      </c>
      <c r="DA24" s="16">
        <f>Sect_CBs!DA24+Sect_DBs!CC24+Sect_FCs!CC24</f>
        <v>12349.482171214</v>
      </c>
      <c r="DB24" s="16">
        <f>Sect_CBs!DB24+Sect_DBs!CD24+Sect_FCs!CD24</f>
        <v>11614.547788269998</v>
      </c>
      <c r="DC24" s="16">
        <f>Sect_CBs!DC24+Sect_DBs!CE24+Sect_FCs!CE24</f>
        <v>12602.001240539999</v>
      </c>
      <c r="DD24" s="16">
        <f>Sect_CBs!DD24+Sect_DBs!CF24+Sect_FCs!CF24</f>
        <v>12751.000009680003</v>
      </c>
      <c r="DE24" s="16">
        <f>Sect_CBs!DE24+Sect_DBs!CG24+Sect_FCs!CG24</f>
        <v>12900.144894139998</v>
      </c>
      <c r="DF24" s="16">
        <f>Sect_CBs!DF24+Sect_DBs!CH24+Sect_FCs!CH24</f>
        <v>13306.068931359998</v>
      </c>
      <c r="DG24" s="16">
        <f>Sect_CBs!DG24+Sect_DBs!CI24+Sect_FCs!CI24</f>
        <v>13929.683817740002</v>
      </c>
      <c r="DH24" s="16">
        <f>Sect_CBs!DH24+Sect_DBs!CJ24+Sect_FCs!CJ24</f>
        <v>14389.297950049999</v>
      </c>
      <c r="DI24" s="16">
        <f>Sect_CBs!DI24+Sect_DBs!CK24+Sect_FCs!CK24</f>
        <v>14512.765486780001</v>
      </c>
      <c r="DJ24" s="16">
        <f>Sect_CBs!DJ24+Sect_DBs!CL24+Sect_FCs!CL24</f>
        <v>13976.34762866</v>
      </c>
      <c r="DK24" s="16">
        <f>Sect_CBs!DK24+Sect_DBs!CM24+Sect_FCs!CM24</f>
        <v>14101.67138476</v>
      </c>
      <c r="DL24" s="16">
        <f>Sect_CBs!DL24+Sect_DBs!CN24+Sect_FCs!CN24</f>
        <v>14379.046649789998</v>
      </c>
      <c r="DM24" s="16">
        <f>Sect_CBs!DM24+Sect_DBs!CO24+Sect_FCs!CO24</f>
        <v>14223.632331289999</v>
      </c>
      <c r="DN24" s="16">
        <f>Sect_CBs!DN24+Sect_DBs!CP24+Sect_FCs!CP24</f>
        <v>14062.405783540004</v>
      </c>
      <c r="DO24" s="16">
        <f>Sect_CBs!DO24+Sect_DBs!CQ24+Sect_FCs!CQ24</f>
        <v>14681.034533842501</v>
      </c>
      <c r="DP24" s="16">
        <f>Sect_CBs!DP24+Sect_DBs!CR24+Sect_FCs!CR24</f>
        <v>15192.382028979999</v>
      </c>
      <c r="DQ24" s="16">
        <f>Sect_CBs!DQ24+Sect_DBs!CS24+Sect_FCs!CS24</f>
        <v>15492.543752119996</v>
      </c>
      <c r="DR24" s="16">
        <f>Sect_CBs!DR24+Sect_DBs!CT24+Sect_FCs!CT24</f>
        <v>16634.803413760004</v>
      </c>
      <c r="DS24" s="16">
        <f>Sect_CBs!DS24+Sect_DBs!CU24+Sect_FCs!CU24</f>
        <v>17091.872580069998</v>
      </c>
      <c r="DT24" s="16">
        <f>Sect_CBs!DT24+Sect_DBs!CV24+Sect_FCs!CV24</f>
        <v>17062.323760839998</v>
      </c>
      <c r="DU24" s="16">
        <f>Sect_CBs!DU24+Sect_DBs!CW24+Sect_FCs!CW24</f>
        <v>16066.366968209999</v>
      </c>
      <c r="DV24" s="16">
        <f>Sect_CBs!DV24+Sect_DBs!CX24+Sect_FCs!CX24</f>
        <v>16027.930807849994</v>
      </c>
      <c r="DW24" s="16">
        <f>Sect_CBs!DW24+Sect_DBs!CY24+Sect_FCs!CY24</f>
        <v>16629.085745780001</v>
      </c>
      <c r="DX24" s="16">
        <f>Sect_CBs!DX24+Sect_DBs!CZ24+Sect_FCs!CZ24</f>
        <v>17351.04949727</v>
      </c>
      <c r="DY24" s="16">
        <f>Sect_CBs!DY24+Sect_DBs!DA24+Sect_FCs!DA24</f>
        <v>17419.57391942</v>
      </c>
      <c r="DZ24" s="16">
        <f>Sect_CBs!DZ24+Sect_DBs!DB24+Sect_FCs!DB24</f>
        <v>17302.54687256</v>
      </c>
      <c r="EA24" s="16">
        <f>Sect_CBs!EA24+Sect_DBs!DC24+Sect_FCs!DC24</f>
        <v>17666.466591450004</v>
      </c>
      <c r="EB24" s="16">
        <f>Sect_CBs!EB24+Sect_DBs!DD24+Sect_FCs!DD24</f>
        <v>17677.98275693</v>
      </c>
      <c r="EC24" s="16">
        <f>Sect_CBs!EC24+Sect_DBs!DE24+Sect_FCs!DE24</f>
        <v>18043.019462600001</v>
      </c>
      <c r="ED24" s="16">
        <f>Sect_CBs!ED24+Sect_DBs!DF24+Sect_FCs!DF24</f>
        <v>18853.095795579244</v>
      </c>
      <c r="EE24" s="16">
        <f>Sect_CBs!EE24+Sect_DBs!DG24+Sect_FCs!DG24</f>
        <v>18964.920528089995</v>
      </c>
      <c r="EF24" s="16">
        <f>Sect_CBs!EF24+Sect_DBs!DH24+Sect_FCs!DH24</f>
        <v>19543.085649110002</v>
      </c>
      <c r="EG24" s="16">
        <f>Sect_CBs!EG24+Sect_DBs!DI24+Sect_FCs!DI24</f>
        <v>19886.177817269996</v>
      </c>
      <c r="EH24" s="16">
        <f>Sect_CBs!EH24+Sect_DBs!DJ24+Sect_FCs!DJ24</f>
        <v>19772.434649549999</v>
      </c>
      <c r="EI24" s="16">
        <f>Sect_CBs!EI24+Sect_DBs!DK24+Sect_FCs!DK24</f>
        <v>18843.008083170003</v>
      </c>
      <c r="EJ24" s="16">
        <f>Sect_CBs!EJ24+Sect_DBs!DL24+Sect_FCs!DL24</f>
        <v>20052.009644649999</v>
      </c>
      <c r="EK24" s="13">
        <f>Sect_CBs!EK24+Sect_DBs!DM24+Sect_FCs!DM24</f>
        <v>19553.681243259995</v>
      </c>
      <c r="EL24" s="13">
        <f>Sect_CBs!EL24+Sect_DBs!DN24+Sect_FCs!DN24</f>
        <v>20759.055435639999</v>
      </c>
      <c r="EM24" s="13">
        <f>Sect_CBs!EM24+Sect_DBs!DO24+Sect_FCs!DO24</f>
        <v>21125.742779529992</v>
      </c>
      <c r="EN24" s="13">
        <f>Sect_CBs!EN24+Sect_DBs!DP24+Sect_FCs!DP24</f>
        <v>21303.570622659998</v>
      </c>
      <c r="EO24" s="13">
        <f>Sect_CBs!EO24+Sect_DBs!DQ24+Sect_FCs!DQ24</f>
        <v>22217.237431639998</v>
      </c>
      <c r="EP24" s="13">
        <f>Sect_CBs!EP24+Sect_DBs!DR24+Sect_FCs!DR24</f>
        <v>22765.340153285993</v>
      </c>
      <c r="EQ24" s="13">
        <f>Sect_CBs!EQ24+Sect_DBs!DS24+Sect_FCs!DS24</f>
        <v>23160.227502442012</v>
      </c>
      <c r="ER24" s="13">
        <f>Sect_CBs!ER24+Sect_DBs!DT24+Sect_FCs!DT24</f>
        <v>23067.488267232005</v>
      </c>
      <c r="ES24" s="13">
        <f>Sect_CBs!ES24+Sect_DBs!DU24+Sect_FCs!DU24</f>
        <v>22821.728394170001</v>
      </c>
      <c r="ET24" s="13">
        <f>Sect_CBs!ET24+Sect_DBs!DV24+Sect_FCs!DV24</f>
        <v>22328.785077209999</v>
      </c>
      <c r="EU24" s="13">
        <f>Sect_CBs!EU24+Sect_DBs!DW24+Sect_FCs!DW24</f>
        <v>22129.384833079999</v>
      </c>
      <c r="EV24" s="13">
        <f>Sect_CBs!EV24+Sect_DBs!DX24+Sect_FCs!DX24</f>
        <v>22204.536885261004</v>
      </c>
      <c r="EW24" s="13">
        <f>Sect_CBs!EW24+Sect_DBs!DY24+Sect_FCs!DY24</f>
        <v>22314.566438219998</v>
      </c>
      <c r="EX24" s="13">
        <f>Sect_CBs!EX24+Sect_DBs!DZ24+Sect_FCs!DZ24</f>
        <v>22750.868355120001</v>
      </c>
    </row>
    <row r="25" spans="1:154" s="18" customFormat="1" x14ac:dyDescent="0.3">
      <c r="A25" s="15" t="s">
        <v>37</v>
      </c>
      <c r="B25" s="16">
        <v>825.65404677999993</v>
      </c>
      <c r="C25" s="16">
        <v>773.44991751999999</v>
      </c>
      <c r="D25" s="16">
        <v>720.70659753000007</v>
      </c>
      <c r="E25" s="16">
        <v>719.52829287918894</v>
      </c>
      <c r="F25" s="16">
        <v>715.78304319000006</v>
      </c>
      <c r="G25" s="16">
        <v>836.57694633999984</v>
      </c>
      <c r="H25" s="16">
        <v>984.86391266999976</v>
      </c>
      <c r="I25" s="16">
        <v>1174.9758523099999</v>
      </c>
      <c r="J25" s="16">
        <v>1176.9758523099999</v>
      </c>
      <c r="K25" s="17">
        <v>1129.6245740499999</v>
      </c>
      <c r="L25" s="16">
        <v>1090.4922836058254</v>
      </c>
      <c r="M25" s="16">
        <v>1033.880314963</v>
      </c>
      <c r="N25" s="16">
        <v>722.04230096999981</v>
      </c>
      <c r="O25" s="16">
        <v>732.69316200999992</v>
      </c>
      <c r="P25" s="16">
        <v>687.61952481999981</v>
      </c>
      <c r="Q25" s="16">
        <v>813.05277162999994</v>
      </c>
      <c r="R25" s="16">
        <v>811.06819892999988</v>
      </c>
      <c r="S25" s="16">
        <v>877.73485461999985</v>
      </c>
      <c r="T25" s="16">
        <v>1299.8877889700002</v>
      </c>
      <c r="U25" s="16">
        <v>1406.0289377919671</v>
      </c>
      <c r="V25" s="16">
        <v>1484.1493782800001</v>
      </c>
      <c r="W25" s="16">
        <v>1794.2873534500002</v>
      </c>
      <c r="X25" s="16">
        <v>1413.4384484400002</v>
      </c>
      <c r="Y25" s="16">
        <v>1252.8250213900001</v>
      </c>
      <c r="Z25" s="16">
        <f>Sect_CBs!Z25+Sect_DBs!B25+Sect_FCs!B25</f>
        <v>1670.6321091499995</v>
      </c>
      <c r="AA25" s="16">
        <f>Sect_CBs!AA25+Sect_DBs!C25+Sect_FCs!C25</f>
        <v>1517.5136926900002</v>
      </c>
      <c r="AB25" s="16">
        <f>Sect_CBs!AB25+Sect_DBs!D25+Sect_FCs!D25</f>
        <v>1417.0040218021002</v>
      </c>
      <c r="AC25" s="16">
        <f>Sect_CBs!AC25+Sect_DBs!E25+Sect_FCs!E25</f>
        <v>1335.4840124121004</v>
      </c>
      <c r="AD25" s="16">
        <f>Sect_CBs!AD25+Sect_DBs!F25+Sect_FCs!F25</f>
        <v>1198.793331914</v>
      </c>
      <c r="AE25" s="16">
        <f>Sect_CBs!AE25+Sect_DBs!G25+Sect_FCs!G25</f>
        <v>1224.654525125</v>
      </c>
      <c r="AF25" s="16">
        <f>Sect_CBs!AF25+Sect_DBs!H25+Sect_FCs!H25</f>
        <v>1300.530425655</v>
      </c>
      <c r="AG25" s="16">
        <f>Sect_CBs!AG25+Sect_DBs!I25+Sect_FCs!I25</f>
        <v>1324.7537248439999</v>
      </c>
      <c r="AH25" s="16">
        <f>Sect_CBs!AH25+Sect_DBs!J25+Sect_FCs!J25</f>
        <v>1352.7702767570001</v>
      </c>
      <c r="AI25" s="16">
        <f>Sect_CBs!AI25+Sect_DBs!K25+Sect_FCs!K25</f>
        <v>1302.9280662599999</v>
      </c>
      <c r="AJ25" s="16">
        <f>Sect_CBs!AJ25+Sect_DBs!L25+Sect_FCs!L25</f>
        <v>1254.4179669583002</v>
      </c>
      <c r="AK25" s="16">
        <f>Sect_CBs!AK25+Sect_DBs!M25+Sect_FCs!M25</f>
        <v>1151.5728066783004</v>
      </c>
      <c r="AL25" s="16">
        <f>Sect_CBs!AL25+Sect_DBs!N25+Sect_FCs!N25</f>
        <v>1371.2475918872003</v>
      </c>
      <c r="AM25" s="16">
        <f>Sect_CBs!AM25+Sect_DBs!O25+Sect_FCs!O25</f>
        <v>1437.6547510300006</v>
      </c>
      <c r="AN25" s="16">
        <f>Sect_CBs!AN25+Sect_DBs!P25+Sect_FCs!P25</f>
        <v>1419.1690366852004</v>
      </c>
      <c r="AO25" s="16">
        <f>Sect_CBs!AO25+Sect_DBs!Q25+Sect_FCs!Q25</f>
        <v>1581.0433571232011</v>
      </c>
      <c r="AP25" s="16">
        <f>Sect_CBs!AP25+Sect_DBs!R25+Sect_FCs!R25</f>
        <v>1363.3949751412008</v>
      </c>
      <c r="AQ25" s="16">
        <f>Sect_CBs!AQ25+Sect_DBs!S25+Sect_FCs!S25</f>
        <v>1698.8074225012003</v>
      </c>
      <c r="AR25" s="16">
        <f>Sect_CBs!AR25+Sect_DBs!T25+Sect_FCs!T25</f>
        <v>2304.2584376961991</v>
      </c>
      <c r="AS25" s="16">
        <f>Sect_CBs!AS25+Sect_DBs!U25+Sect_FCs!U25</f>
        <v>3175.2137411712001</v>
      </c>
      <c r="AT25" s="16">
        <f>Sect_CBs!AT25+Sect_DBs!V25+Sect_FCs!V25</f>
        <v>3427.987309700201</v>
      </c>
      <c r="AU25" s="16">
        <f>Sect_CBs!AU25+Sect_DBs!W25+Sect_FCs!W25</f>
        <v>3601.3743693602009</v>
      </c>
      <c r="AV25" s="16">
        <f>Sect_CBs!AV25+Sect_DBs!X25+Sect_FCs!X25</f>
        <v>3435.1720202302004</v>
      </c>
      <c r="AW25" s="16">
        <f>Sect_CBs!AW25+Sect_DBs!Y25+Sect_FCs!Y25</f>
        <v>3574.5817421902002</v>
      </c>
      <c r="AX25" s="16">
        <f>Sect_CBs!AX25+Sect_DBs!Z25+Sect_FCs!Z25</f>
        <v>4106.8778064602011</v>
      </c>
      <c r="AY25" s="16">
        <f>Sect_CBs!AY25+Sect_DBs!AA25+Sect_FCs!AA25</f>
        <v>3897.7128271801998</v>
      </c>
      <c r="AZ25" s="16">
        <f>Sect_CBs!AZ25+Sect_DBs!AB25+Sect_FCs!AB25</f>
        <v>3987.1610142502</v>
      </c>
      <c r="BA25" s="16">
        <f>Sect_CBs!BA25+Sect_DBs!AC25+Sect_FCs!AC25</f>
        <v>4067.9183664302013</v>
      </c>
      <c r="BB25" s="16">
        <f>Sect_CBs!BB25+Sect_DBs!AD25+Sect_FCs!AD25</f>
        <v>4265.8273259002008</v>
      </c>
      <c r="BC25" s="16">
        <f>Sect_CBs!BC25+Sect_DBs!AE25+Sect_FCs!AE25</f>
        <v>4128.8611348302002</v>
      </c>
      <c r="BD25" s="16">
        <f>Sect_CBs!BD25+Sect_DBs!AF25+Sect_FCs!AF25</f>
        <v>4459.3916853299988</v>
      </c>
      <c r="BE25" s="16">
        <f>Sect_CBs!BE25+Sect_DBs!AG25+Sect_FCs!AG25</f>
        <v>4617.43087887</v>
      </c>
      <c r="BF25" s="16">
        <f>Sect_CBs!BF25+Sect_DBs!AH25+Sect_FCs!AH25</f>
        <v>4709.7000733399991</v>
      </c>
      <c r="BG25" s="16">
        <f>Sect_CBs!BG25+Sect_DBs!AI25+Sect_FCs!AI25</f>
        <v>4603.903214599999</v>
      </c>
      <c r="BH25" s="16">
        <f>Sect_CBs!BH25+Sect_DBs!AJ25+Sect_FCs!AJ25</f>
        <v>4086.2076018400021</v>
      </c>
      <c r="BI25" s="16">
        <f>Sect_CBs!BI25+Sect_DBs!AK25+Sect_FCs!AK25</f>
        <v>3965.0663592600004</v>
      </c>
      <c r="BJ25" s="16">
        <f>Sect_CBs!BJ25+Sect_DBs!AL25+Sect_FCs!AL25</f>
        <v>4095.7244396249994</v>
      </c>
      <c r="BK25" s="16">
        <f>Sect_CBs!BK25+Sect_DBs!AM25+Sect_FCs!AM25</f>
        <v>4189.0537823599989</v>
      </c>
      <c r="BL25" s="16">
        <f>Sect_CBs!BL25+Sect_DBs!AN25+Sect_FCs!AN25</f>
        <v>4388.534783789999</v>
      </c>
      <c r="BM25" s="16">
        <f>Sect_CBs!BM25+Sect_DBs!AO25+Sect_FCs!AO25</f>
        <v>4186.0082802400002</v>
      </c>
      <c r="BN25" s="16">
        <f>Sect_CBs!BN25+Sect_DBs!AP25+Sect_FCs!AP25</f>
        <v>4090.3575111500008</v>
      </c>
      <c r="BO25" s="16">
        <f>Sect_CBs!BO25+Sect_DBs!AQ25+Sect_FCs!AQ25</f>
        <v>4151.9283244600001</v>
      </c>
      <c r="BP25" s="16">
        <f>Sect_CBs!BP25+Sect_DBs!AR25+Sect_FCs!AR25</f>
        <v>4481.2037064799997</v>
      </c>
      <c r="BQ25" s="16">
        <f>Sect_CBs!BQ25+Sect_DBs!AS25+Sect_FCs!AS25</f>
        <v>4892.0197103200026</v>
      </c>
      <c r="BR25" s="16">
        <f>Sect_CBs!BR25+Sect_DBs!AT25+Sect_FCs!AT25</f>
        <v>4699.8813847600013</v>
      </c>
      <c r="BS25" s="16">
        <f>Sect_CBs!BS25+Sect_DBs!AU25+Sect_FCs!AU25</f>
        <v>4879.0206489499997</v>
      </c>
      <c r="BT25" s="16">
        <f>Sect_CBs!BT25+Sect_DBs!AV25+Sect_FCs!AV25</f>
        <v>4830.0013517200005</v>
      </c>
      <c r="BU25" s="16">
        <f>Sect_CBs!BU25+Sect_DBs!AW25+Sect_FCs!AW25</f>
        <v>4319.2448600000007</v>
      </c>
      <c r="BV25" s="16">
        <f>Sect_CBs!BV25+Sect_DBs!AX25+Sect_FCs!AX25</f>
        <v>4312.167591630001</v>
      </c>
      <c r="BW25" s="16">
        <f>Sect_CBs!BW25+Sect_DBs!AY25+Sect_FCs!AY25</f>
        <v>4331.8538308700008</v>
      </c>
      <c r="BX25" s="16">
        <f>Sect_CBs!BX25+Sect_DBs!AZ25+Sect_FCs!AZ25</f>
        <v>4062.8178008500004</v>
      </c>
      <c r="BY25" s="16">
        <f>Sect_CBs!BY25+Sect_DBs!BA25+Sect_FCs!BA25</f>
        <v>3982.9366736400011</v>
      </c>
      <c r="BZ25" s="16">
        <f>Sect_CBs!BZ25+Sect_DBs!BB25+Sect_FCs!BB25</f>
        <v>4013.9967327100007</v>
      </c>
      <c r="CA25" s="16">
        <f>Sect_CBs!CA25+Sect_DBs!BC25+Sect_FCs!BC25</f>
        <v>4079.7183059100007</v>
      </c>
      <c r="CB25" s="16">
        <f>Sect_CBs!CB25+Sect_DBs!BD25+Sect_FCs!BD25</f>
        <v>4593.5994127500016</v>
      </c>
      <c r="CC25" s="16">
        <f>Sect_CBs!CC25+Sect_DBs!BE25+Sect_FCs!BE25</f>
        <v>4506.7161368400002</v>
      </c>
      <c r="CD25" s="16">
        <f>Sect_CBs!CD25+Sect_DBs!BF25+Sect_FCs!BF25</f>
        <v>4617.4286137900017</v>
      </c>
      <c r="CE25" s="16">
        <f>Sect_CBs!CE25+Sect_DBs!BG25+Sect_FCs!BG25</f>
        <v>4390.3392038299999</v>
      </c>
      <c r="CF25" s="16">
        <f>Sect_CBs!CF25+Sect_DBs!BH25+Sect_FCs!BH25</f>
        <v>3422.3928526600007</v>
      </c>
      <c r="CG25" s="16">
        <f>Sect_CBs!CG25+Sect_DBs!BI25+Sect_FCs!BI25</f>
        <v>3680.0455254100007</v>
      </c>
      <c r="CH25" s="16">
        <f>Sect_CBs!CH25+Sect_DBs!BJ25+Sect_FCs!BJ25</f>
        <v>4119.9999916600018</v>
      </c>
      <c r="CI25" s="16">
        <f>Sect_CBs!CI25+Sect_DBs!BK25+Sect_FCs!BK25</f>
        <v>4072.19338229</v>
      </c>
      <c r="CJ25" s="16">
        <f>Sect_CBs!CJ25+Sect_DBs!BL25+Sect_FCs!BL25</f>
        <v>3859.690708300001</v>
      </c>
      <c r="CK25" s="16">
        <f>Sect_CBs!CK25+Sect_DBs!BM25+Sect_FCs!BM25</f>
        <v>3658.3921637700009</v>
      </c>
      <c r="CL25" s="16">
        <f>Sect_CBs!CL25+Sect_DBs!BN25+Sect_FCs!BN25</f>
        <v>3410.1639316800006</v>
      </c>
      <c r="CM25" s="16">
        <f>Sect_CBs!CM25+Sect_DBs!BO25+Sect_FCs!BO25</f>
        <v>3960.150650940001</v>
      </c>
      <c r="CN25" s="16">
        <f>Sect_CBs!CN25+Sect_DBs!BP25+Sect_FCs!BP25</f>
        <v>4544.2525051600014</v>
      </c>
      <c r="CO25" s="16">
        <f>Sect_CBs!CO25+Sect_DBs!BQ25+Sect_FCs!BQ25</f>
        <v>4825.7825621100028</v>
      </c>
      <c r="CP25" s="16">
        <f>Sect_CBs!CP25+Sect_DBs!BR25+Sect_FCs!BR25</f>
        <v>4358.2345998700011</v>
      </c>
      <c r="CQ25" s="16">
        <f>Sect_CBs!CQ25+Sect_DBs!BS25+Sect_FCs!BS25</f>
        <v>4558.509933209999</v>
      </c>
      <c r="CR25" s="16">
        <f>Sect_CBs!CR25+Sect_DBs!BT25+Sect_FCs!BT25</f>
        <v>4238.5481338299996</v>
      </c>
      <c r="CS25" s="16">
        <f>Sect_CBs!CS25+Sect_DBs!BU25+Sect_FCs!BU25</f>
        <v>3713.2571603800011</v>
      </c>
      <c r="CT25" s="16">
        <f>Sect_CBs!CT25+Sect_DBs!BV25+Sect_FCs!BV25</f>
        <v>3866.9812036199996</v>
      </c>
      <c r="CU25" s="16">
        <f>Sect_CBs!CU25+Sect_DBs!BW25+Sect_FCs!BW25</f>
        <v>3614.6274620399995</v>
      </c>
      <c r="CV25" s="16">
        <f>Sect_CBs!CV25+Sect_DBs!BX25+Sect_FCs!BX25</f>
        <v>3296.4003419199994</v>
      </c>
      <c r="CW25" s="16">
        <f>Sect_CBs!CW25+Sect_DBs!BY25+Sect_FCs!BY25</f>
        <v>2978.3158230199992</v>
      </c>
      <c r="CX25" s="16">
        <f>Sect_CBs!CX25+Sect_DBs!BZ25+Sect_FCs!BZ25</f>
        <v>3041.8260990899998</v>
      </c>
      <c r="CY25" s="16">
        <f>Sect_CBs!CY25+Sect_DBs!CA25+Sect_FCs!CA25</f>
        <v>3463.6996768100007</v>
      </c>
      <c r="CZ25" s="16">
        <f>Sect_CBs!CZ25+Sect_DBs!CB25+Sect_FCs!CB25</f>
        <v>4441.5031735900002</v>
      </c>
      <c r="DA25" s="16">
        <f>Sect_CBs!DA25+Sect_DBs!CC25+Sect_FCs!CC25</f>
        <v>4978.7082069500011</v>
      </c>
      <c r="DB25" s="16">
        <f>Sect_CBs!DB25+Sect_DBs!CD25+Sect_FCs!CD25</f>
        <v>4861.6781992399992</v>
      </c>
      <c r="DC25" s="16">
        <f>Sect_CBs!DC25+Sect_DBs!CE25+Sect_FCs!CE25</f>
        <v>5315.255360189999</v>
      </c>
      <c r="DD25" s="16">
        <f>Sect_CBs!DD25+Sect_DBs!CF25+Sect_FCs!CF25</f>
        <v>5398.4452849200006</v>
      </c>
      <c r="DE25" s="16">
        <f>Sect_CBs!DE25+Sect_DBs!CG25+Sect_FCs!CG25</f>
        <v>4114.8497058800003</v>
      </c>
      <c r="DF25" s="16">
        <f>Sect_CBs!DF25+Sect_DBs!CH25+Sect_FCs!CH25</f>
        <v>4203.6457043299997</v>
      </c>
      <c r="DG25" s="16">
        <f>Sect_CBs!DG25+Sect_DBs!CI25+Sect_FCs!CI25</f>
        <v>3880.5114873499992</v>
      </c>
      <c r="DH25" s="16">
        <f>Sect_CBs!DH25+Sect_DBs!CJ25+Sect_FCs!CJ25</f>
        <v>3636.8266194699986</v>
      </c>
      <c r="DI25" s="16">
        <f>Sect_CBs!DI25+Sect_DBs!CK25+Sect_FCs!CK25</f>
        <v>3694.1490282400005</v>
      </c>
      <c r="DJ25" s="16">
        <f>Sect_CBs!DJ25+Sect_DBs!CL25+Sect_FCs!CL25</f>
        <v>3958.2181861099998</v>
      </c>
      <c r="DK25" s="16">
        <f>Sect_CBs!DK25+Sect_DBs!CM25+Sect_FCs!CM25</f>
        <v>4484.96434572</v>
      </c>
      <c r="DL25" s="16">
        <f>Sect_CBs!DL25+Sect_DBs!CN25+Sect_FCs!CN25</f>
        <v>5081.4317088500002</v>
      </c>
      <c r="DM25" s="16">
        <f>Sect_CBs!DM25+Sect_DBs!CO25+Sect_FCs!CO25</f>
        <v>6203.6530187500011</v>
      </c>
      <c r="DN25" s="16">
        <f>Sect_CBs!DN25+Sect_DBs!CP25+Sect_FCs!CP25</f>
        <v>7259.6274416200004</v>
      </c>
      <c r="DO25" s="16">
        <f>Sect_CBs!DO25+Sect_DBs!CQ25+Sect_FCs!CQ25</f>
        <v>7419.4172181099975</v>
      </c>
      <c r="DP25" s="16">
        <f>Sect_CBs!DP25+Sect_DBs!CR25+Sect_FCs!CR25</f>
        <v>6663.8342608800021</v>
      </c>
      <c r="DQ25" s="16">
        <f>Sect_CBs!DQ25+Sect_DBs!CS25+Sect_FCs!CS25</f>
        <v>5915.3370584000004</v>
      </c>
      <c r="DR25" s="16">
        <f>Sect_CBs!DR25+Sect_DBs!CT25+Sect_FCs!CT25</f>
        <v>5695.1703940500001</v>
      </c>
      <c r="DS25" s="16">
        <f>Sect_CBs!DS25+Sect_DBs!CU25+Sect_FCs!CU25</f>
        <v>5779.0522857699998</v>
      </c>
      <c r="DT25" s="16">
        <f>Sect_CBs!DT25+Sect_DBs!CV25+Sect_FCs!CV25</f>
        <v>5530.3508326079991</v>
      </c>
      <c r="DU25" s="16">
        <f>Sect_CBs!DU25+Sect_DBs!CW25+Sect_FCs!CW25</f>
        <v>5360.1219403900013</v>
      </c>
      <c r="DV25" s="16">
        <f>Sect_CBs!DV25+Sect_DBs!CX25+Sect_FCs!CX25</f>
        <v>5716.3582825099984</v>
      </c>
      <c r="DW25" s="16">
        <f>Sect_CBs!DW25+Sect_DBs!CY25+Sect_FCs!CY25</f>
        <v>7937.6806691000002</v>
      </c>
      <c r="DX25" s="16">
        <f>Sect_CBs!DX25+Sect_DBs!CZ25+Sect_FCs!CZ25</f>
        <v>7038.683621430001</v>
      </c>
      <c r="DY25" s="16">
        <f>Sect_CBs!DY25+Sect_DBs!DA25+Sect_FCs!DA25</f>
        <v>7514.453374579999</v>
      </c>
      <c r="DZ25" s="16">
        <f>Sect_CBs!DZ25+Sect_DBs!DB25+Sect_FCs!DB25</f>
        <v>7632.4173151499981</v>
      </c>
      <c r="EA25" s="16">
        <f>Sect_CBs!EA25+Sect_DBs!DC25+Sect_FCs!DC25</f>
        <v>7568.6096202299987</v>
      </c>
      <c r="EB25" s="16">
        <f>Sect_CBs!EB25+Sect_DBs!DD25+Sect_FCs!DD25</f>
        <v>7764.9629416099997</v>
      </c>
      <c r="EC25" s="16">
        <f>Sect_CBs!EC25+Sect_DBs!DE25+Sect_FCs!DE25</f>
        <v>7480.9491595000018</v>
      </c>
      <c r="ED25" s="16">
        <f>Sect_CBs!ED25+Sect_DBs!DF25+Sect_FCs!DF25</f>
        <v>7602.8135369600041</v>
      </c>
      <c r="EE25" s="16">
        <f>Sect_CBs!EE25+Sect_DBs!DG25+Sect_FCs!DG25</f>
        <v>7182.6502290200051</v>
      </c>
      <c r="EF25" s="16">
        <f>Sect_CBs!EF25+Sect_DBs!DH25+Sect_FCs!DH25</f>
        <v>6778.5417716200063</v>
      </c>
      <c r="EG25" s="16">
        <f>Sect_CBs!EG25+Sect_DBs!DI25+Sect_FCs!DI25</f>
        <v>6249.2291631600037</v>
      </c>
      <c r="EH25" s="16">
        <f>Sect_CBs!EH25+Sect_DBs!DJ25+Sect_FCs!DJ25</f>
        <v>5996.1455559800033</v>
      </c>
      <c r="EI25" s="16">
        <f>Sect_CBs!EI25+Sect_DBs!DK25+Sect_FCs!DK25</f>
        <v>6074.4038341900023</v>
      </c>
      <c r="EJ25" s="16">
        <f>Sect_CBs!EJ25+Sect_DBs!DL25+Sect_FCs!DL25</f>
        <v>6481.6743824699988</v>
      </c>
      <c r="EK25" s="13">
        <f>Sect_CBs!EK25+Sect_DBs!DM25+Sect_FCs!DM25</f>
        <v>7483.9899861699996</v>
      </c>
      <c r="EL25" s="13">
        <f>Sect_CBs!EL25+Sect_DBs!DN25+Sect_FCs!DN25</f>
        <v>6303.2387205999994</v>
      </c>
      <c r="EM25" s="13">
        <f>Sect_CBs!EM25+Sect_DBs!DO25+Sect_FCs!DO25</f>
        <v>5852.1549999199997</v>
      </c>
      <c r="EN25" s="13">
        <f>Sect_CBs!EN25+Sect_DBs!DP25+Sect_FCs!DP25</f>
        <v>5865.405935501999</v>
      </c>
      <c r="EO25" s="13">
        <f>Sect_CBs!EO25+Sect_DBs!DQ25+Sect_FCs!DQ25</f>
        <v>6534.341534019999</v>
      </c>
      <c r="EP25" s="13">
        <f>Sect_CBs!EP25+Sect_DBs!DR25+Sect_FCs!DR25</f>
        <v>6430.2930062599989</v>
      </c>
      <c r="EQ25" s="13">
        <f>Sect_CBs!EQ25+Sect_DBs!DS25+Sect_FCs!DS25</f>
        <v>5943.7322890500009</v>
      </c>
      <c r="ER25" s="13">
        <f>Sect_CBs!ER25+Sect_DBs!DT25+Sect_FCs!DT25</f>
        <v>6229.6314144999978</v>
      </c>
      <c r="ES25" s="13">
        <f>Sect_CBs!ES25+Sect_DBs!DU25+Sect_FCs!DU25</f>
        <v>5976.2661984099977</v>
      </c>
      <c r="ET25" s="13">
        <f>Sect_CBs!ET25+Sect_DBs!DV25+Sect_FCs!DV25</f>
        <v>6247.7697944700003</v>
      </c>
      <c r="EU25" s="13">
        <f>Sect_CBs!EU25+Sect_DBs!DW25+Sect_FCs!DW25</f>
        <v>6651.2901953299988</v>
      </c>
      <c r="EV25" s="13">
        <f>Sect_CBs!EV25+Sect_DBs!DX25+Sect_FCs!DX25</f>
        <v>7651.7492073999983</v>
      </c>
      <c r="EW25" s="13">
        <f>Sect_CBs!EW25+Sect_DBs!DY25+Sect_FCs!DY25</f>
        <v>7636.1730336600003</v>
      </c>
      <c r="EX25" s="13">
        <f>Sect_CBs!EX25+Sect_DBs!DZ25+Sect_FCs!DZ25</f>
        <v>7327.7136470599989</v>
      </c>
    </row>
    <row r="26" spans="1:154" s="18" customFormat="1" x14ac:dyDescent="0.3">
      <c r="A26" s="15" t="s">
        <v>38</v>
      </c>
      <c r="B26" s="16">
        <v>259.36962176000003</v>
      </c>
      <c r="C26" s="16">
        <v>261.13146302000001</v>
      </c>
      <c r="D26" s="16">
        <v>280.10606019999994</v>
      </c>
      <c r="E26" s="16">
        <v>603.30343067431886</v>
      </c>
      <c r="F26" s="16">
        <v>503.6077482899999</v>
      </c>
      <c r="G26" s="16">
        <v>383.48816349999993</v>
      </c>
      <c r="H26" s="16">
        <v>54.934000000000005</v>
      </c>
      <c r="I26" s="16">
        <v>60.475740799999997</v>
      </c>
      <c r="J26" s="16">
        <v>60.475740799999997</v>
      </c>
      <c r="K26" s="17">
        <v>54.553110298160007</v>
      </c>
      <c r="L26" s="16">
        <v>63.008419147329185</v>
      </c>
      <c r="M26" s="16">
        <v>61.536949610000008</v>
      </c>
      <c r="N26" s="16">
        <v>67.016030099999995</v>
      </c>
      <c r="O26" s="16">
        <v>63.626859600000003</v>
      </c>
      <c r="P26" s="16">
        <v>52.8648241</v>
      </c>
      <c r="Q26" s="16">
        <v>55.216640659999996</v>
      </c>
      <c r="R26" s="16">
        <v>41.888670160000004</v>
      </c>
      <c r="S26" s="16">
        <v>58.268999659999999</v>
      </c>
      <c r="T26" s="16">
        <v>69.799159119999985</v>
      </c>
      <c r="U26" s="16">
        <v>68.473188620000002</v>
      </c>
      <c r="V26" s="16">
        <v>71.702018120000005</v>
      </c>
      <c r="W26" s="16">
        <v>70.27307454000001</v>
      </c>
      <c r="X26" s="16">
        <v>66.041074539999997</v>
      </c>
      <c r="Y26" s="16">
        <v>66.543004539999998</v>
      </c>
      <c r="Z26" s="16">
        <f>Sect_CBs!Z26+Sect_DBs!B26+Sect_FCs!B26</f>
        <v>43.246217250000001</v>
      </c>
      <c r="AA26" s="16">
        <f>Sect_CBs!AA26+Sect_DBs!C26+Sect_FCs!C26</f>
        <v>444.6209205400001</v>
      </c>
      <c r="AB26" s="16">
        <f>Sect_CBs!AB26+Sect_DBs!D26+Sect_FCs!D26</f>
        <v>479.00012775999994</v>
      </c>
      <c r="AC26" s="16">
        <f>Sect_CBs!AC26+Sect_DBs!E26+Sect_FCs!E26</f>
        <v>513.70985704999998</v>
      </c>
      <c r="AD26" s="16">
        <f>Sect_CBs!AD26+Sect_DBs!F26+Sect_FCs!F26</f>
        <v>486.09549130000005</v>
      </c>
      <c r="AE26" s="16">
        <f>Sect_CBs!AE26+Sect_DBs!G26+Sect_FCs!G26</f>
        <v>470.18945226</v>
      </c>
      <c r="AF26" s="16">
        <f>Sect_CBs!AF26+Sect_DBs!H26+Sect_FCs!H26</f>
        <v>682.40217309399986</v>
      </c>
      <c r="AG26" s="16">
        <f>Sect_CBs!AG26+Sect_DBs!I26+Sect_FCs!I26</f>
        <v>464.184384744</v>
      </c>
      <c r="AH26" s="16">
        <f>Sect_CBs!AH26+Sect_DBs!J26+Sect_FCs!J26</f>
        <v>449.48544286400005</v>
      </c>
      <c r="AI26" s="16">
        <f>Sect_CBs!AI26+Sect_DBs!K26+Sect_FCs!K26</f>
        <v>494.08851262000002</v>
      </c>
      <c r="AJ26" s="16">
        <f>Sect_CBs!AJ26+Sect_DBs!L26+Sect_FCs!L26</f>
        <v>472.64630869399997</v>
      </c>
      <c r="AK26" s="16">
        <f>Sect_CBs!AK26+Sect_DBs!M26+Sect_FCs!M26</f>
        <v>265.55899803400001</v>
      </c>
      <c r="AL26" s="16">
        <f>Sect_CBs!AL26+Sect_DBs!N26+Sect_FCs!N26</f>
        <v>606.39818638400004</v>
      </c>
      <c r="AM26" s="16">
        <f>Sect_CBs!AM26+Sect_DBs!O26+Sect_FCs!O26</f>
        <v>282.89207226000002</v>
      </c>
      <c r="AN26" s="16">
        <f>Sect_CBs!AN26+Sect_DBs!P26+Sect_FCs!P26</f>
        <v>261.48362401399993</v>
      </c>
      <c r="AO26" s="16">
        <f>Sect_CBs!AO26+Sect_DBs!Q26+Sect_FCs!Q26</f>
        <v>287.41477215399993</v>
      </c>
      <c r="AP26" s="16">
        <f>Sect_CBs!AP26+Sect_DBs!R26+Sect_FCs!R26</f>
        <v>283.17224010400002</v>
      </c>
      <c r="AQ26" s="16">
        <f>Sect_CBs!AQ26+Sect_DBs!S26+Sect_FCs!S26</f>
        <v>294.67159642400003</v>
      </c>
      <c r="AR26" s="16">
        <f>Sect_CBs!AR26+Sect_DBs!T26+Sect_FCs!T26</f>
        <v>718.55764832399996</v>
      </c>
      <c r="AS26" s="16">
        <f>Sect_CBs!AS26+Sect_DBs!U26+Sect_FCs!U26</f>
        <v>656.50271766399999</v>
      </c>
      <c r="AT26" s="16">
        <f>Sect_CBs!AT26+Sect_DBs!V26+Sect_FCs!V26</f>
        <v>277.33683728399996</v>
      </c>
      <c r="AU26" s="16">
        <f>Sect_CBs!AU26+Sect_DBs!W26+Sect_FCs!W26</f>
        <v>267.473748274</v>
      </c>
      <c r="AV26" s="16">
        <f>Sect_CBs!AV26+Sect_DBs!X26+Sect_FCs!X26</f>
        <v>267.81564576400001</v>
      </c>
      <c r="AW26" s="16">
        <f>Sect_CBs!AW26+Sect_DBs!Y26+Sect_FCs!Y26</f>
        <v>264.18973309399996</v>
      </c>
      <c r="AX26" s="16">
        <f>Sect_CBs!AX26+Sect_DBs!Z26+Sect_FCs!Z26</f>
        <v>228.080774604</v>
      </c>
      <c r="AY26" s="16">
        <f>Sect_CBs!AY26+Sect_DBs!AA26+Sect_FCs!AA26</f>
        <v>238.25046115399999</v>
      </c>
      <c r="AZ26" s="16">
        <f>Sect_CBs!AZ26+Sect_DBs!AB26+Sect_FCs!AB26</f>
        <v>296.87271788400005</v>
      </c>
      <c r="BA26" s="16">
        <f>Sect_CBs!BA26+Sect_DBs!AC26+Sect_FCs!AC26</f>
        <v>325.17624045999997</v>
      </c>
      <c r="BB26" s="16">
        <f>Sect_CBs!BB26+Sect_DBs!AD26+Sect_FCs!AD26</f>
        <v>297.59135500000008</v>
      </c>
      <c r="BC26" s="16">
        <f>Sect_CBs!BC26+Sect_DBs!AE26+Sect_FCs!AE26</f>
        <v>310.63250733999996</v>
      </c>
      <c r="BD26" s="16">
        <f>Sect_CBs!BD26+Sect_DBs!AF26+Sect_FCs!AF26</f>
        <v>1095.7272270899998</v>
      </c>
      <c r="BE26" s="16">
        <f>Sect_CBs!BE26+Sect_DBs!AG26+Sect_FCs!AG26</f>
        <v>1193.71421429</v>
      </c>
      <c r="BF26" s="16">
        <f>Sect_CBs!BF26+Sect_DBs!AH26+Sect_FCs!AH26</f>
        <v>1860.3222456999999</v>
      </c>
      <c r="BG26" s="16">
        <f>Sect_CBs!BG26+Sect_DBs!AI26+Sect_FCs!AI26</f>
        <v>1666.9269555400001</v>
      </c>
      <c r="BH26" s="16">
        <f>Sect_CBs!BH26+Sect_DBs!AJ26+Sect_FCs!AJ26</f>
        <v>1674.2171090900003</v>
      </c>
      <c r="BI26" s="16">
        <f>Sect_CBs!BI26+Sect_DBs!AK26+Sect_FCs!AK26</f>
        <v>878.20981672500034</v>
      </c>
      <c r="BJ26" s="16">
        <f>Sect_CBs!BJ26+Sect_DBs!AL26+Sect_FCs!AL26</f>
        <v>1117.4021679950006</v>
      </c>
      <c r="BK26" s="16">
        <f>Sect_CBs!BK26+Sect_DBs!AM26+Sect_FCs!AM26</f>
        <v>1639.3106576850005</v>
      </c>
      <c r="BL26" s="16">
        <f>Sect_CBs!BL26+Sect_DBs!AN26+Sect_FCs!AN26</f>
        <v>1700.1969780400002</v>
      </c>
      <c r="BM26" s="16">
        <f>Sect_CBs!BM26+Sect_DBs!AO26+Sect_FCs!AO26</f>
        <v>1825.8281911200006</v>
      </c>
      <c r="BN26" s="16">
        <f>Sect_CBs!BN26+Sect_DBs!AP26+Sect_FCs!AP26</f>
        <v>1742.2014339500004</v>
      </c>
      <c r="BO26" s="16">
        <f>Sect_CBs!BO26+Sect_DBs!AQ26+Sect_FCs!AQ26</f>
        <v>2406.9618402700012</v>
      </c>
      <c r="BP26" s="16">
        <f>Sect_CBs!BP26+Sect_DBs!AR26+Sect_FCs!AR26</f>
        <v>2651.0766903999997</v>
      </c>
      <c r="BQ26" s="16">
        <f>Sect_CBs!BQ26+Sect_DBs!AS26+Sect_FCs!AS26</f>
        <v>3117.8228804600008</v>
      </c>
      <c r="BR26" s="16">
        <f>Sect_CBs!BR26+Sect_DBs!AT26+Sect_FCs!AT26</f>
        <v>2443.8537390400006</v>
      </c>
      <c r="BS26" s="16">
        <f>Sect_CBs!BS26+Sect_DBs!AU26+Sect_FCs!AU26</f>
        <v>2287.8313237100006</v>
      </c>
      <c r="BT26" s="16">
        <f>Sect_CBs!BT26+Sect_DBs!AV26+Sect_FCs!AV26</f>
        <v>1900.3623591600003</v>
      </c>
      <c r="BU26" s="16">
        <f>Sect_CBs!BU26+Sect_DBs!AW26+Sect_FCs!AW26</f>
        <v>1014.2636048000006</v>
      </c>
      <c r="BV26" s="16">
        <f>Sect_CBs!BV26+Sect_DBs!AX26+Sect_FCs!AX26</f>
        <v>1277.4018440000004</v>
      </c>
      <c r="BW26" s="16">
        <f>Sect_CBs!BW26+Sect_DBs!AY26+Sect_FCs!AY26</f>
        <v>390.72471054600072</v>
      </c>
      <c r="BX26" s="16">
        <f>Sect_CBs!BX26+Sect_DBs!AZ26+Sect_FCs!AZ26</f>
        <v>396.46485620600066</v>
      </c>
      <c r="BY26" s="16">
        <f>Sect_CBs!BY26+Sect_DBs!BA26+Sect_FCs!BA26</f>
        <v>436.19623267600019</v>
      </c>
      <c r="BZ26" s="16">
        <f>Sect_CBs!BZ26+Sect_DBs!BB26+Sect_FCs!BB26</f>
        <v>413.23152392600025</v>
      </c>
      <c r="CA26" s="16">
        <f>Sect_CBs!CA26+Sect_DBs!BC26+Sect_FCs!BC26</f>
        <v>1744.2798162560002</v>
      </c>
      <c r="CB26" s="16">
        <f>Sect_CBs!CB26+Sect_DBs!BD26+Sect_FCs!BD26</f>
        <v>1314.356354386</v>
      </c>
      <c r="CC26" s="16">
        <f>Sect_CBs!CC26+Sect_DBs!BE26+Sect_FCs!BE26</f>
        <v>1416.7871726759997</v>
      </c>
      <c r="CD26" s="16">
        <f>Sect_CBs!CD26+Sect_DBs!BF26+Sect_FCs!BF26</f>
        <v>905.91246093600023</v>
      </c>
      <c r="CE26" s="16">
        <f>Sect_CBs!CE26+Sect_DBs!BG26+Sect_FCs!BG26</f>
        <v>854.83435241599977</v>
      </c>
      <c r="CF26" s="16">
        <f>Sect_CBs!CF26+Sect_DBs!BH26+Sect_FCs!BH26</f>
        <v>502.08695744600016</v>
      </c>
      <c r="CG26" s="16">
        <f>Sect_CBs!CG26+Sect_DBs!BI26+Sect_FCs!BI26</f>
        <v>427.93903272599999</v>
      </c>
      <c r="CH26" s="16">
        <f>Sect_CBs!CH26+Sect_DBs!BJ26+Sect_FCs!BJ26</f>
        <v>494.77012422999985</v>
      </c>
      <c r="CI26" s="16">
        <f>Sect_CBs!CI26+Sect_DBs!BK26+Sect_FCs!BK26</f>
        <v>508.83398719999985</v>
      </c>
      <c r="CJ26" s="16">
        <f>Sect_CBs!CJ26+Sect_DBs!BL26+Sect_FCs!BL26</f>
        <v>513.40715684999986</v>
      </c>
      <c r="CK26" s="16">
        <f>Sect_CBs!CK26+Sect_DBs!BM26+Sect_FCs!BM26</f>
        <v>537.39058951999993</v>
      </c>
      <c r="CL26" s="16">
        <f>Sect_CBs!CL26+Sect_DBs!BN26+Sect_FCs!BN26</f>
        <v>606.49338000999978</v>
      </c>
      <c r="CM26" s="16">
        <f>Sect_CBs!CM26+Sect_DBs!BO26+Sect_FCs!BO26</f>
        <v>553.03460403999986</v>
      </c>
      <c r="CN26" s="16">
        <f>Sect_CBs!CN26+Sect_DBs!BP26+Sect_FCs!BP26</f>
        <v>1051.3326796000001</v>
      </c>
      <c r="CO26" s="16">
        <f>Sect_CBs!CO26+Sect_DBs!BQ26+Sect_FCs!BQ26</f>
        <v>608.19195197999989</v>
      </c>
      <c r="CP26" s="16">
        <f>Sect_CBs!CP26+Sect_DBs!BR26+Sect_FCs!BR26</f>
        <v>525.33623306000015</v>
      </c>
      <c r="CQ26" s="16">
        <f>Sect_CBs!CQ26+Sect_DBs!BS26+Sect_FCs!BS26</f>
        <v>494.57940361999999</v>
      </c>
      <c r="CR26" s="16">
        <f>Sect_CBs!CR26+Sect_DBs!BT26+Sect_FCs!BT26</f>
        <v>524.73319174000005</v>
      </c>
      <c r="CS26" s="16">
        <f>Sect_CBs!CS26+Sect_DBs!BU26+Sect_FCs!BU26</f>
        <v>454.83842708000009</v>
      </c>
      <c r="CT26" s="16">
        <f>Sect_CBs!CT26+Sect_DBs!BV26+Sect_FCs!BV26</f>
        <v>429.82810351000006</v>
      </c>
      <c r="CU26" s="16">
        <f>Sect_CBs!CU26+Sect_DBs!BW26+Sect_FCs!BW26</f>
        <v>468.34680541999995</v>
      </c>
      <c r="CV26" s="16">
        <f>Sect_CBs!CV26+Sect_DBs!BX26+Sect_FCs!BX26</f>
        <v>466.38533698000003</v>
      </c>
      <c r="CW26" s="16">
        <f>Sect_CBs!CW26+Sect_DBs!BY26+Sect_FCs!BY26</f>
        <v>514.45333570000014</v>
      </c>
      <c r="CX26" s="16">
        <f>Sect_CBs!CX26+Sect_DBs!BZ26+Sect_FCs!BZ26</f>
        <v>1190.9439456600001</v>
      </c>
      <c r="CY26" s="16">
        <f>Sect_CBs!CY26+Sect_DBs!CA26+Sect_FCs!CA26</f>
        <v>550.93941130000007</v>
      </c>
      <c r="CZ26" s="16">
        <f>Sect_CBs!CZ26+Sect_DBs!CB26+Sect_FCs!CB26</f>
        <v>474.97411416</v>
      </c>
      <c r="DA26" s="16">
        <f>Sect_CBs!DA26+Sect_DBs!CC26+Sect_FCs!CC26</f>
        <v>684.33750527000018</v>
      </c>
      <c r="DB26" s="16">
        <f>Sect_CBs!DB26+Sect_DBs!CD26+Sect_FCs!CD26</f>
        <v>659.92489942999998</v>
      </c>
      <c r="DC26" s="16">
        <f>Sect_CBs!DC26+Sect_DBs!CE26+Sect_FCs!CE26</f>
        <v>752.26924485999996</v>
      </c>
      <c r="DD26" s="16">
        <f>Sect_CBs!DD26+Sect_DBs!CF26+Sect_FCs!CF26</f>
        <v>849.31041665999999</v>
      </c>
      <c r="DE26" s="16">
        <f>Sect_CBs!DE26+Sect_DBs!CG26+Sect_FCs!CG26</f>
        <v>732.78609311000002</v>
      </c>
      <c r="DF26" s="16">
        <f>Sect_CBs!DF26+Sect_DBs!CH26+Sect_FCs!CH26</f>
        <v>1618.48055905</v>
      </c>
      <c r="DG26" s="16">
        <f>Sect_CBs!DG26+Sect_DBs!CI26+Sect_FCs!CI26</f>
        <v>721.17816994000009</v>
      </c>
      <c r="DH26" s="16">
        <f>Sect_CBs!DH26+Sect_DBs!CJ26+Sect_FCs!CJ26</f>
        <v>851.67710570000008</v>
      </c>
      <c r="DI26" s="16">
        <f>Sect_CBs!DI26+Sect_DBs!CK26+Sect_FCs!CK26</f>
        <v>826.80928002000007</v>
      </c>
      <c r="DJ26" s="16">
        <f>Sect_CBs!DJ26+Sect_DBs!CL26+Sect_FCs!CL26</f>
        <v>800.86385044999986</v>
      </c>
      <c r="DK26" s="16">
        <f>Sect_CBs!DK26+Sect_DBs!CM26+Sect_FCs!CM26</f>
        <v>859.56991430999994</v>
      </c>
      <c r="DL26" s="16">
        <f>Sect_CBs!DL26+Sect_DBs!CN26+Sect_FCs!CN26</f>
        <v>988.94305376000011</v>
      </c>
      <c r="DM26" s="16">
        <f>Sect_CBs!DM26+Sect_DBs!CO26+Sect_FCs!CO26</f>
        <v>1005.6817073800003</v>
      </c>
      <c r="DN26" s="16">
        <f>Sect_CBs!DN26+Sect_DBs!CP26+Sect_FCs!CP26</f>
        <v>1202.1244841800001</v>
      </c>
      <c r="DO26" s="16">
        <f>Sect_CBs!DO26+Sect_DBs!CQ26+Sect_FCs!CQ26</f>
        <v>1066.3055082500002</v>
      </c>
      <c r="DP26" s="16">
        <f>Sect_CBs!DP26+Sect_DBs!CR26+Sect_FCs!CR26</f>
        <v>607.86656792999997</v>
      </c>
      <c r="DQ26" s="16">
        <f>Sect_CBs!DQ26+Sect_DBs!CS26+Sect_FCs!CS26</f>
        <v>373.17982089000009</v>
      </c>
      <c r="DR26" s="16">
        <f>Sect_CBs!DR26+Sect_DBs!CT26+Sect_FCs!CT26</f>
        <v>469.81117515999989</v>
      </c>
      <c r="DS26" s="16">
        <f>Sect_CBs!DS26+Sect_DBs!CU26+Sect_FCs!CU26</f>
        <v>536.55617741999993</v>
      </c>
      <c r="DT26" s="16">
        <f>Sect_CBs!DT26+Sect_DBs!CV26+Sect_FCs!CV26</f>
        <v>575.36317377</v>
      </c>
      <c r="DU26" s="16">
        <f>Sect_CBs!DU26+Sect_DBs!CW26+Sect_FCs!CW26</f>
        <v>610.75515077999989</v>
      </c>
      <c r="DV26" s="16">
        <f>Sect_CBs!DV26+Sect_DBs!CX26+Sect_FCs!CX26</f>
        <v>560.03414309000004</v>
      </c>
      <c r="DW26" s="16">
        <f>Sect_CBs!DW26+Sect_DBs!CY26+Sect_FCs!CY26</f>
        <v>565.05145226000002</v>
      </c>
      <c r="DX26" s="16">
        <f>Sect_CBs!DX26+Sect_DBs!CZ26+Sect_FCs!CZ26</f>
        <v>515.19952035150106</v>
      </c>
      <c r="DY26" s="16">
        <f>Sect_CBs!DY26+Sect_DBs!DA26+Sect_FCs!DA26</f>
        <v>658.83125477150088</v>
      </c>
      <c r="DZ26" s="16">
        <f>Sect_CBs!DZ26+Sect_DBs!DB26+Sect_FCs!DB26</f>
        <v>566.30994527150119</v>
      </c>
      <c r="EA26" s="16">
        <f>Sect_CBs!EA26+Sect_DBs!DC26+Sect_FCs!DC26</f>
        <v>629.53321709150111</v>
      </c>
      <c r="EB26" s="16">
        <f>Sect_CBs!EB26+Sect_DBs!DD26+Sect_FCs!DD26</f>
        <v>1728.2404008515009</v>
      </c>
      <c r="EC26" s="16">
        <f>Sect_CBs!EC26+Sect_DBs!DE26+Sect_FCs!DE26</f>
        <v>1035.6127501199956</v>
      </c>
      <c r="ED26" s="16">
        <f>Sect_CBs!ED26+Sect_DBs!DF26+Sect_FCs!DF26</f>
        <v>2760.7094635299959</v>
      </c>
      <c r="EE26" s="16">
        <f>Sect_CBs!EE26+Sect_DBs!DG26+Sect_FCs!DG26</f>
        <v>1127.4945926138423</v>
      </c>
      <c r="EF26" s="16">
        <f>Sect_CBs!EF26+Sect_DBs!DH26+Sect_FCs!DH26</f>
        <v>1126.1150695738427</v>
      </c>
      <c r="EG26" s="16">
        <f>Sect_CBs!EG26+Sect_DBs!DI26+Sect_FCs!DI26</f>
        <v>787.87174295000011</v>
      </c>
      <c r="EH26" s="16">
        <f>Sect_CBs!EH26+Sect_DBs!DJ26+Sect_FCs!DJ26</f>
        <v>797.26798640000004</v>
      </c>
      <c r="EI26" s="16">
        <f>Sect_CBs!EI26+Sect_DBs!DK26+Sect_FCs!DK26</f>
        <v>1013.6770569600002</v>
      </c>
      <c r="EJ26" s="16">
        <f>Sect_CBs!EJ26+Sect_DBs!DL26+Sect_FCs!DL26</f>
        <v>594.85148635000007</v>
      </c>
      <c r="EK26" s="13">
        <f>Sect_CBs!EK26+Sect_DBs!DM26+Sect_FCs!DM26</f>
        <v>655.53720666000004</v>
      </c>
      <c r="EL26" s="13">
        <f>Sect_CBs!EL26+Sect_DBs!DN26+Sect_FCs!DN26</f>
        <v>717.33805102000008</v>
      </c>
      <c r="EM26" s="13">
        <f>Sect_CBs!EM26+Sect_DBs!DO26+Sect_FCs!DO26</f>
        <v>909.63324481999985</v>
      </c>
      <c r="EN26" s="13">
        <f>Sect_CBs!EN26+Sect_DBs!DP26+Sect_FCs!DP26</f>
        <v>926.00855402000013</v>
      </c>
      <c r="EO26" s="13">
        <f>Sect_CBs!EO26+Sect_DBs!DQ26+Sect_FCs!DQ26</f>
        <v>869.39800471999968</v>
      </c>
      <c r="EP26" s="13">
        <f>Sect_CBs!EP26+Sect_DBs!DR26+Sect_FCs!DR26</f>
        <v>737.92293309999991</v>
      </c>
      <c r="EQ26" s="13">
        <f>Sect_CBs!EQ26+Sect_DBs!DS26+Sect_FCs!DS26</f>
        <v>1262.5003540000002</v>
      </c>
      <c r="ER26" s="13">
        <f>Sect_CBs!ER26+Sect_DBs!DT26+Sect_FCs!DT26</f>
        <v>1284.6068840800001</v>
      </c>
      <c r="ES26" s="13">
        <f>Sect_CBs!ES26+Sect_DBs!DU26+Sect_FCs!DU26</f>
        <v>1570.0967842900002</v>
      </c>
      <c r="ET26" s="13">
        <f>Sect_CBs!ET26+Sect_DBs!DV26+Sect_FCs!DV26</f>
        <v>1353.1410879599998</v>
      </c>
      <c r="EU26" s="13">
        <f>Sect_CBs!EU26+Sect_DBs!DW26+Sect_FCs!DW26</f>
        <v>1331.5595444499997</v>
      </c>
      <c r="EV26" s="13">
        <f>Sect_CBs!EV26+Sect_DBs!DX26+Sect_FCs!DX26</f>
        <v>1340.4265119099991</v>
      </c>
      <c r="EW26" s="13">
        <f>Sect_CBs!EW26+Sect_DBs!DY26+Sect_FCs!DY26</f>
        <v>1378.03921644</v>
      </c>
      <c r="EX26" s="13">
        <f>Sect_CBs!EX26+Sect_DBs!DZ26+Sect_FCs!DZ26</f>
        <v>1391.7161398199992</v>
      </c>
    </row>
    <row r="27" spans="1:154" s="18" customFormat="1" x14ac:dyDescent="0.3">
      <c r="A27" s="15" t="s">
        <v>39</v>
      </c>
      <c r="B27" s="16">
        <v>2017.1857115299997</v>
      </c>
      <c r="C27" s="16">
        <v>1768.0200673648001</v>
      </c>
      <c r="D27" s="16">
        <v>1785.0127536579998</v>
      </c>
      <c r="E27" s="16">
        <v>2239.6502877976995</v>
      </c>
      <c r="F27" s="16">
        <v>2017.4411403485003</v>
      </c>
      <c r="G27" s="16">
        <v>2176.2477076033997</v>
      </c>
      <c r="H27" s="16">
        <v>2469.5202130868493</v>
      </c>
      <c r="I27" s="16">
        <v>2483.3796973893996</v>
      </c>
      <c r="J27" s="16">
        <v>2467.7196973893997</v>
      </c>
      <c r="K27" s="17">
        <v>2423.2466155904108</v>
      </c>
      <c r="L27" s="16">
        <v>2560.4155935922308</v>
      </c>
      <c r="M27" s="16">
        <v>3189.1770305572695</v>
      </c>
      <c r="N27" s="16">
        <v>2910.6728652740212</v>
      </c>
      <c r="O27" s="16">
        <v>2939.2435124780213</v>
      </c>
      <c r="P27" s="16">
        <v>2845.60936927802</v>
      </c>
      <c r="Q27" s="16">
        <v>2617.3784154680206</v>
      </c>
      <c r="R27" s="16">
        <v>2759.9465345880203</v>
      </c>
      <c r="S27" s="16">
        <v>2513.2993620300012</v>
      </c>
      <c r="T27" s="16">
        <v>2742.1969417500009</v>
      </c>
      <c r="U27" s="16">
        <v>2740.2921405653424</v>
      </c>
      <c r="V27" s="16">
        <v>3023.448006040001</v>
      </c>
      <c r="W27" s="16">
        <v>3302.1873543600004</v>
      </c>
      <c r="X27" s="16">
        <v>3407.5682776500007</v>
      </c>
      <c r="Y27" s="16">
        <v>2514.528470740001</v>
      </c>
      <c r="Z27" s="16">
        <f>Sect_CBs!Z27+Sect_DBs!B27+Sect_FCs!B27</f>
        <v>3537.1409692100005</v>
      </c>
      <c r="AA27" s="16">
        <f>Sect_CBs!AA27+Sect_DBs!C27+Sect_FCs!C27</f>
        <v>3239.8990182800012</v>
      </c>
      <c r="AB27" s="16">
        <f>Sect_CBs!AB27+Sect_DBs!D27+Sect_FCs!D27</f>
        <v>3200.9260639759013</v>
      </c>
      <c r="AC27" s="16">
        <f>Sect_CBs!AC27+Sect_DBs!E27+Sect_FCs!E27</f>
        <v>3145.031002975501</v>
      </c>
      <c r="AD27" s="16">
        <f>Sect_CBs!AD27+Sect_DBs!F27+Sect_FCs!F27</f>
        <v>3077.5872747060007</v>
      </c>
      <c r="AE27" s="16">
        <f>Sect_CBs!AE27+Sect_DBs!G27+Sect_FCs!G27</f>
        <v>4114.8766898610002</v>
      </c>
      <c r="AF27" s="16">
        <f>Sect_CBs!AF27+Sect_DBs!H27+Sect_FCs!H27</f>
        <v>4317.2069253022</v>
      </c>
      <c r="AG27" s="16">
        <f>Sect_CBs!AG27+Sect_DBs!I27+Sect_FCs!I27</f>
        <v>4487.042597413295</v>
      </c>
      <c r="AH27" s="16">
        <f>Sect_CBs!AH27+Sect_DBs!J27+Sect_FCs!J27</f>
        <v>4496.7245363242</v>
      </c>
      <c r="AI27" s="16">
        <f>Sect_CBs!AI27+Sect_DBs!K27+Sect_FCs!K27</f>
        <v>4654.6996852243274</v>
      </c>
      <c r="AJ27" s="16">
        <f>Sect_CBs!AJ27+Sect_DBs!L27+Sect_FCs!L27</f>
        <v>4663.0763245735216</v>
      </c>
      <c r="AK27" s="16">
        <f>Sect_CBs!AK27+Sect_DBs!M27+Sect_FCs!M27</f>
        <v>4688.4884705124286</v>
      </c>
      <c r="AL27" s="16">
        <f>Sect_CBs!AL27+Sect_DBs!N27+Sect_FCs!N27</f>
        <v>4766.2192866856003</v>
      </c>
      <c r="AM27" s="16">
        <f>Sect_CBs!AM27+Sect_DBs!O27+Sect_FCs!O27</f>
        <v>4696.9159994479996</v>
      </c>
      <c r="AN27" s="16">
        <f>Sect_CBs!AN27+Sect_DBs!P27+Sect_FCs!P27</f>
        <v>4627.3503920605999</v>
      </c>
      <c r="AO27" s="16">
        <f>Sect_CBs!AO27+Sect_DBs!Q27+Sect_FCs!Q27</f>
        <v>4734.3258343825992</v>
      </c>
      <c r="AP27" s="16">
        <f>Sect_CBs!AP27+Sect_DBs!R27+Sect_FCs!R27</f>
        <v>4727.9943026875999</v>
      </c>
      <c r="AQ27" s="16">
        <f>Sect_CBs!AQ27+Sect_DBs!S27+Sect_FCs!S27</f>
        <v>4768.6011343375994</v>
      </c>
      <c r="AR27" s="16">
        <f>Sect_CBs!AR27+Sect_DBs!T27+Sect_FCs!T27</f>
        <v>4968.1783494962592</v>
      </c>
      <c r="AS27" s="16">
        <f>Sect_CBs!AS27+Sect_DBs!U27+Sect_FCs!U27</f>
        <v>5037.7505722162605</v>
      </c>
      <c r="AT27" s="16">
        <f>Sect_CBs!AT27+Sect_DBs!V27+Sect_FCs!V27</f>
        <v>5190.0239518442613</v>
      </c>
      <c r="AU27" s="16">
        <f>Sect_CBs!AU27+Sect_DBs!W27+Sect_FCs!W27</f>
        <v>5381.6497000782601</v>
      </c>
      <c r="AV27" s="16">
        <f>Sect_CBs!AV27+Sect_DBs!X27+Sect_FCs!X27</f>
        <v>5398.2750868452986</v>
      </c>
      <c r="AW27" s="16">
        <f>Sect_CBs!AW27+Sect_DBs!Y27+Sect_FCs!Y27</f>
        <v>5388.241629974701</v>
      </c>
      <c r="AX27" s="16">
        <f>Sect_CBs!AX27+Sect_DBs!Z27+Sect_FCs!Z27</f>
        <v>5536.2313739943984</v>
      </c>
      <c r="AY27" s="16">
        <f>Sect_CBs!AY27+Sect_DBs!AA27+Sect_FCs!AA27</f>
        <v>5087.0442490812011</v>
      </c>
      <c r="AZ27" s="16">
        <f>Sect_CBs!AZ27+Sect_DBs!AB27+Sect_FCs!AB27</f>
        <v>5095.4186003490868</v>
      </c>
      <c r="BA27" s="16">
        <f>Sect_CBs!BA27+Sect_DBs!AC27+Sect_FCs!AC27</f>
        <v>5157.5292777901013</v>
      </c>
      <c r="BB27" s="16">
        <f>Sect_CBs!BB27+Sect_DBs!AD27+Sect_FCs!AD27</f>
        <v>4993.8587629801004</v>
      </c>
      <c r="BC27" s="16">
        <f>Sect_CBs!BC27+Sect_DBs!AE27+Sect_FCs!AE27</f>
        <v>5445.6939733936024</v>
      </c>
      <c r="BD27" s="16">
        <f>Sect_CBs!BD27+Sect_DBs!AF27+Sect_FCs!AF27</f>
        <v>5527.4812221839948</v>
      </c>
      <c r="BE27" s="16">
        <f>Sect_CBs!BE27+Sect_DBs!AG27+Sect_FCs!AG27</f>
        <v>5606.4316062054959</v>
      </c>
      <c r="BF27" s="16">
        <f>Sect_CBs!BF27+Sect_DBs!AH27+Sect_FCs!AH27</f>
        <v>5662.4520290774954</v>
      </c>
      <c r="BG27" s="16">
        <f>Sect_CBs!BG27+Sect_DBs!AI27+Sect_FCs!AI27</f>
        <v>5170.3815298220015</v>
      </c>
      <c r="BH27" s="16">
        <f>Sect_CBs!BH27+Sect_DBs!AJ27+Sect_FCs!AJ27</f>
        <v>5888.2988880299999</v>
      </c>
      <c r="BI27" s="16">
        <f>Sect_CBs!BI27+Sect_DBs!AK27+Sect_FCs!AK27</f>
        <v>5930.3009377949993</v>
      </c>
      <c r="BJ27" s="16">
        <f>Sect_CBs!BJ27+Sect_DBs!AL27+Sect_FCs!AL27</f>
        <v>5965.8482692250063</v>
      </c>
      <c r="BK27" s="16">
        <f>Sect_CBs!BK27+Sect_DBs!AM27+Sect_FCs!AM27</f>
        <v>5723.8453362752816</v>
      </c>
      <c r="BL27" s="16">
        <f>Sect_CBs!BL27+Sect_DBs!AN27+Sect_FCs!AN27</f>
        <v>5271.185494366001</v>
      </c>
      <c r="BM27" s="16">
        <f>Sect_CBs!BM27+Sect_DBs!AO27+Sect_FCs!AO27</f>
        <v>5616.0280830067986</v>
      </c>
      <c r="BN27" s="16">
        <f>Sect_CBs!BN27+Sect_DBs!AP27+Sect_FCs!AP27</f>
        <v>5603.8673327400002</v>
      </c>
      <c r="BO27" s="16">
        <f>Sect_CBs!BO27+Sect_DBs!AQ27+Sect_FCs!AQ27</f>
        <v>5613.5858999549982</v>
      </c>
      <c r="BP27" s="16">
        <f>Sect_CBs!BP27+Sect_DBs!AR27+Sect_FCs!AR27</f>
        <v>5705.8930509150023</v>
      </c>
      <c r="BQ27" s="16">
        <f>Sect_CBs!BQ27+Sect_DBs!AS27+Sect_FCs!AS27</f>
        <v>5728.1544259299972</v>
      </c>
      <c r="BR27" s="16">
        <f>Sect_CBs!BR27+Sect_DBs!AT27+Sect_FCs!AT27</f>
        <v>5762.4001203600001</v>
      </c>
      <c r="BS27" s="16">
        <f>Sect_CBs!BS27+Sect_DBs!AU27+Sect_FCs!AU27</f>
        <v>5949.3714090100029</v>
      </c>
      <c r="BT27" s="16">
        <f>Sect_CBs!BT27+Sect_DBs!AV27+Sect_FCs!AV27</f>
        <v>5792.5989810700012</v>
      </c>
      <c r="BU27" s="16">
        <f>Sect_CBs!BU27+Sect_DBs!AW27+Sect_FCs!AW27</f>
        <v>5873.8283600509449</v>
      </c>
      <c r="BV27" s="16">
        <f>Sect_CBs!BV27+Sect_DBs!AX27+Sect_FCs!AX27</f>
        <v>5944.7057402490782</v>
      </c>
      <c r="BW27" s="16">
        <f>Sect_CBs!BW27+Sect_DBs!AY27+Sect_FCs!AY27</f>
        <v>5792.1857512599991</v>
      </c>
      <c r="BX27" s="16">
        <f>Sect_CBs!BX27+Sect_DBs!AZ27+Sect_FCs!AZ27</f>
        <v>5936.4590308699999</v>
      </c>
      <c r="BY27" s="16">
        <f>Sect_CBs!BY27+Sect_DBs!BA27+Sect_FCs!BA27</f>
        <v>6053.8172601620008</v>
      </c>
      <c r="BZ27" s="16">
        <f>Sect_CBs!BZ27+Sect_DBs!BB27+Sect_FCs!BB27</f>
        <v>5990.0933751080011</v>
      </c>
      <c r="CA27" s="16">
        <f>Sect_CBs!CA27+Sect_DBs!BC27+Sect_FCs!BC27</f>
        <v>5850.2842915450019</v>
      </c>
      <c r="CB27" s="16">
        <f>Sect_CBs!CB27+Sect_DBs!BD27+Sect_FCs!BD27</f>
        <v>6041.6853368500015</v>
      </c>
      <c r="CC27" s="16">
        <f>Sect_CBs!CC27+Sect_DBs!BE27+Sect_FCs!BE27</f>
        <v>6244.8800195149997</v>
      </c>
      <c r="CD27" s="16">
        <f>Sect_CBs!CD27+Sect_DBs!BF27+Sect_FCs!BF27</f>
        <v>7147.7159174800017</v>
      </c>
      <c r="CE27" s="16">
        <f>Sect_CBs!CE27+Sect_DBs!BG27+Sect_FCs!BG27</f>
        <v>7125.436983040001</v>
      </c>
      <c r="CF27" s="16">
        <f>Sect_CBs!CF27+Sect_DBs!BH27+Sect_FCs!BH27</f>
        <v>6669.7804529558543</v>
      </c>
      <c r="CG27" s="16">
        <f>Sect_CBs!CG27+Sect_DBs!BI27+Sect_FCs!BI27</f>
        <v>6528.8627484900026</v>
      </c>
      <c r="CH27" s="16">
        <f>Sect_CBs!CH27+Sect_DBs!BJ27+Sect_FCs!BJ27</f>
        <v>6808.2353451999998</v>
      </c>
      <c r="CI27" s="16">
        <f>Sect_CBs!CI27+Sect_DBs!BK27+Sect_FCs!BK27</f>
        <v>6724.025372100009</v>
      </c>
      <c r="CJ27" s="16">
        <f>Sect_CBs!CJ27+Sect_DBs!BL27+Sect_FCs!BL27</f>
        <v>6763.0904487000016</v>
      </c>
      <c r="CK27" s="16">
        <f>Sect_CBs!CK27+Sect_DBs!BM27+Sect_FCs!BM27</f>
        <v>6919.3230186900009</v>
      </c>
      <c r="CL27" s="16">
        <f>Sect_CBs!CL27+Sect_DBs!BN27+Sect_FCs!BN27</f>
        <v>7038.699254600001</v>
      </c>
      <c r="CM27" s="16">
        <f>Sect_CBs!CM27+Sect_DBs!BO27+Sect_FCs!BO27</f>
        <v>6720.4454373480003</v>
      </c>
      <c r="CN27" s="16">
        <f>Sect_CBs!CN27+Sect_DBs!BP27+Sect_FCs!BP27</f>
        <v>8308.768703208003</v>
      </c>
      <c r="CO27" s="16">
        <f>Sect_CBs!CO27+Sect_DBs!BQ27+Sect_FCs!BQ27</f>
        <v>7620.580952840005</v>
      </c>
      <c r="CP27" s="16">
        <f>Sect_CBs!CP27+Sect_DBs!BR27+Sect_FCs!BR27</f>
        <v>7417.8805816599934</v>
      </c>
      <c r="CQ27" s="16">
        <f>Sect_CBs!CQ27+Sect_DBs!BS27+Sect_FCs!BS27</f>
        <v>7686.0868726499984</v>
      </c>
      <c r="CR27" s="16">
        <f>Sect_CBs!CR27+Sect_DBs!BT27+Sect_FCs!BT27</f>
        <v>7504.7557612830051</v>
      </c>
      <c r="CS27" s="16">
        <f>Sect_CBs!CS27+Sect_DBs!BU27+Sect_FCs!BU27</f>
        <v>7915.2813289130036</v>
      </c>
      <c r="CT27" s="16">
        <f>Sect_CBs!CT27+Sect_DBs!BV27+Sect_FCs!BV27</f>
        <v>7980.9211584220038</v>
      </c>
      <c r="CU27" s="16">
        <f>Sect_CBs!CU27+Sect_DBs!BW27+Sect_FCs!BW27</f>
        <v>7901.4081465580039</v>
      </c>
      <c r="CV27" s="16">
        <f>Sect_CBs!CV27+Sect_DBs!BX27+Sect_FCs!BX27</f>
        <v>7861.7610730200013</v>
      </c>
      <c r="CW27" s="16">
        <f>Sect_CBs!CW27+Sect_DBs!BY27+Sect_FCs!BY27</f>
        <v>8115.4297177200024</v>
      </c>
      <c r="CX27" s="16">
        <f>Sect_CBs!CX27+Sect_DBs!BZ27+Sect_FCs!BZ27</f>
        <v>7961.2954602300024</v>
      </c>
      <c r="CY27" s="16">
        <f>Sect_CBs!CY27+Sect_DBs!CA27+Sect_FCs!CA27</f>
        <v>8194.5854822975016</v>
      </c>
      <c r="CZ27" s="16">
        <f>Sect_CBs!CZ27+Sect_DBs!CB27+Sect_FCs!CB27</f>
        <v>8240.5592764250032</v>
      </c>
      <c r="DA27" s="16">
        <f>Sect_CBs!DA27+Sect_DBs!CC27+Sect_FCs!CC27</f>
        <v>8400.4062021635054</v>
      </c>
      <c r="DB27" s="16">
        <f>Sect_CBs!DB27+Sect_DBs!CD27+Sect_FCs!CD27</f>
        <v>8181.3456126590027</v>
      </c>
      <c r="DC27" s="16">
        <f>Sect_CBs!DC27+Sect_DBs!CE27+Sect_FCs!CE27</f>
        <v>8545.4084782400023</v>
      </c>
      <c r="DD27" s="16">
        <f>Sect_CBs!DD27+Sect_DBs!CF27+Sect_FCs!CF27</f>
        <v>8504.8574434100028</v>
      </c>
      <c r="DE27" s="16">
        <f>Sect_CBs!DE27+Sect_DBs!CG27+Sect_FCs!CG27</f>
        <v>8495.9141666100004</v>
      </c>
      <c r="DF27" s="16">
        <f>Sect_CBs!DF27+Sect_DBs!CH27+Sect_FCs!CH27</f>
        <v>8764.4006774800018</v>
      </c>
      <c r="DG27" s="16">
        <f>Sect_CBs!DG27+Sect_DBs!CI27+Sect_FCs!CI27</f>
        <v>8880.1150059200045</v>
      </c>
      <c r="DH27" s="16">
        <f>Sect_CBs!DH27+Sect_DBs!CJ27+Sect_FCs!CJ27</f>
        <v>8800.7378717200045</v>
      </c>
      <c r="DI27" s="16">
        <f>Sect_CBs!DI27+Sect_DBs!CK27+Sect_FCs!CK27</f>
        <v>8927.2287454090019</v>
      </c>
      <c r="DJ27" s="16">
        <f>Sect_CBs!DJ27+Sect_DBs!CL27+Sect_FCs!CL27</f>
        <v>8965.1843411400041</v>
      </c>
      <c r="DK27" s="16">
        <f>Sect_CBs!DK27+Sect_DBs!CM27+Sect_FCs!CM27</f>
        <v>9066.8473729100024</v>
      </c>
      <c r="DL27" s="16">
        <f>Sect_CBs!DL27+Sect_DBs!CN27+Sect_FCs!CN27</f>
        <v>10098.010930749995</v>
      </c>
      <c r="DM27" s="16">
        <f>Sect_CBs!DM27+Sect_DBs!CO27+Sect_FCs!CO27</f>
        <v>9970.4855786099961</v>
      </c>
      <c r="DN27" s="16">
        <f>Sect_CBs!DN27+Sect_DBs!CP27+Sect_FCs!CP27</f>
        <v>10080.890546899993</v>
      </c>
      <c r="DO27" s="16">
        <f>Sect_CBs!DO27+Sect_DBs!CQ27+Sect_FCs!CQ27</f>
        <v>10293.734040305999</v>
      </c>
      <c r="DP27" s="16">
        <f>Sect_CBs!DP27+Sect_DBs!CR27+Sect_FCs!CR27</f>
        <v>9937.9712706799965</v>
      </c>
      <c r="DQ27" s="16">
        <f>Sect_CBs!DQ27+Sect_DBs!CS27+Sect_FCs!CS27</f>
        <v>9827.733208799973</v>
      </c>
      <c r="DR27" s="16">
        <f>Sect_CBs!DR27+Sect_DBs!CT27+Sect_FCs!CT27</f>
        <v>9957.2682199299688</v>
      </c>
      <c r="DS27" s="16">
        <f>Sect_CBs!DS27+Sect_DBs!CU27+Sect_FCs!CU27</f>
        <v>10174.625943264977</v>
      </c>
      <c r="DT27" s="16">
        <f>Sect_CBs!DT27+Sect_DBs!CV27+Sect_FCs!CV27</f>
        <v>10203.085814654974</v>
      </c>
      <c r="DU27" s="16">
        <f>Sect_CBs!DU27+Sect_DBs!CW27+Sect_FCs!CW27</f>
        <v>10328.978726226975</v>
      </c>
      <c r="DV27" s="16">
        <f>Sect_CBs!DV27+Sect_DBs!CX27+Sect_FCs!CX27</f>
        <v>10394.733207367972</v>
      </c>
      <c r="DW27" s="16">
        <f>Sect_CBs!DW27+Sect_DBs!CY27+Sect_FCs!CY27</f>
        <v>10472.924083586971</v>
      </c>
      <c r="DX27" s="16">
        <f>Sect_CBs!DX27+Sect_DBs!CZ27+Sect_FCs!CZ27</f>
        <v>10276.619579743974</v>
      </c>
      <c r="DY27" s="16">
        <f>Sect_CBs!DY27+Sect_DBs!DA27+Sect_FCs!DA27</f>
        <v>10430.634080275475</v>
      </c>
      <c r="DZ27" s="16">
        <f>Sect_CBs!DZ27+Sect_DBs!DB27+Sect_FCs!DB27</f>
        <v>10609.380656865069</v>
      </c>
      <c r="EA27" s="16">
        <f>Sect_CBs!EA27+Sect_DBs!DC27+Sect_FCs!DC27</f>
        <v>10718.913128669472</v>
      </c>
      <c r="EB27" s="16">
        <f>Sect_CBs!EB27+Sect_DBs!DD27+Sect_FCs!DD27</f>
        <v>10732.017688696471</v>
      </c>
      <c r="EC27" s="16">
        <f>Sect_CBs!EC27+Sect_DBs!DE27+Sect_FCs!DE27</f>
        <v>10144.523420312473</v>
      </c>
      <c r="ED27" s="16">
        <f>Sect_CBs!ED27+Sect_DBs!DF27+Sect_FCs!DF27</f>
        <v>10335.196504193995</v>
      </c>
      <c r="EE27" s="16">
        <f>Sect_CBs!EE27+Sect_DBs!DG27+Sect_FCs!DG27</f>
        <v>11563.551329513233</v>
      </c>
      <c r="EF27" s="16">
        <f>Sect_CBs!EF27+Sect_DBs!DH27+Sect_FCs!DH27</f>
        <v>10284.203089259125</v>
      </c>
      <c r="EG27" s="16">
        <f>Sect_CBs!EG27+Sect_DBs!DI27+Sect_FCs!DI27</f>
        <v>10496.599749855379</v>
      </c>
      <c r="EH27" s="16">
        <f>Sect_CBs!EH27+Sect_DBs!DJ27+Sect_FCs!DJ27</f>
        <v>10636.773085133786</v>
      </c>
      <c r="EI27" s="16">
        <f>Sect_CBs!EI27+Sect_DBs!DK27+Sect_FCs!DK27</f>
        <v>10653.671252820055</v>
      </c>
      <c r="EJ27" s="16">
        <f>Sect_CBs!EJ27+Sect_DBs!DL27+Sect_FCs!DL27</f>
        <v>11341.644348433512</v>
      </c>
      <c r="EK27" s="13">
        <f>Sect_CBs!EK27+Sect_DBs!DM27+Sect_FCs!DM27</f>
        <v>11446.256374156392</v>
      </c>
      <c r="EL27" s="13">
        <f>Sect_CBs!EL27+Sect_DBs!DN27+Sect_FCs!DN27</f>
        <v>11357.86597533776</v>
      </c>
      <c r="EM27" s="13">
        <f>Sect_CBs!EM27+Sect_DBs!DO27+Sect_FCs!DO27</f>
        <v>11494.470398220827</v>
      </c>
      <c r="EN27" s="13">
        <f>Sect_CBs!EN27+Sect_DBs!DP27+Sect_FCs!DP27</f>
        <v>11473.629156808594</v>
      </c>
      <c r="EO27" s="13">
        <f>Sect_CBs!EO27+Sect_DBs!DQ27+Sect_FCs!DQ27</f>
        <v>11636.025998616025</v>
      </c>
      <c r="EP27" s="13">
        <f>Sect_CBs!EP27+Sect_DBs!DR27+Sect_FCs!DR27</f>
        <v>12206.274908355603</v>
      </c>
      <c r="EQ27" s="13">
        <f>Sect_CBs!EQ27+Sect_DBs!DS27+Sect_FCs!DS27</f>
        <v>12465.541599964798</v>
      </c>
      <c r="ER27" s="13">
        <f>Sect_CBs!ER27+Sect_DBs!DT27+Sect_FCs!DT27</f>
        <v>12542.658836773404</v>
      </c>
      <c r="ES27" s="13">
        <f>Sect_CBs!ES27+Sect_DBs!DU27+Sect_FCs!DU27</f>
        <v>12804.671951082399</v>
      </c>
      <c r="ET27" s="13">
        <f>Sect_CBs!ET27+Sect_DBs!DV27+Sect_FCs!DV27</f>
        <v>12872.923068965001</v>
      </c>
      <c r="EU27" s="13">
        <f>Sect_CBs!EU27+Sect_DBs!DW27+Sect_FCs!DW27</f>
        <v>12884.471116893805</v>
      </c>
      <c r="EV27" s="13">
        <f>Sect_CBs!EV27+Sect_DBs!DX27+Sect_FCs!DX27</f>
        <v>13241.795888785005</v>
      </c>
      <c r="EW27" s="13">
        <f>Sect_CBs!EW27+Sect_DBs!DY27+Sect_FCs!DY27</f>
        <v>13114.749057202202</v>
      </c>
      <c r="EX27" s="13">
        <f>Sect_CBs!EX27+Sect_DBs!DZ27+Sect_FCs!DZ27</f>
        <v>13098.919530326404</v>
      </c>
    </row>
    <row r="28" spans="1:154" s="18" customFormat="1" x14ac:dyDescent="0.3">
      <c r="A28" s="15" t="s">
        <v>40</v>
      </c>
      <c r="B28" s="16">
        <v>505.04867823000006</v>
      </c>
      <c r="C28" s="16">
        <v>432.04449437999995</v>
      </c>
      <c r="D28" s="16">
        <v>456.04389360000005</v>
      </c>
      <c r="E28" s="16">
        <v>501.65136735012783</v>
      </c>
      <c r="F28" s="16">
        <v>514.45600000000002</v>
      </c>
      <c r="G28" s="16">
        <v>544.53099999999995</v>
      </c>
      <c r="H28" s="16">
        <v>278.69499999999999</v>
      </c>
      <c r="I28" s="16">
        <v>269.74100000000004</v>
      </c>
      <c r="J28" s="16">
        <v>269.74099999999999</v>
      </c>
      <c r="K28" s="17">
        <v>267.601</v>
      </c>
      <c r="L28" s="16">
        <v>266.78375266170912</v>
      </c>
      <c r="M28" s="16">
        <v>37.152999999999999</v>
      </c>
      <c r="N28" s="16">
        <v>0</v>
      </c>
      <c r="O28" s="16">
        <v>0</v>
      </c>
      <c r="P28" s="16">
        <v>62.236723179999998</v>
      </c>
      <c r="Q28" s="16">
        <v>31.982999999999997</v>
      </c>
      <c r="R28" s="16">
        <v>45.617251960000004</v>
      </c>
      <c r="S28" s="16">
        <v>42.42271581</v>
      </c>
      <c r="T28" s="16">
        <v>45.50504462</v>
      </c>
      <c r="U28" s="16">
        <v>43.621044620000006</v>
      </c>
      <c r="V28" s="16">
        <v>0</v>
      </c>
      <c r="W28" s="16">
        <v>0</v>
      </c>
      <c r="X28" s="16">
        <v>39.949728290000003</v>
      </c>
      <c r="Y28" s="16">
        <v>0</v>
      </c>
      <c r="Z28" s="16">
        <f>Sect_CBs!Z28+Sect_DBs!B28+Sect_FCs!B28</f>
        <v>0</v>
      </c>
      <c r="AA28" s="16">
        <f>Sect_CBs!AA28+Sect_DBs!C28+Sect_FCs!C28</f>
        <v>0</v>
      </c>
      <c r="AB28" s="16">
        <f>Sect_CBs!AB28+Sect_DBs!D28+Sect_FCs!D28</f>
        <v>0</v>
      </c>
      <c r="AC28" s="16">
        <f>Sect_CBs!AC28+Sect_DBs!E28+Sect_FCs!E28</f>
        <v>0</v>
      </c>
      <c r="AD28" s="16">
        <f>Sect_CBs!AD28+Sect_DBs!F28+Sect_FCs!F28</f>
        <v>0</v>
      </c>
      <c r="AE28" s="16">
        <f>Sect_CBs!AE28+Sect_DBs!G28+Sect_FCs!G28</f>
        <v>0</v>
      </c>
      <c r="AF28" s="16">
        <f>Sect_CBs!AF28+Sect_DBs!H28+Sect_FCs!H28</f>
        <v>0</v>
      </c>
      <c r="AG28" s="16">
        <f>Sect_CBs!AG28+Sect_DBs!I28+Sect_FCs!I28</f>
        <v>0</v>
      </c>
      <c r="AH28" s="16">
        <f>Sect_CBs!AH28+Sect_DBs!J28+Sect_FCs!J28</f>
        <v>0</v>
      </c>
      <c r="AI28" s="16">
        <f>Sect_CBs!AI28+Sect_DBs!K28+Sect_FCs!K28</f>
        <v>0</v>
      </c>
      <c r="AJ28" s="16">
        <f>Sect_CBs!AJ28+Sect_DBs!L28+Sect_FCs!L28</f>
        <v>0</v>
      </c>
      <c r="AK28" s="16">
        <f>Sect_CBs!AK28+Sect_DBs!M28+Sect_FCs!M28</f>
        <v>0</v>
      </c>
      <c r="AL28" s="16">
        <f>Sect_CBs!AL28+Sect_DBs!N28+Sect_FCs!N28</f>
        <v>0</v>
      </c>
      <c r="AM28" s="16">
        <f>Sect_CBs!AM28+Sect_DBs!O28+Sect_FCs!O28</f>
        <v>0</v>
      </c>
      <c r="AN28" s="16">
        <f>Sect_CBs!AN28+Sect_DBs!P28+Sect_FCs!P28</f>
        <v>0</v>
      </c>
      <c r="AO28" s="16">
        <f>Sect_CBs!AO28+Sect_DBs!Q28+Sect_FCs!Q28</f>
        <v>0</v>
      </c>
      <c r="AP28" s="16">
        <f>Sect_CBs!AP28+Sect_DBs!R28+Sect_FCs!R28</f>
        <v>0</v>
      </c>
      <c r="AQ28" s="16">
        <f>Sect_CBs!AQ28+Sect_DBs!S28+Sect_FCs!S28</f>
        <v>0</v>
      </c>
      <c r="AR28" s="16">
        <f>Sect_CBs!AR28+Sect_DBs!T28+Sect_FCs!T28</f>
        <v>0</v>
      </c>
      <c r="AS28" s="16">
        <f>Sect_CBs!AS28+Sect_DBs!U28+Sect_FCs!U28</f>
        <v>0</v>
      </c>
      <c r="AT28" s="16">
        <f>Sect_CBs!AT28+Sect_DBs!V28+Sect_FCs!V28</f>
        <v>0</v>
      </c>
      <c r="AU28" s="16">
        <f>Sect_CBs!AU28+Sect_DBs!W28+Sect_FCs!W28</f>
        <v>0</v>
      </c>
      <c r="AV28" s="16">
        <f>Sect_CBs!AV28+Sect_DBs!X28+Sect_FCs!X28</f>
        <v>0</v>
      </c>
      <c r="AW28" s="16">
        <f>Sect_CBs!AW28+Sect_DBs!Y28+Sect_FCs!Y28</f>
        <v>0</v>
      </c>
      <c r="AX28" s="16">
        <f>Sect_CBs!AX28+Sect_DBs!Z28+Sect_FCs!Z28</f>
        <v>0</v>
      </c>
      <c r="AY28" s="16">
        <f>Sect_CBs!AY28+Sect_DBs!AA28+Sect_FCs!AA28</f>
        <v>0</v>
      </c>
      <c r="AZ28" s="16">
        <f>Sect_CBs!AZ28+Sect_DBs!AB28+Sect_FCs!AB28</f>
        <v>0</v>
      </c>
      <c r="BA28" s="16">
        <f>Sect_CBs!BA28+Sect_DBs!AC28+Sect_FCs!AC28</f>
        <v>0</v>
      </c>
      <c r="BB28" s="16">
        <f>Sect_CBs!BB28+Sect_DBs!AD28+Sect_FCs!AD28</f>
        <v>0</v>
      </c>
      <c r="BC28" s="16">
        <f>Sect_CBs!BC28+Sect_DBs!AE28+Sect_FCs!AE28</f>
        <v>0</v>
      </c>
      <c r="BD28" s="16">
        <f>Sect_CBs!BD28+Sect_DBs!AF28+Sect_FCs!AF28</f>
        <v>0</v>
      </c>
      <c r="BE28" s="16">
        <f>Sect_CBs!BE28+Sect_DBs!AG28+Sect_FCs!AG28</f>
        <v>0</v>
      </c>
      <c r="BF28" s="16">
        <f>Sect_CBs!BF28+Sect_DBs!AH28+Sect_FCs!AH28</f>
        <v>0</v>
      </c>
      <c r="BG28" s="16">
        <f>Sect_CBs!BG28+Sect_DBs!AI28+Sect_FCs!AI28</f>
        <v>0</v>
      </c>
      <c r="BH28" s="16">
        <f>Sect_CBs!BH28+Sect_DBs!AJ28+Sect_FCs!AJ28</f>
        <v>0</v>
      </c>
      <c r="BI28" s="16">
        <f>Sect_CBs!BI28+Sect_DBs!AK28+Sect_FCs!AK28</f>
        <v>0</v>
      </c>
      <c r="BJ28" s="16">
        <f>Sect_CBs!BJ28+Sect_DBs!AL28+Sect_FCs!AL28</f>
        <v>0</v>
      </c>
      <c r="BK28" s="16">
        <f>Sect_CBs!BK28+Sect_DBs!AM28+Sect_FCs!AM28</f>
        <v>0</v>
      </c>
      <c r="BL28" s="16">
        <f>Sect_CBs!BL28+Sect_DBs!AN28+Sect_FCs!AN28</f>
        <v>0</v>
      </c>
      <c r="BM28" s="16">
        <f>Sect_CBs!BM28+Sect_DBs!AO28+Sect_FCs!AO28</f>
        <v>0</v>
      </c>
      <c r="BN28" s="16">
        <f>Sect_CBs!BN28+Sect_DBs!AP28+Sect_FCs!AP28</f>
        <v>0</v>
      </c>
      <c r="BO28" s="16">
        <f>Sect_CBs!BO28+Sect_DBs!AQ28+Sect_FCs!AQ28</f>
        <v>0</v>
      </c>
      <c r="BP28" s="16">
        <f>Sect_CBs!BP28+Sect_DBs!AR28+Sect_FCs!AR28</f>
        <v>0</v>
      </c>
      <c r="BQ28" s="16">
        <f>Sect_CBs!BQ28+Sect_DBs!AS28+Sect_FCs!AS28</f>
        <v>0</v>
      </c>
      <c r="BR28" s="16">
        <f>Sect_CBs!BR28+Sect_DBs!AT28+Sect_FCs!AT28</f>
        <v>0</v>
      </c>
      <c r="BS28" s="16">
        <f>Sect_CBs!BS28+Sect_DBs!AU28+Sect_FCs!AU28</f>
        <v>0</v>
      </c>
      <c r="BT28" s="16">
        <f>Sect_CBs!BT28+Sect_DBs!AV28+Sect_FCs!AV28</f>
        <v>0</v>
      </c>
      <c r="BU28" s="16">
        <f>Sect_CBs!BU28+Sect_DBs!AW28+Sect_FCs!AW28</f>
        <v>0</v>
      </c>
      <c r="BV28" s="16">
        <f>Sect_CBs!BV28+Sect_DBs!AX28+Sect_FCs!AX28</f>
        <v>0</v>
      </c>
      <c r="BW28" s="16">
        <f>Sect_CBs!BW28+Sect_DBs!AY28+Sect_FCs!AY28</f>
        <v>0</v>
      </c>
      <c r="BX28" s="16">
        <f>Sect_CBs!BX28+Sect_DBs!AZ28+Sect_FCs!AZ28</f>
        <v>0</v>
      </c>
      <c r="BY28" s="16">
        <f>Sect_CBs!BY28+Sect_DBs!BA28+Sect_FCs!BA28</f>
        <v>0</v>
      </c>
      <c r="BZ28" s="16">
        <f>Sect_CBs!BZ28+Sect_DBs!BB28+Sect_FCs!BB28</f>
        <v>0</v>
      </c>
      <c r="CA28" s="16">
        <f>Sect_CBs!CA28+Sect_DBs!BC28+Sect_FCs!BC28</f>
        <v>0</v>
      </c>
      <c r="CB28" s="16">
        <f>Sect_CBs!CB28+Sect_DBs!BD28+Sect_FCs!BD28</f>
        <v>0</v>
      </c>
      <c r="CC28" s="16">
        <f>Sect_CBs!CC28+Sect_DBs!BE28+Sect_FCs!BE28</f>
        <v>0</v>
      </c>
      <c r="CD28" s="16">
        <f>Sect_CBs!CD28+Sect_DBs!BF28+Sect_FCs!BF28</f>
        <v>0</v>
      </c>
      <c r="CE28" s="16">
        <f>Sect_CBs!CE28+Sect_DBs!BG28+Sect_FCs!BG28</f>
        <v>0</v>
      </c>
      <c r="CF28" s="16">
        <f>Sect_CBs!CF28+Sect_DBs!BH28+Sect_FCs!BH28</f>
        <v>0</v>
      </c>
      <c r="CG28" s="16">
        <f>Sect_CBs!CG28+Sect_DBs!BI28+Sect_FCs!BI28</f>
        <v>0</v>
      </c>
      <c r="CH28" s="16">
        <f>Sect_CBs!CH28+Sect_DBs!BJ28+Sect_FCs!BJ28</f>
        <v>0</v>
      </c>
      <c r="CI28" s="16">
        <f>Sect_CBs!CI28+Sect_DBs!BK28+Sect_FCs!BK28</f>
        <v>0</v>
      </c>
      <c r="CJ28" s="16">
        <f>Sect_CBs!CJ28+Sect_DBs!BL28+Sect_FCs!BL28</f>
        <v>0</v>
      </c>
      <c r="CK28" s="16">
        <f>Sect_CBs!CK28+Sect_DBs!BM28+Sect_FCs!BM28</f>
        <v>0</v>
      </c>
      <c r="CL28" s="16">
        <f>Sect_CBs!CL28+Sect_DBs!BN28+Sect_FCs!BN28</f>
        <v>0</v>
      </c>
      <c r="CM28" s="16">
        <f>Sect_CBs!CM28+Sect_DBs!BO28+Sect_FCs!BO28</f>
        <v>0</v>
      </c>
      <c r="CN28" s="16">
        <f>Sect_CBs!CN28+Sect_DBs!BP28+Sect_FCs!BP28</f>
        <v>0</v>
      </c>
      <c r="CO28" s="16">
        <f>Sect_CBs!CO28+Sect_DBs!BQ28+Sect_FCs!BQ28</f>
        <v>0</v>
      </c>
      <c r="CP28" s="16">
        <f>Sect_CBs!CP28+Sect_DBs!BR28+Sect_FCs!BR28</f>
        <v>0</v>
      </c>
      <c r="CQ28" s="16">
        <f>Sect_CBs!CQ28+Sect_DBs!BS28+Sect_FCs!BS28</f>
        <v>0</v>
      </c>
      <c r="CR28" s="16">
        <f>Sect_CBs!CR28+Sect_DBs!BT28+Sect_FCs!BT28</f>
        <v>0</v>
      </c>
      <c r="CS28" s="16">
        <f>Sect_CBs!CS28+Sect_DBs!BU28+Sect_FCs!BU28</f>
        <v>0</v>
      </c>
      <c r="CT28" s="16">
        <f>Sect_CBs!CT28+Sect_DBs!BV28+Sect_FCs!BV28</f>
        <v>0</v>
      </c>
      <c r="CU28" s="16">
        <f>Sect_CBs!CU28+Sect_DBs!BW28+Sect_FCs!BW28</f>
        <v>0</v>
      </c>
      <c r="CV28" s="16">
        <f>Sect_CBs!CV28+Sect_DBs!BX28+Sect_FCs!BX28</f>
        <v>0</v>
      </c>
      <c r="CW28" s="16">
        <f>Sect_CBs!CW28+Sect_DBs!BY28+Sect_FCs!BY28</f>
        <v>0</v>
      </c>
      <c r="CX28" s="16">
        <f>Sect_CBs!CX28+Sect_DBs!BZ28+Sect_FCs!BZ28</f>
        <v>0</v>
      </c>
      <c r="CY28" s="16">
        <f>Sect_CBs!CY28+Sect_DBs!CA28+Sect_FCs!CA28</f>
        <v>0</v>
      </c>
      <c r="CZ28" s="16">
        <f>Sect_CBs!CZ28+Sect_DBs!CB28+Sect_FCs!CB28</f>
        <v>0</v>
      </c>
      <c r="DA28" s="16">
        <f>Sect_CBs!DA28+Sect_DBs!CC28+Sect_FCs!CC28</f>
        <v>0</v>
      </c>
      <c r="DB28" s="16">
        <f>Sect_CBs!DB28+Sect_DBs!CD28+Sect_FCs!CD28</f>
        <v>0</v>
      </c>
      <c r="DC28" s="16">
        <f>Sect_CBs!DC28+Sect_DBs!CE28+Sect_FCs!CE28</f>
        <v>0</v>
      </c>
      <c r="DD28" s="16">
        <f>Sect_CBs!DD28+Sect_DBs!CF28+Sect_FCs!CF28</f>
        <v>0</v>
      </c>
      <c r="DE28" s="16">
        <f>Sect_CBs!DE28+Sect_DBs!CG28+Sect_FCs!CG28</f>
        <v>0</v>
      </c>
      <c r="DF28" s="16">
        <f>Sect_CBs!DF28+Sect_DBs!CH28+Sect_FCs!CH28</f>
        <v>0</v>
      </c>
      <c r="DG28" s="16">
        <f>Sect_CBs!DG28+Sect_DBs!CI28+Sect_FCs!CI28</f>
        <v>0</v>
      </c>
      <c r="DH28" s="16">
        <f>Sect_CBs!DH28+Sect_DBs!CJ28+Sect_FCs!CJ28</f>
        <v>0</v>
      </c>
      <c r="DI28" s="16">
        <f>Sect_CBs!DI28+Sect_DBs!CK28+Sect_FCs!CK28</f>
        <v>0</v>
      </c>
      <c r="DJ28" s="16">
        <f>Sect_CBs!DJ28+Sect_DBs!CL28+Sect_FCs!CL28</f>
        <v>0</v>
      </c>
      <c r="DK28" s="16">
        <f>Sect_CBs!DK28+Sect_DBs!CM28+Sect_FCs!CM28</f>
        <v>0</v>
      </c>
      <c r="DL28" s="16">
        <f>Sect_CBs!DL28+Sect_DBs!CN28+Sect_FCs!CN28</f>
        <v>0</v>
      </c>
      <c r="DM28" s="16">
        <f>Sect_CBs!DM28+Sect_DBs!CO28+Sect_FCs!CO28</f>
        <v>0</v>
      </c>
      <c r="DN28" s="16">
        <f>Sect_CBs!DN28+Sect_DBs!CP28+Sect_FCs!CP28</f>
        <v>0</v>
      </c>
      <c r="DO28" s="16">
        <f>Sect_CBs!DO28+Sect_DBs!CQ28+Sect_FCs!CQ28</f>
        <v>0</v>
      </c>
      <c r="DP28" s="16">
        <f>Sect_CBs!DP28+Sect_DBs!CR28+Sect_FCs!CR28</f>
        <v>0</v>
      </c>
      <c r="DQ28" s="16">
        <f>Sect_CBs!DQ28+Sect_DBs!CS28+Sect_FCs!CS28</f>
        <v>0</v>
      </c>
      <c r="DR28" s="16">
        <f>Sect_CBs!DR28+Sect_DBs!CT28+Sect_FCs!CT28</f>
        <v>0</v>
      </c>
      <c r="DS28" s="16">
        <f>Sect_CBs!DS28+Sect_DBs!CU28+Sect_FCs!CU28</f>
        <v>0</v>
      </c>
      <c r="DT28" s="16">
        <f>Sect_CBs!DT28+Sect_DBs!CV28+Sect_FCs!CV28</f>
        <v>0</v>
      </c>
      <c r="DU28" s="16">
        <f>Sect_CBs!DU28+Sect_DBs!CW28+Sect_FCs!CW28</f>
        <v>0</v>
      </c>
      <c r="DV28" s="16">
        <f>Sect_CBs!DV28+Sect_DBs!CX28+Sect_FCs!CX28</f>
        <v>0</v>
      </c>
      <c r="DW28" s="16">
        <f>Sect_CBs!DW28+Sect_DBs!CY28+Sect_FCs!CY28</f>
        <v>0</v>
      </c>
      <c r="DX28" s="16">
        <f>Sect_CBs!DX28+Sect_DBs!CZ28+Sect_FCs!CZ28</f>
        <v>0</v>
      </c>
      <c r="DY28" s="16">
        <f>Sect_CBs!DY28+Sect_DBs!DA28+Sect_FCs!DA28</f>
        <v>0</v>
      </c>
      <c r="DZ28" s="16">
        <f>Sect_CBs!DZ28+Sect_DBs!DB28+Sect_FCs!DB28</f>
        <v>0</v>
      </c>
      <c r="EA28" s="16">
        <f>Sect_CBs!EA28+Sect_DBs!DC28+Sect_FCs!DC28</f>
        <v>0</v>
      </c>
      <c r="EB28" s="16">
        <f>Sect_CBs!EB28+Sect_DBs!DD28+Sect_FCs!DD28</f>
        <v>0</v>
      </c>
      <c r="EC28" s="16">
        <f>Sect_CBs!EC28+Sect_DBs!DE28+Sect_FCs!DE28</f>
        <v>0</v>
      </c>
      <c r="ED28" s="16">
        <f>Sect_CBs!ED28+Sect_DBs!DF28+Sect_FCs!DF28</f>
        <v>0</v>
      </c>
      <c r="EE28" s="16">
        <f>Sect_CBs!EE28+Sect_DBs!DG28+Sect_FCs!DG28</f>
        <v>0</v>
      </c>
      <c r="EF28" s="16">
        <f>Sect_CBs!EF28+Sect_DBs!DH28+Sect_FCs!DH28</f>
        <v>0</v>
      </c>
      <c r="EG28" s="16">
        <f>Sect_CBs!EG28+Sect_DBs!DI28+Sect_FCs!DI28</f>
        <v>0</v>
      </c>
      <c r="EH28" s="16">
        <f>Sect_CBs!EH28+Sect_DBs!DJ28+Sect_FCs!DJ28</f>
        <v>0</v>
      </c>
      <c r="EI28" s="16">
        <f>Sect_CBs!EI28+Sect_DBs!DK28+Sect_FCs!DK28</f>
        <v>0</v>
      </c>
      <c r="EJ28" s="16">
        <f>Sect_CBs!EJ28+Sect_DBs!DL28+Sect_FCs!DL28</f>
        <v>0</v>
      </c>
      <c r="EK28" s="13">
        <f>Sect_CBs!EK28+Sect_DBs!DM28+Sect_FCs!DM28</f>
        <v>0</v>
      </c>
      <c r="EL28" s="13">
        <f>Sect_CBs!EL28+Sect_DBs!DN28+Sect_FCs!DN28</f>
        <v>0</v>
      </c>
      <c r="EM28" s="13">
        <f>Sect_CBs!EM28+Sect_DBs!DO28+Sect_FCs!DO28</f>
        <v>0</v>
      </c>
      <c r="EN28" s="13">
        <f>Sect_CBs!EN28+Sect_DBs!DP28+Sect_FCs!DP28</f>
        <v>0</v>
      </c>
      <c r="EO28" s="13">
        <f>Sect_CBs!EO28+Sect_DBs!DQ28+Sect_FCs!DQ28</f>
        <v>0</v>
      </c>
      <c r="EP28" s="13">
        <f>Sect_CBs!EP28+Sect_DBs!DR28+Sect_FCs!DR28</f>
        <v>0</v>
      </c>
      <c r="EQ28" s="13">
        <f>Sect_CBs!EQ28+Sect_DBs!DS28+Sect_FCs!DS28</f>
        <v>0</v>
      </c>
      <c r="ER28" s="13">
        <f>Sect_CBs!ER28+Sect_DBs!DT28+Sect_FCs!DT28</f>
        <v>0</v>
      </c>
      <c r="ES28" s="13">
        <f>Sect_CBs!ES28+Sect_DBs!DU28+Sect_FCs!DU28</f>
        <v>0</v>
      </c>
      <c r="ET28" s="13">
        <f>Sect_CBs!ET28+Sect_DBs!DV28+Sect_FCs!DV28</f>
        <v>0</v>
      </c>
      <c r="EU28" s="13">
        <f>Sect_CBs!EU28+Sect_DBs!DW28+Sect_FCs!DW28</f>
        <v>0</v>
      </c>
      <c r="EV28" s="13">
        <f>Sect_CBs!EV28+Sect_DBs!DX28+Sect_FCs!DX28</f>
        <v>0</v>
      </c>
      <c r="EW28" s="13">
        <f>Sect_CBs!EW28+Sect_DBs!DY28+Sect_FCs!DY28</f>
        <v>0</v>
      </c>
      <c r="EX28" s="13">
        <f>Sect_CBs!EX28+Sect_DBs!DZ28+Sect_FCs!DZ28</f>
        <v>0</v>
      </c>
    </row>
    <row r="29" spans="1:154" s="18" customFormat="1" x14ac:dyDescent="0.3">
      <c r="A29" s="15" t="s">
        <v>41</v>
      </c>
      <c r="B29" s="16">
        <v>8282.195720503998</v>
      </c>
      <c r="C29" s="16">
        <v>8037.5176034020014</v>
      </c>
      <c r="D29" s="16">
        <v>8166.6099172299992</v>
      </c>
      <c r="E29" s="16">
        <v>7880.2292001488486</v>
      </c>
      <c r="F29" s="16">
        <v>7843.131326282999</v>
      </c>
      <c r="G29" s="16">
        <v>7569.9282356380018</v>
      </c>
      <c r="H29" s="16">
        <v>8398.8723373952107</v>
      </c>
      <c r="I29" s="16">
        <v>8533.3180761625008</v>
      </c>
      <c r="J29" s="16">
        <v>8473.1230761624993</v>
      </c>
      <c r="K29" s="17">
        <v>7788.8292751409999</v>
      </c>
      <c r="L29" s="16">
        <v>8096.397099207019</v>
      </c>
      <c r="M29" s="16">
        <v>8026.6683578951806</v>
      </c>
      <c r="N29" s="16">
        <v>7705.9431684315859</v>
      </c>
      <c r="O29" s="16">
        <v>7825.440782366587</v>
      </c>
      <c r="P29" s="16">
        <v>7608.9995942940877</v>
      </c>
      <c r="Q29" s="16">
        <v>7202.6430485820847</v>
      </c>
      <c r="R29" s="16">
        <v>7420.7637830890872</v>
      </c>
      <c r="S29" s="16">
        <v>7310.0461992637956</v>
      </c>
      <c r="T29" s="16">
        <v>7567.6731617030018</v>
      </c>
      <c r="U29" s="16">
        <v>7785.1957660420594</v>
      </c>
      <c r="V29" s="16">
        <v>8111.7989673649963</v>
      </c>
      <c r="W29" s="16">
        <v>8406.9046163519979</v>
      </c>
      <c r="X29" s="16">
        <v>8134.7122616254974</v>
      </c>
      <c r="Y29" s="16">
        <v>8234.8686220530017</v>
      </c>
      <c r="Z29" s="16">
        <f>Sect_CBs!Z29+Sect_DBs!B29+Sect_FCs!B29</f>
        <v>8480.6773205365007</v>
      </c>
      <c r="AA29" s="16">
        <f>Sect_CBs!AA29+Sect_DBs!C29+Sect_FCs!C29</f>
        <v>9106.1897732919988</v>
      </c>
      <c r="AB29" s="16">
        <f>Sect_CBs!AB29+Sect_DBs!D29+Sect_FCs!D29</f>
        <v>8811.0546472802016</v>
      </c>
      <c r="AC29" s="16">
        <f>Sect_CBs!AC29+Sect_DBs!E29+Sect_FCs!E29</f>
        <v>8880.5999401048994</v>
      </c>
      <c r="AD29" s="16">
        <f>Sect_CBs!AD29+Sect_DBs!F29+Sect_FCs!F29</f>
        <v>8995.9762278843991</v>
      </c>
      <c r="AE29" s="16">
        <f>Sect_CBs!AE29+Sect_DBs!G29+Sect_FCs!G29</f>
        <v>8842.9185092690495</v>
      </c>
      <c r="AF29" s="16">
        <f>Sect_CBs!AF29+Sect_DBs!H29+Sect_FCs!H29</f>
        <v>8965.9731838236985</v>
      </c>
      <c r="AG29" s="16">
        <f>Sect_CBs!AG29+Sect_DBs!I29+Sect_FCs!I29</f>
        <v>8849.2093873410486</v>
      </c>
      <c r="AH29" s="16">
        <f>Sect_CBs!AH29+Sect_DBs!J29+Sect_FCs!J29</f>
        <v>8897.4685063604993</v>
      </c>
      <c r="AI29" s="16">
        <f>Sect_CBs!AI29+Sect_DBs!K29+Sect_FCs!K29</f>
        <v>9161.5670946539994</v>
      </c>
      <c r="AJ29" s="16">
        <f>Sect_CBs!AJ29+Sect_DBs!L29+Sect_FCs!L29</f>
        <v>9121.0537564492988</v>
      </c>
      <c r="AK29" s="16">
        <f>Sect_CBs!AK29+Sect_DBs!M29+Sect_FCs!M29</f>
        <v>9624.8671265529993</v>
      </c>
      <c r="AL29" s="16">
        <f>Sect_CBs!AL29+Sect_DBs!N29+Sect_FCs!N29</f>
        <v>9526.8170466169995</v>
      </c>
      <c r="AM29" s="16">
        <f>Sect_CBs!AM29+Sect_DBs!O29+Sect_FCs!O29</f>
        <v>9590.845183671001</v>
      </c>
      <c r="AN29" s="16">
        <f>Sect_CBs!AN29+Sect_DBs!P29+Sect_FCs!P29</f>
        <v>8969.1461167134985</v>
      </c>
      <c r="AO29" s="16">
        <f>Sect_CBs!AO29+Sect_DBs!Q29+Sect_FCs!Q29</f>
        <v>9188.7312915984985</v>
      </c>
      <c r="AP29" s="16">
        <f>Sect_CBs!AP29+Sect_DBs!R29+Sect_FCs!R29</f>
        <v>9553.2495646627449</v>
      </c>
      <c r="AQ29" s="16">
        <f>Sect_CBs!AQ29+Sect_DBs!S29+Sect_FCs!S29</f>
        <v>9537.3640918609981</v>
      </c>
      <c r="AR29" s="16">
        <f>Sect_CBs!AR29+Sect_DBs!T29+Sect_FCs!T29</f>
        <v>9971.7065586429999</v>
      </c>
      <c r="AS29" s="16">
        <f>Sect_CBs!AS29+Sect_DBs!U29+Sect_FCs!U29</f>
        <v>9703.6718549560028</v>
      </c>
      <c r="AT29" s="16">
        <f>Sect_CBs!AT29+Sect_DBs!V29+Sect_FCs!V29</f>
        <v>9497.8206928879972</v>
      </c>
      <c r="AU29" s="16">
        <f>Sect_CBs!AU29+Sect_DBs!W29+Sect_FCs!W29</f>
        <v>10106.059369778603</v>
      </c>
      <c r="AV29" s="16">
        <f>Sect_CBs!AV29+Sect_DBs!X29+Sect_FCs!X29</f>
        <v>9560.6789986014974</v>
      </c>
      <c r="AW29" s="16">
        <f>Sect_CBs!AW29+Sect_DBs!Y29+Sect_FCs!Y29</f>
        <v>9920.5092565459981</v>
      </c>
      <c r="AX29" s="16">
        <f>Sect_CBs!AX29+Sect_DBs!Z29+Sect_FCs!Z29</f>
        <v>10318.766238829001</v>
      </c>
      <c r="AY29" s="16">
        <f>Sect_CBs!AY29+Sect_DBs!AA29+Sect_FCs!AA29</f>
        <v>10438.138867071</v>
      </c>
      <c r="AZ29" s="16">
        <f>Sect_CBs!AZ29+Sect_DBs!AB29+Sect_FCs!AB29</f>
        <v>10559.469179739755</v>
      </c>
      <c r="BA29" s="16">
        <f>Sect_CBs!BA29+Sect_DBs!AC29+Sect_FCs!AC29</f>
        <v>11090.020279775501</v>
      </c>
      <c r="BB29" s="16">
        <f>Sect_CBs!BB29+Sect_DBs!AD29+Sect_FCs!AD29</f>
        <v>10804.273457077499</v>
      </c>
      <c r="BC29" s="16">
        <f>Sect_CBs!BC29+Sect_DBs!AE29+Sect_FCs!AE29</f>
        <v>10641.852603049005</v>
      </c>
      <c r="BD29" s="16">
        <f>Sect_CBs!BD29+Sect_DBs!AF29+Sect_FCs!AF29</f>
        <v>10458.884263813999</v>
      </c>
      <c r="BE29" s="16">
        <f>Sect_CBs!BE29+Sect_DBs!AG29+Sect_FCs!AG29</f>
        <v>10675.047126623002</v>
      </c>
      <c r="BF29" s="16">
        <f>Sect_CBs!BF29+Sect_DBs!AH29+Sect_FCs!AH29</f>
        <v>10591.087007110047</v>
      </c>
      <c r="BG29" s="16">
        <f>Sect_CBs!BG29+Sect_DBs!AI29+Sect_FCs!AI29</f>
        <v>10825.972056869505</v>
      </c>
      <c r="BH29" s="16">
        <f>Sect_CBs!BH29+Sect_DBs!AJ29+Sect_FCs!AJ29</f>
        <v>10774.721207358005</v>
      </c>
      <c r="BI29" s="16">
        <f>Sect_CBs!BI29+Sect_DBs!AK29+Sect_FCs!AK29</f>
        <v>10983.723699882505</v>
      </c>
      <c r="BJ29" s="16">
        <f>Sect_CBs!BJ29+Sect_DBs!AL29+Sect_FCs!AL29</f>
        <v>11334.190188690505</v>
      </c>
      <c r="BK29" s="16">
        <f>Sect_CBs!BK29+Sect_DBs!AM29+Sect_FCs!AM29</f>
        <v>11230.549208024606</v>
      </c>
      <c r="BL29" s="16">
        <f>Sect_CBs!BL29+Sect_DBs!AN29+Sect_FCs!AN29</f>
        <v>11713.897098259504</v>
      </c>
      <c r="BM29" s="16">
        <f>Sect_CBs!BM29+Sect_DBs!AO29+Sect_FCs!AO29</f>
        <v>11852.376051112507</v>
      </c>
      <c r="BN29" s="16">
        <f>Sect_CBs!BN29+Sect_DBs!AP29+Sect_FCs!AP29</f>
        <v>11860.174163286501</v>
      </c>
      <c r="BO29" s="16">
        <f>Sect_CBs!BO29+Sect_DBs!AQ29+Sect_FCs!AQ29</f>
        <v>11778.803744493005</v>
      </c>
      <c r="BP29" s="16">
        <f>Sect_CBs!BP29+Sect_DBs!AR29+Sect_FCs!AR29</f>
        <v>12039.122082316499</v>
      </c>
      <c r="BQ29" s="16">
        <f>Sect_CBs!BQ29+Sect_DBs!AS29+Sect_FCs!AS29</f>
        <v>11651.272626705002</v>
      </c>
      <c r="BR29" s="16">
        <f>Sect_CBs!BR29+Sect_DBs!AT29+Sect_FCs!AT29</f>
        <v>11732.666805128503</v>
      </c>
      <c r="BS29" s="16">
        <f>Sect_CBs!BS29+Sect_DBs!AU29+Sect_FCs!AU29</f>
        <v>12611.210660037001</v>
      </c>
      <c r="BT29" s="16">
        <f>Sect_CBs!BT29+Sect_DBs!AV29+Sect_FCs!AV29</f>
        <v>12631.976409791003</v>
      </c>
      <c r="BU29" s="16">
        <f>Sect_CBs!BU29+Sect_DBs!AW29+Sect_FCs!AW29</f>
        <v>12939.189226376493</v>
      </c>
      <c r="BV29" s="16">
        <f>Sect_CBs!BV29+Sect_DBs!AX29+Sect_FCs!AX29</f>
        <v>13283.049057741999</v>
      </c>
      <c r="BW29" s="16">
        <f>Sect_CBs!BW29+Sect_DBs!AY29+Sect_FCs!AY29</f>
        <v>13394.694779246496</v>
      </c>
      <c r="BX29" s="16">
        <f>Sect_CBs!BX29+Sect_DBs!AZ29+Sect_FCs!AZ29</f>
        <v>13664.2592119855</v>
      </c>
      <c r="BY29" s="16">
        <f>Sect_CBs!BY29+Sect_DBs!BA29+Sect_FCs!BA29</f>
        <v>13710.756276337001</v>
      </c>
      <c r="BZ29" s="16">
        <f>Sect_CBs!BZ29+Sect_DBs!BB29+Sect_FCs!BB29</f>
        <v>13661.276522916</v>
      </c>
      <c r="CA29" s="16">
        <f>Sect_CBs!CA29+Sect_DBs!BC29+Sect_FCs!BC29</f>
        <v>13560.957587608498</v>
      </c>
      <c r="CB29" s="16">
        <f>Sect_CBs!CB29+Sect_DBs!BD29+Sect_FCs!BD29</f>
        <v>13703.087704657</v>
      </c>
      <c r="CC29" s="16">
        <f>Sect_CBs!CC29+Sect_DBs!BE29+Sect_FCs!BE29</f>
        <v>13701.884852533</v>
      </c>
      <c r="CD29" s="16">
        <f>Sect_CBs!CD29+Sect_DBs!BF29+Sect_FCs!BF29</f>
        <v>13598.889987963497</v>
      </c>
      <c r="CE29" s="16">
        <f>Sect_CBs!CE29+Sect_DBs!BG29+Sect_FCs!BG29</f>
        <v>13886.511444459002</v>
      </c>
      <c r="CF29" s="16">
        <f>Sect_CBs!CF29+Sect_DBs!BH29+Sect_FCs!BH29</f>
        <v>14403.829311411992</v>
      </c>
      <c r="CG29" s="16">
        <f>Sect_CBs!CG29+Sect_DBs!BI29+Sect_FCs!BI29</f>
        <v>14850.381019370998</v>
      </c>
      <c r="CH29" s="16">
        <f>Sect_CBs!CH29+Sect_DBs!BJ29+Sect_FCs!BJ29</f>
        <v>15064.411486055002</v>
      </c>
      <c r="CI29" s="16">
        <f>Sect_CBs!CI29+Sect_DBs!BK29+Sect_FCs!BK29</f>
        <v>15816.221044195998</v>
      </c>
      <c r="CJ29" s="16">
        <f>Sect_CBs!CJ29+Sect_DBs!BL29+Sect_FCs!BL29</f>
        <v>15930.6222798705</v>
      </c>
      <c r="CK29" s="16">
        <f>Sect_CBs!CK29+Sect_DBs!BM29+Sect_FCs!BM29</f>
        <v>16193.301140695998</v>
      </c>
      <c r="CL29" s="16">
        <f>Sect_CBs!CL29+Sect_DBs!BN29+Sect_FCs!BN29</f>
        <v>16374.551382922506</v>
      </c>
      <c r="CM29" s="16">
        <f>Sect_CBs!CM29+Sect_DBs!BO29+Sect_FCs!BO29</f>
        <v>16518.126129695502</v>
      </c>
      <c r="CN29" s="16">
        <f>Sect_CBs!CN29+Sect_DBs!BP29+Sect_FCs!BP29</f>
        <v>16390.3474999145</v>
      </c>
      <c r="CO29" s="16">
        <f>Sect_CBs!CO29+Sect_DBs!BQ29+Sect_FCs!BQ29</f>
        <v>16616.972816866997</v>
      </c>
      <c r="CP29" s="16">
        <f>Sect_CBs!CP29+Sect_DBs!BR29+Sect_FCs!BR29</f>
        <v>16406.740665923822</v>
      </c>
      <c r="CQ29" s="16">
        <f>Sect_CBs!CQ29+Sect_DBs!BS29+Sect_FCs!BS29</f>
        <v>16211.69229766832</v>
      </c>
      <c r="CR29" s="16">
        <f>Sect_CBs!CR29+Sect_DBs!BT29+Sect_FCs!BT29</f>
        <v>16146.058821626002</v>
      </c>
      <c r="CS29" s="16">
        <f>Sect_CBs!CS29+Sect_DBs!BU29+Sect_FCs!BU29</f>
        <v>15923.567306082496</v>
      </c>
      <c r="CT29" s="16">
        <f>Sect_CBs!CT29+Sect_DBs!BV29+Sect_FCs!BV29</f>
        <v>15944.989547361003</v>
      </c>
      <c r="CU29" s="16">
        <f>Sect_CBs!CU29+Sect_DBs!BW29+Sect_FCs!BW29</f>
        <v>16010.846963968501</v>
      </c>
      <c r="CV29" s="16">
        <f>Sect_CBs!CV29+Sect_DBs!BX29+Sect_FCs!BX29</f>
        <v>15491.613896595001</v>
      </c>
      <c r="CW29" s="16">
        <f>Sect_CBs!CW29+Sect_DBs!BY29+Sect_FCs!BY29</f>
        <v>13006.694490693502</v>
      </c>
      <c r="CX29" s="16">
        <f>Sect_CBs!CX29+Sect_DBs!BZ29+Sect_FCs!BZ29</f>
        <v>12843.352737085501</v>
      </c>
      <c r="CY29" s="16">
        <f>Sect_CBs!CY29+Sect_DBs!CA29+Sect_FCs!CA29</f>
        <v>12698.2289533945</v>
      </c>
      <c r="CZ29" s="16">
        <f>Sect_CBs!CZ29+Sect_DBs!CB29+Sect_FCs!CB29</f>
        <v>13313.435543277499</v>
      </c>
      <c r="DA29" s="16">
        <f>Sect_CBs!DA29+Sect_DBs!CC29+Sect_FCs!CC29</f>
        <v>14167.138934212</v>
      </c>
      <c r="DB29" s="16">
        <f>Sect_CBs!DB29+Sect_DBs!CD29+Sect_FCs!CD29</f>
        <v>14051.384028113498</v>
      </c>
      <c r="DC29" s="16">
        <f>Sect_CBs!DC29+Sect_DBs!CE29+Sect_FCs!CE29</f>
        <v>14068.420397230499</v>
      </c>
      <c r="DD29" s="16">
        <f>Sect_CBs!DD29+Sect_DBs!CF29+Sect_FCs!CF29</f>
        <v>14229.593964501999</v>
      </c>
      <c r="DE29" s="16">
        <f>Sect_CBs!DE29+Sect_DBs!CG29+Sect_FCs!CG29</f>
        <v>14680.656491014504</v>
      </c>
      <c r="DF29" s="16">
        <f>Sect_CBs!DF29+Sect_DBs!CH29+Sect_FCs!CH29</f>
        <v>14947.894331798001</v>
      </c>
      <c r="DG29" s="16">
        <f>Sect_CBs!DG29+Sect_DBs!CI29+Sect_FCs!CI29</f>
        <v>15482.405211548856</v>
      </c>
      <c r="DH29" s="16">
        <f>Sect_CBs!DH29+Sect_DBs!CJ29+Sect_FCs!CJ29</f>
        <v>15607.865268166501</v>
      </c>
      <c r="DI29" s="16">
        <f>Sect_CBs!DI29+Sect_DBs!CK29+Sect_FCs!CK29</f>
        <v>16293.706416026504</v>
      </c>
      <c r="DJ29" s="16">
        <f>Sect_CBs!DJ29+Sect_DBs!CL29+Sect_FCs!CL29</f>
        <v>16216.024357356997</v>
      </c>
      <c r="DK29" s="16">
        <f>Sect_CBs!DK29+Sect_DBs!CM29+Sect_FCs!CM29</f>
        <v>16436.721899137003</v>
      </c>
      <c r="DL29" s="16">
        <f>Sect_CBs!DL29+Sect_DBs!CN29+Sect_FCs!CN29</f>
        <v>17037.487294027</v>
      </c>
      <c r="DM29" s="16">
        <f>Sect_CBs!DM29+Sect_DBs!CO29+Sect_FCs!CO29</f>
        <v>16695.7498778015</v>
      </c>
      <c r="DN29" s="16">
        <f>Sect_CBs!DN29+Sect_DBs!CP29+Sect_FCs!CP29</f>
        <v>16287.651806636994</v>
      </c>
      <c r="DO29" s="16">
        <f>Sect_CBs!DO29+Sect_DBs!CQ29+Sect_FCs!CQ29</f>
        <v>16763.255225948997</v>
      </c>
      <c r="DP29" s="16">
        <f>Sect_CBs!DP29+Sect_DBs!CR29+Sect_FCs!CR29</f>
        <v>18732.551533993003</v>
      </c>
      <c r="DQ29" s="16">
        <f>Sect_CBs!DQ29+Sect_DBs!CS29+Sect_FCs!CS29</f>
        <v>18774.074729971006</v>
      </c>
      <c r="DR29" s="16">
        <f>Sect_CBs!DR29+Sect_DBs!CT29+Sect_FCs!CT29</f>
        <v>19456.465303053497</v>
      </c>
      <c r="DS29" s="16">
        <f>Sect_CBs!DS29+Sect_DBs!CU29+Sect_FCs!CU29</f>
        <v>19888.232700285003</v>
      </c>
      <c r="DT29" s="16">
        <f>Sect_CBs!DT29+Sect_DBs!CV29+Sect_FCs!CV29</f>
        <v>20096.223570721802</v>
      </c>
      <c r="DU29" s="16">
        <f>Sect_CBs!DU29+Sect_DBs!CW29+Sect_FCs!CW29</f>
        <v>20181.135900003595</v>
      </c>
      <c r="DV29" s="16">
        <f>Sect_CBs!DV29+Sect_DBs!CX29+Sect_FCs!CX29</f>
        <v>19558.601206583797</v>
      </c>
      <c r="DW29" s="16">
        <f>Sect_CBs!DW29+Sect_DBs!CY29+Sect_FCs!CY29</f>
        <v>18863.149874471794</v>
      </c>
      <c r="DX29" s="16">
        <f>Sect_CBs!DX29+Sect_DBs!CZ29+Sect_FCs!CZ29</f>
        <v>18932.182271877002</v>
      </c>
      <c r="DY29" s="16">
        <f>Sect_CBs!DY29+Sect_DBs!DA29+Sect_FCs!DA29</f>
        <v>19514.873169832299</v>
      </c>
      <c r="DZ29" s="16">
        <f>Sect_CBs!DZ29+Sect_DBs!DB29+Sect_FCs!DB29</f>
        <v>19719.839506180204</v>
      </c>
      <c r="EA29" s="16">
        <f>Sect_CBs!EA29+Sect_DBs!DC29+Sect_FCs!DC29</f>
        <v>20255.028763147504</v>
      </c>
      <c r="EB29" s="16">
        <f>Sect_CBs!EB29+Sect_DBs!DD29+Sect_FCs!DD29</f>
        <v>20368.359911779</v>
      </c>
      <c r="EC29" s="16">
        <f>Sect_CBs!EC29+Sect_DBs!DE29+Sect_FCs!DE29</f>
        <v>19703.085577470003</v>
      </c>
      <c r="ED29" s="16">
        <f>Sect_CBs!ED29+Sect_DBs!DF29+Sect_FCs!DF29</f>
        <v>19569.043435775198</v>
      </c>
      <c r="EE29" s="16">
        <f>Sect_CBs!EE29+Sect_DBs!DG29+Sect_FCs!DG29</f>
        <v>19710.160534292998</v>
      </c>
      <c r="EF29" s="16">
        <f>Sect_CBs!EF29+Sect_DBs!DH29+Sect_FCs!DH29</f>
        <v>19396.503449693802</v>
      </c>
      <c r="EG29" s="16">
        <f>Sect_CBs!EG29+Sect_DBs!DI29+Sect_FCs!DI29</f>
        <v>19926.915389842798</v>
      </c>
      <c r="EH29" s="16">
        <f>Sect_CBs!EH29+Sect_DBs!DJ29+Sect_FCs!DJ29</f>
        <v>19552.566268929997</v>
      </c>
      <c r="EI29" s="16">
        <f>Sect_CBs!EI29+Sect_DBs!DK29+Sect_FCs!DK29</f>
        <v>18912.322704460406</v>
      </c>
      <c r="EJ29" s="16">
        <f>Sect_CBs!EJ29+Sect_DBs!DL29+Sect_FCs!DL29</f>
        <v>19304.362663625005</v>
      </c>
      <c r="EK29" s="13">
        <f>Sect_CBs!EK29+Sect_DBs!DM29+Sect_FCs!DM29</f>
        <v>20100.945975395396</v>
      </c>
      <c r="EL29" s="13">
        <f>Sect_CBs!EL29+Sect_DBs!DN29+Sect_FCs!DN29</f>
        <v>20468.415221274099</v>
      </c>
      <c r="EM29" s="13">
        <f>Sect_CBs!EM29+Sect_DBs!DO29+Sect_FCs!DO29</f>
        <v>21963.232643492789</v>
      </c>
      <c r="EN29" s="13">
        <f>Sect_CBs!EN29+Sect_DBs!DP29+Sect_FCs!DP29</f>
        <v>22803.927782491788</v>
      </c>
      <c r="EO29" s="13">
        <f>Sect_CBs!EO29+Sect_DBs!DQ29+Sect_FCs!DQ29</f>
        <v>23366.316696958107</v>
      </c>
      <c r="EP29" s="13">
        <f>Sect_CBs!EP29+Sect_DBs!DR29+Sect_FCs!DR29</f>
        <v>24390.312246655496</v>
      </c>
      <c r="EQ29" s="13">
        <f>Sect_CBs!EQ29+Sect_DBs!DS29+Sect_FCs!DS29</f>
        <v>24963.26709861599</v>
      </c>
      <c r="ER29" s="13">
        <f>Sect_CBs!ER29+Sect_DBs!DT29+Sect_FCs!DT29</f>
        <v>25442.243400863998</v>
      </c>
      <c r="ES29" s="13">
        <f>Sect_CBs!ES29+Sect_DBs!DU29+Sect_FCs!DU29</f>
        <v>25202.927617959998</v>
      </c>
      <c r="ET29" s="13">
        <f>Sect_CBs!ET29+Sect_DBs!DV29+Sect_FCs!DV29</f>
        <v>25377.453440340003</v>
      </c>
      <c r="EU29" s="13">
        <f>Sect_CBs!EU29+Sect_DBs!DW29+Sect_FCs!DW29</f>
        <v>25749.149663279994</v>
      </c>
      <c r="EV29" s="13">
        <f>Sect_CBs!EV29+Sect_DBs!DX29+Sect_FCs!DX29</f>
        <v>25934.167385735491</v>
      </c>
      <c r="EW29" s="13">
        <f>Sect_CBs!EW29+Sect_DBs!DY29+Sect_FCs!DY29</f>
        <v>26223.707211815705</v>
      </c>
      <c r="EX29" s="13">
        <f>Sect_CBs!EX29+Sect_DBs!DZ29+Sect_FCs!DZ29</f>
        <v>26431.284211153001</v>
      </c>
    </row>
    <row r="30" spans="1:154" s="18" customFormat="1" x14ac:dyDescent="0.3">
      <c r="A30" s="15" t="s">
        <v>42</v>
      </c>
      <c r="B30" s="16">
        <v>1827.0541819300001</v>
      </c>
      <c r="C30" s="16">
        <v>1779.7777281500003</v>
      </c>
      <c r="D30" s="16">
        <v>1843.2796341599999</v>
      </c>
      <c r="E30" s="16">
        <v>1848.7421333752441</v>
      </c>
      <c r="F30" s="16">
        <v>1644.2004584000001</v>
      </c>
      <c r="G30" s="16">
        <v>1574.2406119799998</v>
      </c>
      <c r="H30" s="16">
        <v>532.14388535000001</v>
      </c>
      <c r="I30" s="16">
        <v>562.82117805000007</v>
      </c>
      <c r="J30" s="16">
        <v>551.65117805</v>
      </c>
      <c r="K30" s="17">
        <v>554.05728899999997</v>
      </c>
      <c r="L30" s="16">
        <v>582.82628890562933</v>
      </c>
      <c r="M30" s="16">
        <v>465.22586242999995</v>
      </c>
      <c r="N30" s="16">
        <v>486.05721151999995</v>
      </c>
      <c r="O30" s="16">
        <v>442.87421151999996</v>
      </c>
      <c r="P30" s="16">
        <v>658.89251407999996</v>
      </c>
      <c r="Q30" s="16">
        <v>754.95303761999992</v>
      </c>
      <c r="R30" s="16">
        <v>692.88003623999998</v>
      </c>
      <c r="S30" s="16">
        <v>703.64118367000015</v>
      </c>
      <c r="T30" s="16">
        <v>762.23069327999997</v>
      </c>
      <c r="U30" s="16">
        <v>757.97883866999996</v>
      </c>
      <c r="V30" s="16">
        <v>793.80682310000009</v>
      </c>
      <c r="W30" s="16">
        <v>797.47383113000001</v>
      </c>
      <c r="X30" s="16">
        <v>701.92471006000017</v>
      </c>
      <c r="Y30" s="16">
        <v>638.69645074000005</v>
      </c>
      <c r="Z30" s="16">
        <f>Sect_CBs!Z30+Sect_DBs!B30+Sect_FCs!B30</f>
        <v>5337.6044486400006</v>
      </c>
      <c r="AA30" s="16">
        <f>Sect_CBs!AA30+Sect_DBs!C30+Sect_FCs!C30</f>
        <v>5637.003339599999</v>
      </c>
      <c r="AB30" s="16">
        <f>Sect_CBs!AB30+Sect_DBs!D30+Sect_FCs!D30</f>
        <v>5652.9453149852989</v>
      </c>
      <c r="AC30" s="16">
        <f>Sect_CBs!AC30+Sect_DBs!E30+Sect_FCs!E30</f>
        <v>5918.1944464552998</v>
      </c>
      <c r="AD30" s="16">
        <f>Sect_CBs!AD30+Sect_DBs!F30+Sect_FCs!F30</f>
        <v>6009.4208772407001</v>
      </c>
      <c r="AE30" s="16">
        <f>Sect_CBs!AE30+Sect_DBs!G30+Sect_FCs!G30</f>
        <v>6051.3169322537005</v>
      </c>
      <c r="AF30" s="16">
        <f>Sect_CBs!AF30+Sect_DBs!H30+Sect_FCs!H30</f>
        <v>6304.0046579324999</v>
      </c>
      <c r="AG30" s="16">
        <f>Sect_CBs!AG30+Sect_DBs!I30+Sect_FCs!I30</f>
        <v>6518.3664281185002</v>
      </c>
      <c r="AH30" s="16">
        <f>Sect_CBs!AH30+Sect_DBs!J30+Sect_FCs!J30</f>
        <v>6602.7730678932003</v>
      </c>
      <c r="AI30" s="16">
        <f>Sect_CBs!AI30+Sect_DBs!K30+Sect_FCs!K30</f>
        <v>6658.1540999499994</v>
      </c>
      <c r="AJ30" s="16">
        <f>Sect_CBs!AJ30+Sect_DBs!L30+Sect_FCs!L30</f>
        <v>6608.0820257712012</v>
      </c>
      <c r="AK30" s="16">
        <f>Sect_CBs!AK30+Sect_DBs!M30+Sect_FCs!M30</f>
        <v>6802.3947734512003</v>
      </c>
      <c r="AL30" s="16">
        <f>Sect_CBs!AL30+Sect_DBs!N30+Sect_FCs!N30</f>
        <v>7043.5966998811991</v>
      </c>
      <c r="AM30" s="16">
        <f>Sect_CBs!AM30+Sect_DBs!O30+Sect_FCs!O30</f>
        <v>7126.5051813500004</v>
      </c>
      <c r="AN30" s="16">
        <f>Sect_CBs!AN30+Sect_DBs!P30+Sect_FCs!P30</f>
        <v>7175.7002351232004</v>
      </c>
      <c r="AO30" s="16">
        <f>Sect_CBs!AO30+Sect_DBs!Q30+Sect_FCs!Q30</f>
        <v>7343.2931082772002</v>
      </c>
      <c r="AP30" s="16">
        <f>Sect_CBs!AP30+Sect_DBs!R30+Sect_FCs!R30</f>
        <v>7531.9173105841992</v>
      </c>
      <c r="AQ30" s="16">
        <f>Sect_CBs!AQ30+Sect_DBs!S30+Sect_FCs!S30</f>
        <v>7621.0543989831995</v>
      </c>
      <c r="AR30" s="16">
        <f>Sect_CBs!AR30+Sect_DBs!T30+Sect_FCs!T30</f>
        <v>7857.1731038992011</v>
      </c>
      <c r="AS30" s="16">
        <f>Sect_CBs!AS30+Sect_DBs!U30+Sect_FCs!U30</f>
        <v>8018.1973427712001</v>
      </c>
      <c r="AT30" s="16">
        <f>Sect_CBs!AT30+Sect_DBs!V30+Sect_FCs!V30</f>
        <v>8158.6719937581984</v>
      </c>
      <c r="AU30" s="16">
        <f>Sect_CBs!AU30+Sect_DBs!W30+Sect_FCs!W30</f>
        <v>8461.6408651781985</v>
      </c>
      <c r="AV30" s="16">
        <f>Sect_CBs!AV30+Sect_DBs!X30+Sect_FCs!X30</f>
        <v>8472.9894456881993</v>
      </c>
      <c r="AW30" s="16">
        <f>Sect_CBs!AW30+Sect_DBs!Y30+Sect_FCs!Y30</f>
        <v>8285.4119081781992</v>
      </c>
      <c r="AX30" s="16">
        <f>Sect_CBs!AX30+Sect_DBs!Z30+Sect_FCs!Z30</f>
        <v>9189.8058891981982</v>
      </c>
      <c r="AY30" s="16">
        <f>Sect_CBs!AY30+Sect_DBs!AA30+Sect_FCs!AA30</f>
        <v>9178.5595910781976</v>
      </c>
      <c r="AZ30" s="16">
        <f>Sect_CBs!AZ30+Sect_DBs!AB30+Sect_FCs!AB30</f>
        <v>9222.9171143181993</v>
      </c>
      <c r="BA30" s="16">
        <f>Sect_CBs!BA30+Sect_DBs!AC30+Sect_FCs!AC30</f>
        <v>9327.7829620381999</v>
      </c>
      <c r="BB30" s="16">
        <f>Sect_CBs!BB30+Sect_DBs!AD30+Sect_FCs!AD30</f>
        <v>9324.6112012482008</v>
      </c>
      <c r="BC30" s="16">
        <f>Sect_CBs!BC30+Sect_DBs!AE30+Sect_FCs!AE30</f>
        <v>9088.3355264982001</v>
      </c>
      <c r="BD30" s="16">
        <f>Sect_CBs!BD30+Sect_DBs!AF30+Sect_FCs!AF30</f>
        <v>9326.7351918200002</v>
      </c>
      <c r="BE30" s="16">
        <f>Sect_CBs!BE30+Sect_DBs!AG30+Sect_FCs!AG30</f>
        <v>9168.9178253199989</v>
      </c>
      <c r="BF30" s="16">
        <f>Sect_CBs!BF30+Sect_DBs!AH30+Sect_FCs!AH30</f>
        <v>9208.353906979999</v>
      </c>
      <c r="BG30" s="16">
        <f>Sect_CBs!BG30+Sect_DBs!AI30+Sect_FCs!AI30</f>
        <v>9447.2819958700002</v>
      </c>
      <c r="BH30" s="16">
        <f>Sect_CBs!BH30+Sect_DBs!AJ30+Sect_FCs!AJ30</f>
        <v>9429.2817312700008</v>
      </c>
      <c r="BI30" s="16">
        <f>Sect_CBs!BI30+Sect_DBs!AK30+Sect_FCs!AK30</f>
        <v>9546.70523813</v>
      </c>
      <c r="BJ30" s="16">
        <f>Sect_CBs!BJ30+Sect_DBs!AL30+Sect_FCs!AL30</f>
        <v>9800.9261008491067</v>
      </c>
      <c r="BK30" s="16">
        <f>Sect_CBs!BK30+Sect_DBs!AM30+Sect_FCs!AM30</f>
        <v>9476.0586262809084</v>
      </c>
      <c r="BL30" s="16">
        <f>Sect_CBs!BL30+Sect_DBs!AN30+Sect_FCs!AN30</f>
        <v>9676.6338073789047</v>
      </c>
      <c r="BM30" s="16">
        <f>Sect_CBs!BM30+Sect_DBs!AO30+Sect_FCs!AO30</f>
        <v>10184.4676992444</v>
      </c>
      <c r="BN30" s="16">
        <f>Sect_CBs!BN30+Sect_DBs!AP30+Sect_FCs!AP30</f>
        <v>10101.173344119999</v>
      </c>
      <c r="BO30" s="16">
        <f>Sect_CBs!BO30+Sect_DBs!AQ30+Sect_FCs!AQ30</f>
        <v>10123.093551049998</v>
      </c>
      <c r="BP30" s="16">
        <f>Sect_CBs!BP30+Sect_DBs!AR30+Sect_FCs!AR30</f>
        <v>10434.141072069999</v>
      </c>
      <c r="BQ30" s="16">
        <f>Sect_CBs!BQ30+Sect_DBs!AS30+Sect_FCs!AS30</f>
        <v>10450.433866751997</v>
      </c>
      <c r="BR30" s="16">
        <f>Sect_CBs!BR30+Sect_DBs!AT30+Sect_FCs!AT30</f>
        <v>10602.773533019998</v>
      </c>
      <c r="BS30" s="16">
        <f>Sect_CBs!BS30+Sect_DBs!AU30+Sect_FCs!AU30</f>
        <v>10817.049697419998</v>
      </c>
      <c r="BT30" s="16">
        <f>Sect_CBs!BT30+Sect_DBs!AV30+Sect_FCs!AV30</f>
        <v>10881.024566840002</v>
      </c>
      <c r="BU30" s="16">
        <f>Sect_CBs!BU30+Sect_DBs!AW30+Sect_FCs!AW30</f>
        <v>11311.997823970971</v>
      </c>
      <c r="BV30" s="16">
        <f>Sect_CBs!BV30+Sect_DBs!AX30+Sect_FCs!AX30</f>
        <v>11736.549682733475</v>
      </c>
      <c r="BW30" s="16">
        <f>Sect_CBs!BW30+Sect_DBs!AY30+Sect_FCs!AY30</f>
        <v>11851.03796053</v>
      </c>
      <c r="BX30" s="16">
        <f>Sect_CBs!BX30+Sect_DBs!AZ30+Sect_FCs!AZ30</f>
        <v>11914.896371679999</v>
      </c>
      <c r="BY30" s="16">
        <f>Sect_CBs!BY30+Sect_DBs!BA30+Sect_FCs!BA30</f>
        <v>11978.136301889997</v>
      </c>
      <c r="BZ30" s="16">
        <f>Sect_CBs!BZ30+Sect_DBs!BB30+Sect_FCs!BB30</f>
        <v>12109.55629393</v>
      </c>
      <c r="CA30" s="16">
        <f>Sect_CBs!CA30+Sect_DBs!BC30+Sect_FCs!BC30</f>
        <v>12104.248824100001</v>
      </c>
      <c r="CB30" s="16">
        <f>Sect_CBs!CB30+Sect_DBs!BD30+Sect_FCs!BD30</f>
        <v>12348.256368230001</v>
      </c>
      <c r="CC30" s="16">
        <f>Sect_CBs!CC30+Sect_DBs!BE30+Sect_FCs!BE30</f>
        <v>12501.213928030002</v>
      </c>
      <c r="CD30" s="16">
        <f>Sect_CBs!CD30+Sect_DBs!BF30+Sect_FCs!BF30</f>
        <v>12852.567249289999</v>
      </c>
      <c r="CE30" s="16">
        <f>Sect_CBs!CE30+Sect_DBs!BG30+Sect_FCs!BG30</f>
        <v>13149.763031276998</v>
      </c>
      <c r="CF30" s="16">
        <f>Sect_CBs!CF30+Sect_DBs!BH30+Sect_FCs!BH30</f>
        <v>13104.21185666927</v>
      </c>
      <c r="CG30" s="16">
        <f>Sect_CBs!CG30+Sect_DBs!BI30+Sect_FCs!BI30</f>
        <v>13194.1003495975</v>
      </c>
      <c r="CH30" s="16">
        <f>Sect_CBs!CH30+Sect_DBs!BJ30+Sect_FCs!BJ30</f>
        <v>13731.801656999</v>
      </c>
      <c r="CI30" s="16">
        <f>Sect_CBs!CI30+Sect_DBs!BK30+Sect_FCs!BK30</f>
        <v>14097.017864366999</v>
      </c>
      <c r="CJ30" s="16">
        <f>Sect_CBs!CJ30+Sect_DBs!BL30+Sect_FCs!BL30</f>
        <v>14512.925608305</v>
      </c>
      <c r="CK30" s="16">
        <f>Sect_CBs!CK30+Sect_DBs!BM30+Sect_FCs!BM30</f>
        <v>14808.414135021987</v>
      </c>
      <c r="CL30" s="16">
        <f>Sect_CBs!CL30+Sect_DBs!BN30+Sect_FCs!BN30</f>
        <v>14871.020326465001</v>
      </c>
      <c r="CM30" s="16">
        <f>Sect_CBs!CM30+Sect_DBs!BO30+Sect_FCs!BO30</f>
        <v>15515.339400029001</v>
      </c>
      <c r="CN30" s="16">
        <f>Sect_CBs!CN30+Sect_DBs!BP30+Sect_FCs!BP30</f>
        <v>15781.411139638998</v>
      </c>
      <c r="CO30" s="16">
        <f>Sect_CBs!CO30+Sect_DBs!BQ30+Sect_FCs!BQ30</f>
        <v>16019.918215189002</v>
      </c>
      <c r="CP30" s="16">
        <f>Sect_CBs!CP30+Sect_DBs!BR30+Sect_FCs!BR30</f>
        <v>15955.327027277897</v>
      </c>
      <c r="CQ30" s="16">
        <f>Sect_CBs!CQ30+Sect_DBs!BS30+Sect_FCs!BS30</f>
        <v>16323.6999158204</v>
      </c>
      <c r="CR30" s="16">
        <f>Sect_CBs!CR30+Sect_DBs!BT30+Sect_FCs!BT30</f>
        <v>16003.357538999502</v>
      </c>
      <c r="CS30" s="16">
        <f>Sect_CBs!CS30+Sect_DBs!BU30+Sect_FCs!BU30</f>
        <v>15931.294227189001</v>
      </c>
      <c r="CT30" s="16">
        <f>Sect_CBs!CT30+Sect_DBs!BV30+Sect_FCs!BV30</f>
        <v>16168.125606502997</v>
      </c>
      <c r="CU30" s="16">
        <f>Sect_CBs!CU30+Sect_DBs!BW30+Sect_FCs!BW30</f>
        <v>16372.165250578995</v>
      </c>
      <c r="CV30" s="16">
        <f>Sect_CBs!CV30+Sect_DBs!BX30+Sect_FCs!BX30</f>
        <v>16384.781348872002</v>
      </c>
      <c r="CW30" s="16">
        <f>Sect_CBs!CW30+Sect_DBs!BY30+Sect_FCs!BY30</f>
        <v>16840.648297257005</v>
      </c>
      <c r="CX30" s="16">
        <f>Sect_CBs!CX30+Sect_DBs!BZ30+Sect_FCs!BZ30</f>
        <v>16976.661707487001</v>
      </c>
      <c r="CY30" s="16">
        <f>Sect_CBs!CY30+Sect_DBs!CA30+Sect_FCs!CA30</f>
        <v>16857.959168087003</v>
      </c>
      <c r="CZ30" s="16">
        <f>Sect_CBs!CZ30+Sect_DBs!CB30+Sect_FCs!CB30</f>
        <v>18022.223030086992</v>
      </c>
      <c r="DA30" s="16">
        <f>Sect_CBs!DA30+Sect_DBs!CC30+Sect_FCs!CC30</f>
        <v>18399.620406497004</v>
      </c>
      <c r="DB30" s="16">
        <f>Sect_CBs!DB30+Sect_DBs!CD30+Sect_FCs!CD30</f>
        <v>18152.928075986998</v>
      </c>
      <c r="DC30" s="16">
        <f>Sect_CBs!DC30+Sect_DBs!CE30+Sect_FCs!CE30</f>
        <v>18473.813004726999</v>
      </c>
      <c r="DD30" s="16">
        <f>Sect_CBs!DD30+Sect_DBs!CF30+Sect_FCs!CF30</f>
        <v>18574.005602346999</v>
      </c>
      <c r="DE30" s="16">
        <f>Sect_CBs!DE30+Sect_DBs!CG30+Sect_FCs!CG30</f>
        <v>18563.908393007001</v>
      </c>
      <c r="DF30" s="16">
        <f>Sect_CBs!DF30+Sect_DBs!CH30+Sect_FCs!CH30</f>
        <v>19097.376396407006</v>
      </c>
      <c r="DG30" s="16">
        <f>Sect_CBs!DG30+Sect_DBs!CI30+Sect_FCs!CI30</f>
        <v>19067.116171876998</v>
      </c>
      <c r="DH30" s="16">
        <f>Sect_CBs!DH30+Sect_DBs!CJ30+Sect_FCs!CJ30</f>
        <v>19269.234346810001</v>
      </c>
      <c r="DI30" s="16">
        <f>Sect_CBs!DI30+Sect_DBs!CK30+Sect_FCs!CK30</f>
        <v>19523.816051179998</v>
      </c>
      <c r="DJ30" s="16">
        <f>Sect_CBs!DJ30+Sect_DBs!CL30+Sect_FCs!CL30</f>
        <v>19602.079103819997</v>
      </c>
      <c r="DK30" s="16">
        <f>Sect_CBs!DK30+Sect_DBs!CM30+Sect_FCs!CM30</f>
        <v>19986.194164819997</v>
      </c>
      <c r="DL30" s="16">
        <f>Sect_CBs!DL30+Sect_DBs!CN30+Sect_FCs!CN30</f>
        <v>20154.648148050001</v>
      </c>
      <c r="DM30" s="16">
        <f>Sect_CBs!DM30+Sect_DBs!CO30+Sect_FCs!CO30</f>
        <v>20319.34454093</v>
      </c>
      <c r="DN30" s="16">
        <f>Sect_CBs!DN30+Sect_DBs!CP30+Sect_FCs!CP30</f>
        <v>21118.304308050003</v>
      </c>
      <c r="DO30" s="16">
        <f>Sect_CBs!DO30+Sect_DBs!CQ30+Sect_FCs!CQ30</f>
        <v>21295.002586819999</v>
      </c>
      <c r="DP30" s="16">
        <f>Sect_CBs!DP30+Sect_DBs!CR30+Sect_FCs!CR30</f>
        <v>20904.455274850003</v>
      </c>
      <c r="DQ30" s="16">
        <f>Sect_CBs!DQ30+Sect_DBs!CS30+Sect_FCs!CS30</f>
        <v>20740.526559810001</v>
      </c>
      <c r="DR30" s="16">
        <f>Sect_CBs!DR30+Sect_DBs!CT30+Sect_FCs!CT30</f>
        <v>20619.351432940002</v>
      </c>
      <c r="DS30" s="16">
        <f>Sect_CBs!DS30+Sect_DBs!CU30+Sect_FCs!CU30</f>
        <v>20267.367176939999</v>
      </c>
      <c r="DT30" s="16">
        <f>Sect_CBs!DT30+Sect_DBs!CV30+Sect_FCs!CV30</f>
        <v>20851.495215995503</v>
      </c>
      <c r="DU30" s="16">
        <f>Sect_CBs!DU30+Sect_DBs!CW30+Sect_FCs!CW30</f>
        <v>21359.521432100002</v>
      </c>
      <c r="DV30" s="16">
        <f>Sect_CBs!DV30+Sect_DBs!CX30+Sect_FCs!CX30</f>
        <v>21471.087040550996</v>
      </c>
      <c r="DW30" s="16">
        <f>Sect_CBs!DW30+Sect_DBs!CY30+Sect_FCs!CY30</f>
        <v>21518.305412809001</v>
      </c>
      <c r="DX30" s="16">
        <f>Sect_CBs!DX30+Sect_DBs!CZ30+Sect_FCs!CZ30</f>
        <v>21516.716745819002</v>
      </c>
      <c r="DY30" s="16">
        <f>Sect_CBs!DY30+Sect_DBs!DA30+Sect_FCs!DA30</f>
        <v>21752.097106926001</v>
      </c>
      <c r="DZ30" s="16">
        <f>Sect_CBs!DZ30+Sect_DBs!DB30+Sect_FCs!DB30</f>
        <v>21850.751407432999</v>
      </c>
      <c r="EA30" s="16">
        <f>Sect_CBs!EA30+Sect_DBs!DC30+Sect_FCs!DC30</f>
        <v>21518.902927561005</v>
      </c>
      <c r="EB30" s="16">
        <f>Sect_CBs!EB30+Sect_DBs!DD30+Sect_FCs!DD30</f>
        <v>21264.236383558498</v>
      </c>
      <c r="EC30" s="16">
        <f>Sect_CBs!EC30+Sect_DBs!DE30+Sect_FCs!DE30</f>
        <v>21718.782484040003</v>
      </c>
      <c r="ED30" s="16">
        <f>Sect_CBs!ED30+Sect_DBs!DF30+Sect_FCs!DF30</f>
        <v>22019.125860562512</v>
      </c>
      <c r="EE30" s="16">
        <f>Sect_CBs!EE30+Sect_DBs!DG30+Sect_FCs!DG30</f>
        <v>21918.128098607514</v>
      </c>
      <c r="EF30" s="16">
        <f>Sect_CBs!EF30+Sect_DBs!DH30+Sect_FCs!DH30</f>
        <v>21817.787437811508</v>
      </c>
      <c r="EG30" s="16">
        <f>Sect_CBs!EG30+Sect_DBs!DI30+Sect_FCs!DI30</f>
        <v>22023.229190583508</v>
      </c>
      <c r="EH30" s="16">
        <f>Sect_CBs!EH30+Sect_DBs!DJ30+Sect_FCs!DJ30</f>
        <v>22020.499861530501</v>
      </c>
      <c r="EI30" s="16">
        <f>Sect_CBs!EI30+Sect_DBs!DK30+Sect_FCs!DK30</f>
        <v>21258.66861720751</v>
      </c>
      <c r="EJ30" s="16">
        <f>Sect_CBs!EJ30+Sect_DBs!DL30+Sect_FCs!DL30</f>
        <v>21013.661418822507</v>
      </c>
      <c r="EK30" s="13">
        <f>Sect_CBs!EK30+Sect_DBs!DM30+Sect_FCs!DM30</f>
        <v>21457.486035312508</v>
      </c>
      <c r="EL30" s="13">
        <f>Sect_CBs!EL30+Sect_DBs!DN30+Sect_FCs!DN30</f>
        <v>21899.686799727009</v>
      </c>
      <c r="EM30" s="13">
        <f>Sect_CBs!EM30+Sect_DBs!DO30+Sect_FCs!DO30</f>
        <v>23730.633883697505</v>
      </c>
      <c r="EN30" s="13">
        <f>Sect_CBs!EN30+Sect_DBs!DP30+Sect_FCs!DP30</f>
        <v>23808.438608498509</v>
      </c>
      <c r="EO30" s="13">
        <f>Sect_CBs!EO30+Sect_DBs!DQ30+Sect_FCs!DQ30</f>
        <v>23382.051582007509</v>
      </c>
      <c r="EP30" s="13">
        <f>Sect_CBs!EP30+Sect_DBs!DR30+Sect_FCs!DR30</f>
        <v>24984.61660767001</v>
      </c>
      <c r="EQ30" s="13">
        <f>Sect_CBs!EQ30+Sect_DBs!DS30+Sect_FCs!DS30</f>
        <v>24990.651274462511</v>
      </c>
      <c r="ER30" s="13">
        <f>Sect_CBs!ER30+Sect_DBs!DT30+Sect_FCs!DT30</f>
        <v>26658.244750910504</v>
      </c>
      <c r="ES30" s="13">
        <f>Sect_CBs!ES30+Sect_DBs!DU30+Sect_FCs!DU30</f>
        <v>27229.558052250512</v>
      </c>
      <c r="ET30" s="13">
        <f>Sect_CBs!ET30+Sect_DBs!DV30+Sect_FCs!DV30</f>
        <v>27869.914295092505</v>
      </c>
      <c r="EU30" s="13">
        <f>Sect_CBs!EU30+Sect_DBs!DW30+Sect_FCs!DW30</f>
        <v>28358.694761930507</v>
      </c>
      <c r="EV30" s="13">
        <f>Sect_CBs!EV30+Sect_DBs!DX30+Sect_FCs!DX30</f>
        <v>29098.498838205509</v>
      </c>
      <c r="EW30" s="13">
        <f>Sect_CBs!EW30+Sect_DBs!DY30+Sect_FCs!DY30</f>
        <v>29500.906650262514</v>
      </c>
      <c r="EX30" s="13">
        <f>Sect_CBs!EX30+Sect_DBs!DZ30+Sect_FCs!DZ30</f>
        <v>31812.889240509012</v>
      </c>
    </row>
    <row r="31" spans="1:154" s="18" customFormat="1" x14ac:dyDescent="0.3">
      <c r="A31" s="15" t="s">
        <v>43</v>
      </c>
      <c r="B31" s="16">
        <v>1976.6225990999999</v>
      </c>
      <c r="C31" s="16">
        <v>2026.1738261700004</v>
      </c>
      <c r="D31" s="16">
        <v>1894.4819861599997</v>
      </c>
      <c r="E31" s="16">
        <v>1975.4914355555113</v>
      </c>
      <c r="F31" s="16">
        <v>1832.1905197799999</v>
      </c>
      <c r="G31" s="16">
        <v>2093.5992551099998</v>
      </c>
      <c r="H31" s="16">
        <v>2050.7564785593886</v>
      </c>
      <c r="I31" s="16">
        <v>2025.7859242400002</v>
      </c>
      <c r="J31" s="16">
        <v>2024.86192424</v>
      </c>
      <c r="K31" s="17">
        <v>2040.8235697653843</v>
      </c>
      <c r="L31" s="16">
        <v>1921.6114897529521</v>
      </c>
      <c r="M31" s="16">
        <v>2047.4150814318334</v>
      </c>
      <c r="N31" s="16">
        <v>1913.5833642609462</v>
      </c>
      <c r="O31" s="16">
        <v>1867.1894448009461</v>
      </c>
      <c r="P31" s="16">
        <v>2115.0794241784456</v>
      </c>
      <c r="Q31" s="16">
        <v>1885.8487324909461</v>
      </c>
      <c r="R31" s="16">
        <v>1819.9686645809463</v>
      </c>
      <c r="S31" s="16">
        <v>1841.4463925000005</v>
      </c>
      <c r="T31" s="16">
        <v>1952.3805983300001</v>
      </c>
      <c r="U31" s="16">
        <v>1830.7983010242588</v>
      </c>
      <c r="V31" s="16">
        <v>1802.5565141900001</v>
      </c>
      <c r="W31" s="16">
        <v>1855.7761082699994</v>
      </c>
      <c r="X31" s="16">
        <v>1779.3288811999992</v>
      </c>
      <c r="Y31" s="16">
        <v>1768.5051341800004</v>
      </c>
      <c r="Z31" s="16">
        <f>Sect_CBs!Z31+Sect_DBs!B31+Sect_FCs!B31</f>
        <v>2887.3022548500003</v>
      </c>
      <c r="AA31" s="16">
        <f>Sect_CBs!AA31+Sect_DBs!C31+Sect_FCs!C31</f>
        <v>2181.2347972799998</v>
      </c>
      <c r="AB31" s="16">
        <f>Sect_CBs!AB31+Sect_DBs!D31+Sect_FCs!D31</f>
        <v>2275.9469988000001</v>
      </c>
      <c r="AC31" s="16">
        <f>Sect_CBs!AC31+Sect_DBs!E31+Sect_FCs!E31</f>
        <v>2245.6899318200003</v>
      </c>
      <c r="AD31" s="16">
        <f>Sect_CBs!AD31+Sect_DBs!F31+Sect_FCs!F31</f>
        <v>2232.8742204610003</v>
      </c>
      <c r="AE31" s="16">
        <f>Sect_CBs!AE31+Sect_DBs!G31+Sect_FCs!G31</f>
        <v>2216.8321973459997</v>
      </c>
      <c r="AF31" s="16">
        <f>Sect_CBs!AF31+Sect_DBs!H31+Sect_FCs!H31</f>
        <v>2302.4944831729003</v>
      </c>
      <c r="AG31" s="16">
        <f>Sect_CBs!AG31+Sect_DBs!I31+Sect_FCs!I31</f>
        <v>2289.2108632258987</v>
      </c>
      <c r="AH31" s="16">
        <f>Sect_CBs!AH31+Sect_DBs!J31+Sect_FCs!J31</f>
        <v>2311.9744698728996</v>
      </c>
      <c r="AI31" s="16">
        <f>Sect_CBs!AI31+Sect_DBs!K31+Sect_FCs!K31</f>
        <v>2364.8787494099993</v>
      </c>
      <c r="AJ31" s="16">
        <f>Sect_CBs!AJ31+Sect_DBs!L31+Sect_FCs!L31</f>
        <v>2307.6477887228998</v>
      </c>
      <c r="AK31" s="16">
        <f>Sect_CBs!AK31+Sect_DBs!M31+Sect_FCs!M31</f>
        <v>2428.4299603688996</v>
      </c>
      <c r="AL31" s="16">
        <f>Sect_CBs!AL31+Sect_DBs!N31+Sect_FCs!N31</f>
        <v>2489.927476420899</v>
      </c>
      <c r="AM31" s="16">
        <f>Sect_CBs!AM31+Sect_DBs!O31+Sect_FCs!O31</f>
        <v>2608.7967226600003</v>
      </c>
      <c r="AN31" s="16">
        <f>Sect_CBs!AN31+Sect_DBs!P31+Sect_FCs!P31</f>
        <v>2618.6914770348994</v>
      </c>
      <c r="AO31" s="16">
        <f>Sect_CBs!AO31+Sect_DBs!Q31+Sect_FCs!Q31</f>
        <v>2618.2577100388994</v>
      </c>
      <c r="AP31" s="16">
        <f>Sect_CBs!AP31+Sect_DBs!R31+Sect_FCs!R31</f>
        <v>2615.2599685678997</v>
      </c>
      <c r="AQ31" s="16">
        <f>Sect_CBs!AQ31+Sect_DBs!S31+Sect_FCs!S31</f>
        <v>2686.7837702074003</v>
      </c>
      <c r="AR31" s="16">
        <f>Sect_CBs!AR31+Sect_DBs!T31+Sect_FCs!T31</f>
        <v>2758.3696707089011</v>
      </c>
      <c r="AS31" s="16">
        <f>Sect_CBs!AS31+Sect_DBs!U31+Sect_FCs!U31</f>
        <v>2719.8024232408993</v>
      </c>
      <c r="AT31" s="16">
        <f>Sect_CBs!AT31+Sect_DBs!V31+Sect_FCs!V31</f>
        <v>2684.2703143253993</v>
      </c>
      <c r="AU31" s="16">
        <f>Sect_CBs!AU31+Sect_DBs!W31+Sect_FCs!W31</f>
        <v>2729.6881802518997</v>
      </c>
      <c r="AV31" s="16">
        <f>Sect_CBs!AV31+Sect_DBs!X31+Sect_FCs!X31</f>
        <v>2771.6058429193999</v>
      </c>
      <c r="AW31" s="16">
        <f>Sect_CBs!AW31+Sect_DBs!Y31+Sect_FCs!Y31</f>
        <v>2738.6445751023994</v>
      </c>
      <c r="AX31" s="16">
        <f>Sect_CBs!AX31+Sect_DBs!Z31+Sect_FCs!Z31</f>
        <v>2972.0707567019003</v>
      </c>
      <c r="AY31" s="16">
        <f>Sect_CBs!AY31+Sect_DBs!AA31+Sect_FCs!AA31</f>
        <v>3142.7015144758998</v>
      </c>
      <c r="AZ31" s="16">
        <f>Sect_CBs!AZ31+Sect_DBs!AB31+Sect_FCs!AB31</f>
        <v>3091.9724741419004</v>
      </c>
      <c r="BA31" s="16">
        <f>Sect_CBs!BA31+Sect_DBs!AC31+Sect_FCs!AC31</f>
        <v>3218.7780957018995</v>
      </c>
      <c r="BB31" s="16">
        <f>Sect_CBs!BB31+Sect_DBs!AD31+Sect_FCs!AD31</f>
        <v>3174.5601545460004</v>
      </c>
      <c r="BC31" s="16">
        <f>Sect_CBs!BC31+Sect_DBs!AE31+Sect_FCs!AE31</f>
        <v>3363.4690351479994</v>
      </c>
      <c r="BD31" s="16">
        <f>Sect_CBs!BD31+Sect_DBs!AF31+Sect_FCs!AF31</f>
        <v>3420.6845782919995</v>
      </c>
      <c r="BE31" s="16">
        <f>Sect_CBs!BE31+Sect_DBs!AG31+Sect_FCs!AG31</f>
        <v>3381.283881077497</v>
      </c>
      <c r="BF31" s="16">
        <f>Sect_CBs!BF31+Sect_DBs!AH31+Sect_FCs!AH31</f>
        <v>3413.5564738911244</v>
      </c>
      <c r="BG31" s="16">
        <f>Sect_CBs!BG31+Sect_DBs!AI31+Sect_FCs!AI31</f>
        <v>3467.6620704099987</v>
      </c>
      <c r="BH31" s="16">
        <f>Sect_CBs!BH31+Sect_DBs!AJ31+Sect_FCs!AJ31</f>
        <v>3436.3357225074988</v>
      </c>
      <c r="BI31" s="16">
        <f>Sect_CBs!BI31+Sect_DBs!AK31+Sect_FCs!AK31</f>
        <v>3347.4640148535</v>
      </c>
      <c r="BJ31" s="16">
        <f>Sect_CBs!BJ31+Sect_DBs!AL31+Sect_FCs!AL31</f>
        <v>3367.954711386999</v>
      </c>
      <c r="BK31" s="16">
        <f>Sect_CBs!BK31+Sect_DBs!AM31+Sect_FCs!AM31</f>
        <v>3373.4533650822559</v>
      </c>
      <c r="BL31" s="16">
        <f>Sect_CBs!BL31+Sect_DBs!AN31+Sect_FCs!AN31</f>
        <v>3419.0127914649997</v>
      </c>
      <c r="BM31" s="16">
        <f>Sect_CBs!BM31+Sect_DBs!AO31+Sect_FCs!AO31</f>
        <v>3712.5694551174993</v>
      </c>
      <c r="BN31" s="16">
        <f>Sect_CBs!BN31+Sect_DBs!AP31+Sect_FCs!AP31</f>
        <v>3728.8726425299997</v>
      </c>
      <c r="BO31" s="16">
        <f>Sect_CBs!BO31+Sect_DBs!AQ31+Sect_FCs!AQ31</f>
        <v>3750.3461055889998</v>
      </c>
      <c r="BP31" s="16">
        <f>Sect_CBs!BP31+Sect_DBs!AR31+Sect_FCs!AR31</f>
        <v>3894.9648825880004</v>
      </c>
      <c r="BQ31" s="16">
        <f>Sect_CBs!BQ31+Sect_DBs!AS31+Sect_FCs!AS31</f>
        <v>3999.9818720950002</v>
      </c>
      <c r="BR31" s="16">
        <f>Sect_CBs!BR31+Sect_DBs!AT31+Sect_FCs!AT31</f>
        <v>4079.9406088449991</v>
      </c>
      <c r="BS31" s="16">
        <f>Sect_CBs!BS31+Sect_DBs!AU31+Sect_FCs!AU31</f>
        <v>4144.5422108410003</v>
      </c>
      <c r="BT31" s="16">
        <f>Sect_CBs!BT31+Sect_DBs!AV31+Sect_FCs!AV31</f>
        <v>4039.0646033389999</v>
      </c>
      <c r="BU31" s="16">
        <f>Sect_CBs!BU31+Sect_DBs!AW31+Sect_FCs!AW31</f>
        <v>3964.9719478955008</v>
      </c>
      <c r="BV31" s="16">
        <f>Sect_CBs!BV31+Sect_DBs!AX31+Sect_FCs!AX31</f>
        <v>3889.9394175924995</v>
      </c>
      <c r="BW31" s="16">
        <f>Sect_CBs!BW31+Sect_DBs!AY31+Sect_FCs!AY31</f>
        <v>3935.1077922899995</v>
      </c>
      <c r="BX31" s="16">
        <f>Sect_CBs!BX31+Sect_DBs!AZ31+Sect_FCs!AZ31</f>
        <v>3975.5749761195002</v>
      </c>
      <c r="BY31" s="16">
        <f>Sect_CBs!BY31+Sect_DBs!BA31+Sect_FCs!BA31</f>
        <v>4084.8186079199995</v>
      </c>
      <c r="BZ31" s="16">
        <f>Sect_CBs!BZ31+Sect_DBs!BB31+Sect_FCs!BB31</f>
        <v>4090.1181895099999</v>
      </c>
      <c r="CA31" s="16">
        <f>Sect_CBs!CA31+Sect_DBs!BC31+Sect_FCs!BC31</f>
        <v>3950.1265227899999</v>
      </c>
      <c r="CB31" s="16">
        <f>Sect_CBs!CB31+Sect_DBs!BD31+Sect_FCs!BD31</f>
        <v>4013.7421222799994</v>
      </c>
      <c r="CC31" s="16">
        <f>Sect_CBs!CC31+Sect_DBs!BE31+Sect_FCs!BE31</f>
        <v>4127.1194080519999</v>
      </c>
      <c r="CD31" s="16">
        <f>Sect_CBs!CD31+Sect_DBs!BF31+Sect_FCs!BF31</f>
        <v>4447.3462033994992</v>
      </c>
      <c r="CE31" s="16">
        <f>Sect_CBs!CE31+Sect_DBs!BG31+Sect_FCs!BG31</f>
        <v>4607.182883581002</v>
      </c>
      <c r="CF31" s="16">
        <f>Sect_CBs!CF31+Sect_DBs!BH31+Sect_FCs!BH31</f>
        <v>4574.248270645</v>
      </c>
      <c r="CG31" s="16">
        <f>Sect_CBs!CG31+Sect_DBs!BI31+Sect_FCs!BI31</f>
        <v>4784.4075912750013</v>
      </c>
      <c r="CH31" s="16">
        <f>Sect_CBs!CH31+Sect_DBs!BJ31+Sect_FCs!BJ31</f>
        <v>4792.5171924058332</v>
      </c>
      <c r="CI31" s="16">
        <f>Sect_CBs!CI31+Sect_DBs!BK31+Sect_FCs!BK31</f>
        <v>4790.0365810383328</v>
      </c>
      <c r="CJ31" s="16">
        <f>Sect_CBs!CJ31+Sect_DBs!BL31+Sect_FCs!BL31</f>
        <v>4919.7495359833338</v>
      </c>
      <c r="CK31" s="16">
        <f>Sect_CBs!CK31+Sect_DBs!BM31+Sect_FCs!BM31</f>
        <v>5066.215965903335</v>
      </c>
      <c r="CL31" s="16">
        <f>Sect_CBs!CL31+Sect_DBs!BN31+Sect_FCs!BN31</f>
        <v>5331.0314643533329</v>
      </c>
      <c r="CM31" s="16">
        <f>Sect_CBs!CM31+Sect_DBs!BO31+Sect_FCs!BO31</f>
        <v>5652.5133689933346</v>
      </c>
      <c r="CN31" s="16">
        <f>Sect_CBs!CN31+Sect_DBs!BP31+Sect_FCs!BP31</f>
        <v>5596.8545032633328</v>
      </c>
      <c r="CO31" s="16">
        <f>Sect_CBs!CO31+Sect_DBs!BQ31+Sect_FCs!BQ31</f>
        <v>5707.502905620001</v>
      </c>
      <c r="CP31" s="16">
        <f>Sect_CBs!CP31+Sect_DBs!BR31+Sect_FCs!BR31</f>
        <v>5705.7130158709997</v>
      </c>
      <c r="CQ31" s="16">
        <f>Sect_CBs!CQ31+Sect_DBs!BS31+Sect_FCs!BS31</f>
        <v>5804.6932983400002</v>
      </c>
      <c r="CR31" s="16">
        <f>Sect_CBs!CR31+Sect_DBs!BT31+Sect_FCs!BT31</f>
        <v>5860.5645937099989</v>
      </c>
      <c r="CS31" s="16">
        <f>Sect_CBs!CS31+Sect_DBs!BU31+Sect_FCs!BU31</f>
        <v>5920.1864067200022</v>
      </c>
      <c r="CT31" s="16">
        <f>Sect_CBs!CT31+Sect_DBs!BV31+Sect_FCs!BV31</f>
        <v>5910.252578300001</v>
      </c>
      <c r="CU31" s="16">
        <f>Sect_CBs!CU31+Sect_DBs!BW31+Sect_FCs!BW31</f>
        <v>5798.4028102900011</v>
      </c>
      <c r="CV31" s="16">
        <f>Sect_CBs!CV31+Sect_DBs!BX31+Sect_FCs!BX31</f>
        <v>5832.0866336599993</v>
      </c>
      <c r="CW31" s="16">
        <f>Sect_CBs!CW31+Sect_DBs!BY31+Sect_FCs!BY31</f>
        <v>6194.2309110399992</v>
      </c>
      <c r="CX31" s="16">
        <f>Sect_CBs!CX31+Sect_DBs!BZ31+Sect_FCs!BZ31</f>
        <v>6259.4535055699989</v>
      </c>
      <c r="CY31" s="16">
        <f>Sect_CBs!CY31+Sect_DBs!CA31+Sect_FCs!CA31</f>
        <v>6237.4526456700014</v>
      </c>
      <c r="CZ31" s="16">
        <f>Sect_CBs!CZ31+Sect_DBs!CB31+Sect_FCs!CB31</f>
        <v>6506.1137439000004</v>
      </c>
      <c r="DA31" s="16">
        <f>Sect_CBs!DA31+Sect_DBs!CC31+Sect_FCs!CC31</f>
        <v>6674.9560229499984</v>
      </c>
      <c r="DB31" s="16">
        <f>Sect_CBs!DB31+Sect_DBs!CD31+Sect_FCs!CD31</f>
        <v>6640.5621113999996</v>
      </c>
      <c r="DC31" s="16">
        <f>Sect_CBs!DC31+Sect_DBs!CE31+Sect_FCs!CE31</f>
        <v>6349.1366157099992</v>
      </c>
      <c r="DD31" s="16">
        <f>Sect_CBs!DD31+Sect_DBs!CF31+Sect_FCs!CF31</f>
        <v>6678.3305224099995</v>
      </c>
      <c r="DE31" s="16">
        <f>Sect_CBs!DE31+Sect_DBs!CG31+Sect_FCs!CG31</f>
        <v>6602.9131268000001</v>
      </c>
      <c r="DF31" s="16">
        <f>Sect_CBs!DF31+Sect_DBs!CH31+Sect_FCs!CH31</f>
        <v>6788.7956551200004</v>
      </c>
      <c r="DG31" s="16">
        <f>Sect_CBs!DG31+Sect_DBs!CI31+Sect_FCs!CI31</f>
        <v>6537.5451047900015</v>
      </c>
      <c r="DH31" s="16">
        <f>Sect_CBs!DH31+Sect_DBs!CJ31+Sect_FCs!CJ31</f>
        <v>6744.171825419081</v>
      </c>
      <c r="DI31" s="16">
        <f>Sect_CBs!DI31+Sect_DBs!CK31+Sect_FCs!CK31</f>
        <v>7103.9503067750702</v>
      </c>
      <c r="DJ31" s="16">
        <f>Sect_CBs!DJ31+Sect_DBs!CL31+Sect_FCs!CL31</f>
        <v>7470.6688045529299</v>
      </c>
      <c r="DK31" s="16">
        <f>Sect_CBs!DK31+Sect_DBs!CM31+Sect_FCs!CM31</f>
        <v>8029.2611866931584</v>
      </c>
      <c r="DL31" s="16">
        <f>Sect_CBs!DL31+Sect_DBs!CN31+Sect_FCs!CN31</f>
        <v>8004.2623215281492</v>
      </c>
      <c r="DM31" s="16">
        <f>Sect_CBs!DM31+Sect_DBs!CO31+Sect_FCs!CO31</f>
        <v>8246.7853389299999</v>
      </c>
      <c r="DN31" s="16">
        <f>Sect_CBs!DN31+Sect_DBs!CP31+Sect_FCs!CP31</f>
        <v>8591.6441683499997</v>
      </c>
      <c r="DO31" s="16">
        <f>Sect_CBs!DO31+Sect_DBs!CQ31+Sect_FCs!CQ31</f>
        <v>8860.5533004239969</v>
      </c>
      <c r="DP31" s="16">
        <f>Sect_CBs!DP31+Sect_DBs!CR31+Sect_FCs!CR31</f>
        <v>8696.84980679</v>
      </c>
      <c r="DQ31" s="16">
        <f>Sect_CBs!DQ31+Sect_DBs!CS31+Sect_FCs!CS31</f>
        <v>8798.2882682599975</v>
      </c>
      <c r="DR31" s="16">
        <f>Sect_CBs!DR31+Sect_DBs!CT31+Sect_FCs!CT31</f>
        <v>9114.5593185435664</v>
      </c>
      <c r="DS31" s="16">
        <f>Sect_CBs!DS31+Sect_DBs!CU31+Sect_FCs!CU31</f>
        <v>9078.923301618177</v>
      </c>
      <c r="DT31" s="16">
        <f>Sect_CBs!DT31+Sect_DBs!CV31+Sect_FCs!CV31</f>
        <v>9116.6315169695099</v>
      </c>
      <c r="DU31" s="16">
        <f>Sect_CBs!DU31+Sect_DBs!CW31+Sect_FCs!CW31</f>
        <v>9264.6421197911586</v>
      </c>
      <c r="DV31" s="16">
        <f>Sect_CBs!DV31+Sect_DBs!CX31+Sect_FCs!CX31</f>
        <v>9418.0468338507526</v>
      </c>
      <c r="DW31" s="16">
        <f>Sect_CBs!DW31+Sect_DBs!CY31+Sect_FCs!CY31</f>
        <v>9740.8339704292339</v>
      </c>
      <c r="DX31" s="16">
        <f>Sect_CBs!DX31+Sect_DBs!CZ31+Sect_FCs!CZ31</f>
        <v>10157.152727372975</v>
      </c>
      <c r="DY31" s="16">
        <f>Sect_CBs!DY31+Sect_DBs!DA31+Sect_FCs!DA31</f>
        <v>10554.215734079948</v>
      </c>
      <c r="DZ31" s="16">
        <f>Sect_CBs!DZ31+Sect_DBs!DB31+Sect_FCs!DB31</f>
        <v>10600.333834550578</v>
      </c>
      <c r="EA31" s="16">
        <f>Sect_CBs!EA31+Sect_DBs!DC31+Sect_FCs!DC31</f>
        <v>11138.203348388102</v>
      </c>
      <c r="EB31" s="16">
        <f>Sect_CBs!EB31+Sect_DBs!DD31+Sect_FCs!DD31</f>
        <v>11052.379269037601</v>
      </c>
      <c r="EC31" s="16">
        <f>Sect_CBs!EC31+Sect_DBs!DE31+Sect_FCs!DE31</f>
        <v>10970.183259130001</v>
      </c>
      <c r="ED31" s="16">
        <f>Sect_CBs!ED31+Sect_DBs!DF31+Sect_FCs!DF31</f>
        <v>11104.755975697601</v>
      </c>
      <c r="EE31" s="16">
        <f>Sect_CBs!EE31+Sect_DBs!DG31+Sect_FCs!DG31</f>
        <v>11546.1135316076</v>
      </c>
      <c r="EF31" s="16">
        <f>Sect_CBs!EF31+Sect_DBs!DH31+Sect_FCs!DH31</f>
        <v>11511.124715537597</v>
      </c>
      <c r="EG31" s="16">
        <f>Sect_CBs!EG31+Sect_DBs!DI31+Sect_FCs!DI31</f>
        <v>11663.663990677602</v>
      </c>
      <c r="EH31" s="16">
        <f>Sect_CBs!EH31+Sect_DBs!DJ31+Sect_FCs!DJ31</f>
        <v>11597.681038887597</v>
      </c>
      <c r="EI31" s="16">
        <f>Sect_CBs!EI31+Sect_DBs!DK31+Sect_FCs!DK31</f>
        <v>11727.290963227601</v>
      </c>
      <c r="EJ31" s="16">
        <f>Sect_CBs!EJ31+Sect_DBs!DL31+Sect_FCs!DL31</f>
        <v>11775.702386409997</v>
      </c>
      <c r="EK31" s="13">
        <f>Sect_CBs!EK31+Sect_DBs!DM31+Sect_FCs!DM31</f>
        <v>11755.724313990002</v>
      </c>
      <c r="EL31" s="13">
        <f>Sect_CBs!EL31+Sect_DBs!DN31+Sect_FCs!DN31</f>
        <v>11584.095733669999</v>
      </c>
      <c r="EM31" s="13">
        <f>Sect_CBs!EM31+Sect_DBs!DO31+Sect_FCs!DO31</f>
        <v>11916.23927041</v>
      </c>
      <c r="EN31" s="13">
        <f>Sect_CBs!EN31+Sect_DBs!DP31+Sect_FCs!DP31</f>
        <v>12124.973535660003</v>
      </c>
      <c r="EO31" s="13">
        <f>Sect_CBs!EO31+Sect_DBs!DQ31+Sect_FCs!DQ31</f>
        <v>11922.04237098</v>
      </c>
      <c r="EP31" s="13">
        <f>Sect_CBs!EP31+Sect_DBs!DR31+Sect_FCs!DR31</f>
        <v>13322.496349805999</v>
      </c>
      <c r="EQ31" s="13">
        <f>Sect_CBs!EQ31+Sect_DBs!DS31+Sect_FCs!DS31</f>
        <v>13277.187126016002</v>
      </c>
      <c r="ER31" s="13">
        <f>Sect_CBs!ER31+Sect_DBs!DT31+Sect_FCs!DT31</f>
        <v>14574.894183616001</v>
      </c>
      <c r="ES31" s="13">
        <f>Sect_CBs!ES31+Sect_DBs!DU31+Sect_FCs!DU31</f>
        <v>13828.286177166001</v>
      </c>
      <c r="ET31" s="13">
        <f>Sect_CBs!ET31+Sect_DBs!DV31+Sect_FCs!DV31</f>
        <v>13982.917433065999</v>
      </c>
      <c r="EU31" s="13">
        <f>Sect_CBs!EU31+Sect_DBs!DW31+Sect_FCs!DW31</f>
        <v>14011.354419795998</v>
      </c>
      <c r="EV31" s="13">
        <f>Sect_CBs!EV31+Sect_DBs!DX31+Sect_FCs!DX31</f>
        <v>14415.307956398499</v>
      </c>
      <c r="EW31" s="13">
        <f>Sect_CBs!EW31+Sect_DBs!DY31+Sect_FCs!DY31</f>
        <v>14517.662170685999</v>
      </c>
      <c r="EX31" s="13">
        <f>Sect_CBs!EX31+Sect_DBs!DZ31+Sect_FCs!DZ31</f>
        <v>14584.078240506004</v>
      </c>
    </row>
    <row r="32" spans="1:154" s="18" customFormat="1" x14ac:dyDescent="0.3">
      <c r="A32" s="15" t="s">
        <v>44</v>
      </c>
      <c r="B32" s="16">
        <v>2258.9290433699998</v>
      </c>
      <c r="C32" s="16">
        <v>2280.0602496500005</v>
      </c>
      <c r="D32" s="16">
        <v>2424.6443431899997</v>
      </c>
      <c r="E32" s="16">
        <v>2710.8376157135945</v>
      </c>
      <c r="F32" s="16">
        <v>2832.1671064399993</v>
      </c>
      <c r="G32" s="16">
        <v>2768.1414538899994</v>
      </c>
      <c r="H32" s="16">
        <v>2771.5959523371303</v>
      </c>
      <c r="I32" s="16">
        <v>2791.0004318099996</v>
      </c>
      <c r="J32" s="16">
        <v>2784.8524318099999</v>
      </c>
      <c r="K32" s="17">
        <v>2886.5322390227502</v>
      </c>
      <c r="L32" s="16">
        <v>2920.0061846837834</v>
      </c>
      <c r="M32" s="16">
        <v>3093.2891190582673</v>
      </c>
      <c r="N32" s="16">
        <v>2605.8357472974249</v>
      </c>
      <c r="O32" s="16">
        <v>2760.0658316574254</v>
      </c>
      <c r="P32" s="16">
        <v>2802.3092917669246</v>
      </c>
      <c r="Q32" s="16">
        <v>3027.2735951798259</v>
      </c>
      <c r="R32" s="16">
        <v>3125.523948997426</v>
      </c>
      <c r="S32" s="16">
        <v>3155.0357433121007</v>
      </c>
      <c r="T32" s="16">
        <v>3229.3574014425558</v>
      </c>
      <c r="U32" s="16">
        <v>3624.0268667624368</v>
      </c>
      <c r="V32" s="16">
        <v>3751.0533187199994</v>
      </c>
      <c r="W32" s="16">
        <v>3800.4432037700012</v>
      </c>
      <c r="X32" s="16">
        <v>3796.6154214899993</v>
      </c>
      <c r="Y32" s="16">
        <v>3553.528773080001</v>
      </c>
      <c r="Z32" s="16">
        <f>Sect_CBs!Z32+Sect_DBs!B32+Sect_FCs!B32</f>
        <v>3564.528013709999</v>
      </c>
      <c r="AA32" s="16">
        <f>Sect_CBs!AA32+Sect_DBs!C32+Sect_FCs!C32</f>
        <v>4039.8593258699993</v>
      </c>
      <c r="AB32" s="16">
        <f>Sect_CBs!AB32+Sect_DBs!D32+Sect_FCs!D32</f>
        <v>3946.6015381129987</v>
      </c>
      <c r="AC32" s="16">
        <f>Sect_CBs!AC32+Sect_DBs!E32+Sect_FCs!E32</f>
        <v>4157.088634452999</v>
      </c>
      <c r="AD32" s="16">
        <f>Sect_CBs!AD32+Sect_DBs!F32+Sect_FCs!F32</f>
        <v>4240.5498108039992</v>
      </c>
      <c r="AE32" s="16">
        <f>Sect_CBs!AE32+Sect_DBs!G32+Sect_FCs!G32</f>
        <v>4309.7536539099983</v>
      </c>
      <c r="AF32" s="16">
        <f>Sect_CBs!AF32+Sect_DBs!H32+Sect_FCs!H32</f>
        <v>4574.721395170699</v>
      </c>
      <c r="AG32" s="16">
        <f>Sect_CBs!AG32+Sect_DBs!I32+Sect_FCs!I32</f>
        <v>4709.2676131736998</v>
      </c>
      <c r="AH32" s="16">
        <f>Sect_CBs!AH32+Sect_DBs!J32+Sect_FCs!J32</f>
        <v>4667.4592393676994</v>
      </c>
      <c r="AI32" s="16">
        <f>Sect_CBs!AI32+Sect_DBs!K32+Sect_FCs!K32</f>
        <v>4694.7384640399987</v>
      </c>
      <c r="AJ32" s="16">
        <f>Sect_CBs!AJ32+Sect_DBs!L32+Sect_FCs!L32</f>
        <v>4643.8975785164002</v>
      </c>
      <c r="AK32" s="16">
        <f>Sect_CBs!AK32+Sect_DBs!M32+Sect_FCs!M32</f>
        <v>4544.1538688564005</v>
      </c>
      <c r="AL32" s="16">
        <f>Sect_CBs!AL32+Sect_DBs!N32+Sect_FCs!N32</f>
        <v>4240.0559228843995</v>
      </c>
      <c r="AM32" s="16">
        <f>Sect_CBs!AM32+Sect_DBs!O32+Sect_FCs!O32</f>
        <v>4554.4216341044994</v>
      </c>
      <c r="AN32" s="16">
        <f>Sect_CBs!AN32+Sect_DBs!P32+Sect_FCs!P32</f>
        <v>4553.879392358901</v>
      </c>
      <c r="AO32" s="16">
        <f>Sect_CBs!AO32+Sect_DBs!Q32+Sect_FCs!Q32</f>
        <v>4606.1101722393996</v>
      </c>
      <c r="AP32" s="16">
        <f>Sect_CBs!AP32+Sect_DBs!R32+Sect_FCs!R32</f>
        <v>4679.6349126433988</v>
      </c>
      <c r="AQ32" s="16">
        <f>Sect_CBs!AQ32+Sect_DBs!S32+Sect_FCs!S32</f>
        <v>4869.1402248244003</v>
      </c>
      <c r="AR32" s="16">
        <f>Sect_CBs!AR32+Sect_DBs!T32+Sect_FCs!T32</f>
        <v>4764.7746997313989</v>
      </c>
      <c r="AS32" s="16">
        <f>Sect_CBs!AS32+Sect_DBs!U32+Sect_FCs!U32</f>
        <v>4841.0182075333987</v>
      </c>
      <c r="AT32" s="16">
        <f>Sect_CBs!AT32+Sect_DBs!V32+Sect_FCs!V32</f>
        <v>4823.9877422254003</v>
      </c>
      <c r="AU32" s="16">
        <f>Sect_CBs!AU32+Sect_DBs!W32+Sect_FCs!W32</f>
        <v>5080.2867536754002</v>
      </c>
      <c r="AV32" s="16">
        <f>Sect_CBs!AV32+Sect_DBs!X32+Sect_FCs!X32</f>
        <v>4898.2709536653974</v>
      </c>
      <c r="AW32" s="16">
        <f>Sect_CBs!AW32+Sect_DBs!Y32+Sect_FCs!Y32</f>
        <v>5013.4893595554004</v>
      </c>
      <c r="AX32" s="16">
        <f>Sect_CBs!AX32+Sect_DBs!Z32+Sect_FCs!Z32</f>
        <v>4880.383515715399</v>
      </c>
      <c r="AY32" s="16">
        <f>Sect_CBs!AY32+Sect_DBs!AA32+Sect_FCs!AA32</f>
        <v>4917.2379476853985</v>
      </c>
      <c r="AZ32" s="16">
        <f>Sect_CBs!AZ32+Sect_DBs!AB32+Sect_FCs!AB32</f>
        <v>5036.1507405253988</v>
      </c>
      <c r="BA32" s="16">
        <f>Sect_CBs!BA32+Sect_DBs!AC32+Sect_FCs!AC32</f>
        <v>5303.3357782853991</v>
      </c>
      <c r="BB32" s="16">
        <f>Sect_CBs!BB32+Sect_DBs!AD32+Sect_FCs!AD32</f>
        <v>5345.13457836</v>
      </c>
      <c r="BC32" s="16">
        <f>Sect_CBs!BC32+Sect_DBs!AE32+Sect_FCs!AE32</f>
        <v>5500.3796617699991</v>
      </c>
      <c r="BD32" s="16">
        <f>Sect_CBs!BD32+Sect_DBs!AF32+Sect_FCs!AF32</f>
        <v>5847.1220046921298</v>
      </c>
      <c r="BE32" s="16">
        <f>Sect_CBs!BE32+Sect_DBs!AG32+Sect_FCs!AG32</f>
        <v>5872.8438273600013</v>
      </c>
      <c r="BF32" s="16">
        <f>Sect_CBs!BF32+Sect_DBs!AH32+Sect_FCs!AH32</f>
        <v>6032.8896275743327</v>
      </c>
      <c r="BG32" s="16">
        <f>Sect_CBs!BG32+Sect_DBs!AI32+Sect_FCs!AI32</f>
        <v>6130.7435692299987</v>
      </c>
      <c r="BH32" s="16">
        <f>Sect_CBs!BH32+Sect_DBs!AJ32+Sect_FCs!AJ32</f>
        <v>5980.6023549599995</v>
      </c>
      <c r="BI32" s="16">
        <f>Sect_CBs!BI32+Sect_DBs!AK32+Sect_FCs!AK32</f>
        <v>6098.4563753649982</v>
      </c>
      <c r="BJ32" s="16">
        <f>Sect_CBs!BJ32+Sect_DBs!AL32+Sect_FCs!AL32</f>
        <v>6010.5915735449998</v>
      </c>
      <c r="BK32" s="16">
        <f>Sect_CBs!BK32+Sect_DBs!AM32+Sect_FCs!AM32</f>
        <v>6212.1829135023563</v>
      </c>
      <c r="BL32" s="16">
        <f>Sect_CBs!BL32+Sect_DBs!AN32+Sect_FCs!AN32</f>
        <v>6306.3110703699995</v>
      </c>
      <c r="BM32" s="16">
        <f>Sect_CBs!BM32+Sect_DBs!AO32+Sect_FCs!AO32</f>
        <v>6359.6456978999995</v>
      </c>
      <c r="BN32" s="16">
        <f>Sect_CBs!BN32+Sect_DBs!AP32+Sect_FCs!AP32</f>
        <v>6371.1636028200001</v>
      </c>
      <c r="BO32" s="16">
        <f>Sect_CBs!BO32+Sect_DBs!AQ32+Sect_FCs!AQ32</f>
        <v>6562.0885668399987</v>
      </c>
      <c r="BP32" s="16">
        <f>Sect_CBs!BP32+Sect_DBs!AR32+Sect_FCs!AR32</f>
        <v>6556.4376549299996</v>
      </c>
      <c r="BQ32" s="16">
        <f>Sect_CBs!BQ32+Sect_DBs!AS32+Sect_FCs!AS32</f>
        <v>6548.0718658099995</v>
      </c>
      <c r="BR32" s="16">
        <f>Sect_CBs!BR32+Sect_DBs!AT32+Sect_FCs!AT32</f>
        <v>6603.053223939999</v>
      </c>
      <c r="BS32" s="16">
        <f>Sect_CBs!BS32+Sect_DBs!AU32+Sect_FCs!AU32</f>
        <v>6713.4889845299986</v>
      </c>
      <c r="BT32" s="16">
        <f>Sect_CBs!BT32+Sect_DBs!AV32+Sect_FCs!AV32</f>
        <v>6466.8457731799972</v>
      </c>
      <c r="BU32" s="16">
        <f>Sect_CBs!BU32+Sect_DBs!AW32+Sect_FCs!AW32</f>
        <v>6634.4492011499997</v>
      </c>
      <c r="BV32" s="16">
        <f>Sect_CBs!BV32+Sect_DBs!AX32+Sect_FCs!AX32</f>
        <v>6546.3175204399986</v>
      </c>
      <c r="BW32" s="16">
        <f>Sect_CBs!BW32+Sect_DBs!AY32+Sect_FCs!AY32</f>
        <v>6420.4110871599987</v>
      </c>
      <c r="BX32" s="16">
        <f>Sect_CBs!BX32+Sect_DBs!AZ32+Sect_FCs!AZ32</f>
        <v>6558.0983950799991</v>
      </c>
      <c r="BY32" s="16">
        <f>Sect_CBs!BY32+Sect_DBs!BA32+Sect_FCs!BA32</f>
        <v>6781.2882211899996</v>
      </c>
      <c r="BZ32" s="16">
        <f>Sect_CBs!BZ32+Sect_DBs!BB32+Sect_FCs!BB32</f>
        <v>6740.9603953099995</v>
      </c>
      <c r="CA32" s="16">
        <f>Sect_CBs!CA32+Sect_DBs!BC32+Sect_FCs!BC32</f>
        <v>6745.2351868999986</v>
      </c>
      <c r="CB32" s="16">
        <f>Sect_CBs!CB32+Sect_DBs!BD32+Sect_FCs!BD32</f>
        <v>6956.7816202999993</v>
      </c>
      <c r="CC32" s="16">
        <f>Sect_CBs!CC32+Sect_DBs!BE32+Sect_FCs!BE32</f>
        <v>7164.4250093879991</v>
      </c>
      <c r="CD32" s="16">
        <f>Sect_CBs!CD32+Sect_DBs!BF32+Sect_FCs!BF32</f>
        <v>7476.3491879049998</v>
      </c>
      <c r="CE32" s="16">
        <f>Sect_CBs!CE32+Sect_DBs!BG32+Sect_FCs!BG32</f>
        <v>7624.3341403795002</v>
      </c>
      <c r="CF32" s="16">
        <f>Sect_CBs!CF32+Sect_DBs!BH32+Sect_FCs!BH32</f>
        <v>7256.553717075999</v>
      </c>
      <c r="CG32" s="16">
        <f>Sect_CBs!CG32+Sect_DBs!BI32+Sect_FCs!BI32</f>
        <v>7055.9512035164998</v>
      </c>
      <c r="CH32" s="16">
        <f>Sect_CBs!CH32+Sect_DBs!BJ32+Sect_FCs!BJ32</f>
        <v>7318.6586114084985</v>
      </c>
      <c r="CI32" s="16">
        <f>Sect_CBs!CI32+Sect_DBs!BK32+Sect_FCs!BK32</f>
        <v>7236.2669242999982</v>
      </c>
      <c r="CJ32" s="16">
        <f>Sect_CBs!CJ32+Sect_DBs!BL32+Sect_FCs!BL32</f>
        <v>7496.1486120800009</v>
      </c>
      <c r="CK32" s="16">
        <f>Sect_CBs!CK32+Sect_DBs!BM32+Sect_FCs!BM32</f>
        <v>7976.6079588629991</v>
      </c>
      <c r="CL32" s="16">
        <f>Sect_CBs!CL32+Sect_DBs!BN32+Sect_FCs!BN32</f>
        <v>8230.1881443279981</v>
      </c>
      <c r="CM32" s="16">
        <f>Sect_CBs!CM32+Sect_DBs!BO32+Sect_FCs!BO32</f>
        <v>8098.4229122464985</v>
      </c>
      <c r="CN32" s="16">
        <f>Sect_CBs!CN32+Sect_DBs!BP32+Sect_FCs!BP32</f>
        <v>8265.5503025189992</v>
      </c>
      <c r="CO32" s="16">
        <f>Sect_CBs!CO32+Sect_DBs!BQ32+Sect_FCs!BQ32</f>
        <v>8319.1117336599982</v>
      </c>
      <c r="CP32" s="16">
        <f>Sect_CBs!CP32+Sect_DBs!BR32+Sect_FCs!BR32</f>
        <v>8296.3961021965388</v>
      </c>
      <c r="CQ32" s="16">
        <f>Sect_CBs!CQ32+Sect_DBs!BS32+Sect_FCs!BS32</f>
        <v>8049.9832235765407</v>
      </c>
      <c r="CR32" s="16">
        <f>Sect_CBs!CR32+Sect_DBs!BT32+Sect_FCs!BT32</f>
        <v>7770.8034413400001</v>
      </c>
      <c r="CS32" s="16">
        <f>Sect_CBs!CS32+Sect_DBs!BU32+Sect_FCs!BU32</f>
        <v>7643.4380002499993</v>
      </c>
      <c r="CT32" s="16">
        <f>Sect_CBs!CT32+Sect_DBs!BV32+Sect_FCs!BV32</f>
        <v>7777.8760425200007</v>
      </c>
      <c r="CU32" s="16">
        <f>Sect_CBs!CU32+Sect_DBs!BW32+Sect_FCs!BW32</f>
        <v>8043.8508345300006</v>
      </c>
      <c r="CV32" s="16">
        <f>Sect_CBs!CV32+Sect_DBs!BX32+Sect_FCs!BX32</f>
        <v>8061.8423160440016</v>
      </c>
      <c r="CW32" s="16">
        <f>Sect_CBs!CW32+Sect_DBs!BY32+Sect_FCs!BY32</f>
        <v>8248.3644920700026</v>
      </c>
      <c r="CX32" s="16">
        <f>Sect_CBs!CX32+Sect_DBs!BZ32+Sect_FCs!BZ32</f>
        <v>8099.3663167390014</v>
      </c>
      <c r="CY32" s="16">
        <f>Sect_CBs!CY32+Sect_DBs!CA32+Sect_FCs!CA32</f>
        <v>8425.8470538405036</v>
      </c>
      <c r="CZ32" s="16">
        <f>Sect_CBs!CZ32+Sect_DBs!CB32+Sect_FCs!CB32</f>
        <v>8683.9158126939983</v>
      </c>
      <c r="DA32" s="16">
        <f>Sect_CBs!DA32+Sect_DBs!CC32+Sect_FCs!CC32</f>
        <v>8896.2433294440016</v>
      </c>
      <c r="DB32" s="16">
        <f>Sect_CBs!DB32+Sect_DBs!CD32+Sect_FCs!CD32</f>
        <v>8819.3470912500015</v>
      </c>
      <c r="DC32" s="16">
        <f>Sect_CBs!DC32+Sect_DBs!CE32+Sect_FCs!CE32</f>
        <v>8546.358972489501</v>
      </c>
      <c r="DD32" s="16">
        <f>Sect_CBs!DD32+Sect_DBs!CF32+Sect_FCs!CF32</f>
        <v>8335.0655523200003</v>
      </c>
      <c r="DE32" s="16">
        <f>Sect_CBs!DE32+Sect_DBs!CG32+Sect_FCs!CG32</f>
        <v>8414.9327602100002</v>
      </c>
      <c r="DF32" s="16">
        <f>Sect_CBs!DF32+Sect_DBs!CH32+Sect_FCs!CH32</f>
        <v>8673.758967910002</v>
      </c>
      <c r="DG32" s="16">
        <f>Sect_CBs!DG32+Sect_DBs!CI32+Sect_FCs!CI32</f>
        <v>8973.3943346099986</v>
      </c>
      <c r="DH32" s="16">
        <f>Sect_CBs!DH32+Sect_DBs!CJ32+Sect_FCs!CJ32</f>
        <v>8884.1376065899985</v>
      </c>
      <c r="DI32" s="16">
        <f>Sect_CBs!DI32+Sect_DBs!CK32+Sect_FCs!CK32</f>
        <v>9083.2015045700009</v>
      </c>
      <c r="DJ32" s="16">
        <f>Sect_CBs!DJ32+Sect_DBs!CL32+Sect_FCs!CL32</f>
        <v>8857.3730605600012</v>
      </c>
      <c r="DK32" s="16">
        <f>Sect_CBs!DK32+Sect_DBs!CM32+Sect_FCs!CM32</f>
        <v>9049.7493737499972</v>
      </c>
      <c r="DL32" s="16">
        <f>Sect_CBs!DL32+Sect_DBs!CN32+Sect_FCs!CN32</f>
        <v>9651.5934874800005</v>
      </c>
      <c r="DM32" s="16">
        <f>Sect_CBs!DM32+Sect_DBs!CO32+Sect_FCs!CO32</f>
        <v>9892.4288125100011</v>
      </c>
      <c r="DN32" s="16">
        <f>Sect_CBs!DN32+Sect_DBs!CP32+Sect_FCs!CP32</f>
        <v>10444.802050210003</v>
      </c>
      <c r="DO32" s="16">
        <f>Sect_CBs!DO32+Sect_DBs!CQ32+Sect_FCs!CQ32</f>
        <v>10432.05163826</v>
      </c>
      <c r="DP32" s="16">
        <f>Sect_CBs!DP32+Sect_DBs!CR32+Sect_FCs!CR32</f>
        <v>9187.0561548900005</v>
      </c>
      <c r="DQ32" s="16">
        <f>Sect_CBs!DQ32+Sect_DBs!CS32+Sect_FCs!CS32</f>
        <v>9246.0277387400001</v>
      </c>
      <c r="DR32" s="16">
        <f>Sect_CBs!DR32+Sect_DBs!CT32+Sect_FCs!CT32</f>
        <v>9303.1900802499986</v>
      </c>
      <c r="DS32" s="16">
        <f>Sect_CBs!DS32+Sect_DBs!CU32+Sect_FCs!CU32</f>
        <v>9560.8337297500002</v>
      </c>
      <c r="DT32" s="16">
        <f>Sect_CBs!DT32+Sect_DBs!CV32+Sect_FCs!CV32</f>
        <v>9598.9202820399987</v>
      </c>
      <c r="DU32" s="16">
        <f>Sect_CBs!DU32+Sect_DBs!CW32+Sect_FCs!CW32</f>
        <v>9939.9643531300007</v>
      </c>
      <c r="DV32" s="16">
        <f>Sect_CBs!DV32+Sect_DBs!CX32+Sect_FCs!CX32</f>
        <v>9959.362672270001</v>
      </c>
      <c r="DW32" s="16">
        <f>Sect_CBs!DW32+Sect_DBs!CY32+Sect_FCs!CY32</f>
        <v>10305.654456669999</v>
      </c>
      <c r="DX32" s="16">
        <f>Sect_CBs!DX32+Sect_DBs!CZ32+Sect_FCs!CZ32</f>
        <v>10107.132939049996</v>
      </c>
      <c r="DY32" s="16">
        <f>Sect_CBs!DY32+Sect_DBs!DA32+Sect_FCs!DA32</f>
        <v>10440.502383670002</v>
      </c>
      <c r="DZ32" s="16">
        <f>Sect_CBs!DZ32+Sect_DBs!DB32+Sect_FCs!DB32</f>
        <v>10489.878343136996</v>
      </c>
      <c r="EA32" s="16">
        <f>Sect_CBs!EA32+Sect_DBs!DC32+Sect_FCs!DC32</f>
        <v>10662.309041569499</v>
      </c>
      <c r="EB32" s="16">
        <f>Sect_CBs!EB32+Sect_DBs!DD32+Sect_FCs!DD32</f>
        <v>10626.794130875</v>
      </c>
      <c r="EC32" s="16">
        <f>Sect_CBs!EC32+Sect_DBs!DE32+Sect_FCs!DE32</f>
        <v>10134.544541950001</v>
      </c>
      <c r="ED32" s="16">
        <f>Sect_CBs!ED32+Sect_DBs!DF32+Sect_FCs!DF32</f>
        <v>10199.524854239999</v>
      </c>
      <c r="EE32" s="16">
        <f>Sect_CBs!EE32+Sect_DBs!DG32+Sect_FCs!DG32</f>
        <v>10405.829304529998</v>
      </c>
      <c r="EF32" s="16">
        <f>Sect_CBs!EF32+Sect_DBs!DH32+Sect_FCs!DH32</f>
        <v>10400.425115239999</v>
      </c>
      <c r="EG32" s="16">
        <f>Sect_CBs!EG32+Sect_DBs!DI32+Sect_FCs!DI32</f>
        <v>10570.712528529999</v>
      </c>
      <c r="EH32" s="16">
        <f>Sect_CBs!EH32+Sect_DBs!DJ32+Sect_FCs!DJ32</f>
        <v>10805.724861403998</v>
      </c>
      <c r="EI32" s="16">
        <f>Sect_CBs!EI32+Sect_DBs!DK32+Sect_FCs!DK32</f>
        <v>10897.873441257998</v>
      </c>
      <c r="EJ32" s="16">
        <f>Sect_CBs!EJ32+Sect_DBs!DL32+Sect_FCs!DL32</f>
        <v>11380.599224263999</v>
      </c>
      <c r="EK32" s="13">
        <f>Sect_CBs!EK32+Sect_DBs!DM32+Sect_FCs!DM32</f>
        <v>11680.775343998002</v>
      </c>
      <c r="EL32" s="13">
        <f>Sect_CBs!EL32+Sect_DBs!DN32+Sect_FCs!DN32</f>
        <v>11716.0766215</v>
      </c>
      <c r="EM32" s="13">
        <f>Sect_CBs!EM32+Sect_DBs!DO32+Sect_FCs!DO32</f>
        <v>12019.189592265</v>
      </c>
      <c r="EN32" s="13">
        <f>Sect_CBs!EN32+Sect_DBs!DP32+Sect_FCs!DP32</f>
        <v>12071.540899719999</v>
      </c>
      <c r="EO32" s="13">
        <f>Sect_CBs!EO32+Sect_DBs!DQ32+Sect_FCs!DQ32</f>
        <v>12133.045710426502</v>
      </c>
      <c r="EP32" s="13">
        <f>Sect_CBs!EP32+Sect_DBs!DR32+Sect_FCs!DR32</f>
        <v>11304.828780768999</v>
      </c>
      <c r="EQ32" s="13">
        <f>Sect_CBs!EQ32+Sect_DBs!DS32+Sect_FCs!DS32</f>
        <v>11517.470454869002</v>
      </c>
      <c r="ER32" s="13">
        <f>Sect_CBs!ER32+Sect_DBs!DT32+Sect_FCs!DT32</f>
        <v>12056.514952758003</v>
      </c>
      <c r="ES32" s="13">
        <f>Sect_CBs!ES32+Sect_DBs!DU32+Sect_FCs!DU32</f>
        <v>11984.636590746</v>
      </c>
      <c r="ET32" s="13">
        <f>Sect_CBs!ET32+Sect_DBs!DV32+Sect_FCs!DV32</f>
        <v>12011.347210141999</v>
      </c>
      <c r="EU32" s="13">
        <f>Sect_CBs!EU32+Sect_DBs!DW32+Sect_FCs!DW32</f>
        <v>12155.115100573001</v>
      </c>
      <c r="EV32" s="13">
        <f>Sect_CBs!EV32+Sect_DBs!DX32+Sect_FCs!DX32</f>
        <v>12593.210843108998</v>
      </c>
      <c r="EW32" s="13">
        <f>Sect_CBs!EW32+Sect_DBs!DY32+Sect_FCs!DY32</f>
        <v>12937.42496613</v>
      </c>
      <c r="EX32" s="13">
        <f>Sect_CBs!EX32+Sect_DBs!DZ32+Sect_FCs!DZ32</f>
        <v>13267.922778050002</v>
      </c>
    </row>
    <row r="33" spans="1:154" s="18" customFormat="1" x14ac:dyDescent="0.3">
      <c r="A33" s="15" t="s">
        <v>45</v>
      </c>
      <c r="B33" s="16">
        <v>3501.2012874600005</v>
      </c>
      <c r="C33" s="16">
        <v>3444.1218594899992</v>
      </c>
      <c r="D33" s="16">
        <v>3165.9856637299999</v>
      </c>
      <c r="E33" s="16">
        <v>3456.5553091436427</v>
      </c>
      <c r="F33" s="16">
        <v>3165.4334025199996</v>
      </c>
      <c r="G33" s="16">
        <v>3391.7896070900001</v>
      </c>
      <c r="H33" s="16">
        <v>295.02352253999999</v>
      </c>
      <c r="I33" s="16">
        <v>304.08415753999998</v>
      </c>
      <c r="J33" s="16">
        <v>297.41515754</v>
      </c>
      <c r="K33" s="17">
        <v>295.73615753999997</v>
      </c>
      <c r="L33" s="16">
        <v>288.06331301883648</v>
      </c>
      <c r="M33" s="16">
        <v>205.29814789000002</v>
      </c>
      <c r="N33" s="16">
        <v>149.53872317999998</v>
      </c>
      <c r="O33" s="16">
        <v>0</v>
      </c>
      <c r="P33" s="16">
        <v>200.71067859999999</v>
      </c>
      <c r="Q33" s="16">
        <v>689.43502438849987</v>
      </c>
      <c r="R33" s="16">
        <v>673.99834516150008</v>
      </c>
      <c r="S33" s="16">
        <v>665.06546120450002</v>
      </c>
      <c r="T33" s="16">
        <v>642.72591997099971</v>
      </c>
      <c r="U33" s="16">
        <v>630.95940551499984</v>
      </c>
      <c r="V33" s="16">
        <v>565.94627654400006</v>
      </c>
      <c r="W33" s="16">
        <v>534.55564334999997</v>
      </c>
      <c r="X33" s="16">
        <v>645.76664103000007</v>
      </c>
      <c r="Y33" s="16">
        <v>666.81667383000001</v>
      </c>
      <c r="Z33" s="16">
        <f>Sect_CBs!Z33+Sect_DBs!B33+Sect_FCs!B33</f>
        <v>0</v>
      </c>
      <c r="AA33" s="16">
        <f>Sect_CBs!AA33+Sect_DBs!C33+Sect_FCs!C33</f>
        <v>0</v>
      </c>
      <c r="AB33" s="16">
        <f>Sect_CBs!AB33+Sect_DBs!D33+Sect_FCs!D33</f>
        <v>0</v>
      </c>
      <c r="AC33" s="16">
        <f>Sect_CBs!AC33+Sect_DBs!E33+Sect_FCs!E33</f>
        <v>0</v>
      </c>
      <c r="AD33" s="16">
        <f>Sect_CBs!AD33+Sect_DBs!F33+Sect_FCs!F33</f>
        <v>0</v>
      </c>
      <c r="AE33" s="16">
        <f>Sect_CBs!AE33+Sect_DBs!G33+Sect_FCs!G33</f>
        <v>0</v>
      </c>
      <c r="AF33" s="16">
        <f>Sect_CBs!AF33+Sect_DBs!H33+Sect_FCs!H33</f>
        <v>0</v>
      </c>
      <c r="AG33" s="16">
        <f>Sect_CBs!AG33+Sect_DBs!I33+Sect_FCs!I33</f>
        <v>0</v>
      </c>
      <c r="AH33" s="16">
        <f>Sect_CBs!AH33+Sect_DBs!J33+Sect_FCs!J33</f>
        <v>0</v>
      </c>
      <c r="AI33" s="16">
        <f>Sect_CBs!AI33+Sect_DBs!K33+Sect_FCs!K33</f>
        <v>0</v>
      </c>
      <c r="AJ33" s="16">
        <f>Sect_CBs!AJ33+Sect_DBs!L33+Sect_FCs!L33</f>
        <v>0</v>
      </c>
      <c r="AK33" s="16">
        <f>Sect_CBs!AK33+Sect_DBs!M33+Sect_FCs!M33</f>
        <v>0</v>
      </c>
      <c r="AL33" s="16">
        <f>Sect_CBs!AL33+Sect_DBs!N33+Sect_FCs!N33</f>
        <v>0</v>
      </c>
      <c r="AM33" s="16">
        <f>Sect_CBs!AM33+Sect_DBs!O33+Sect_FCs!O33</f>
        <v>0</v>
      </c>
      <c r="AN33" s="16">
        <f>Sect_CBs!AN33+Sect_DBs!P33+Sect_FCs!P33</f>
        <v>0</v>
      </c>
      <c r="AO33" s="16">
        <f>Sect_CBs!AO33+Sect_DBs!Q33+Sect_FCs!Q33</f>
        <v>0</v>
      </c>
      <c r="AP33" s="16">
        <f>Sect_CBs!AP33+Sect_DBs!R33+Sect_FCs!R33</f>
        <v>0</v>
      </c>
      <c r="AQ33" s="16">
        <f>Sect_CBs!AQ33+Sect_DBs!S33+Sect_FCs!S33</f>
        <v>0</v>
      </c>
      <c r="AR33" s="16">
        <f>Sect_CBs!AR33+Sect_DBs!T33+Sect_FCs!T33</f>
        <v>0</v>
      </c>
      <c r="AS33" s="16">
        <f>Sect_CBs!AS33+Sect_DBs!U33+Sect_FCs!U33</f>
        <v>0</v>
      </c>
      <c r="AT33" s="16">
        <f>Sect_CBs!AT33+Sect_DBs!V33+Sect_FCs!V33</f>
        <v>0</v>
      </c>
      <c r="AU33" s="16">
        <f>Sect_CBs!AU33+Sect_DBs!W33+Sect_FCs!W33</f>
        <v>0</v>
      </c>
      <c r="AV33" s="16">
        <f>Sect_CBs!AV33+Sect_DBs!X33+Sect_FCs!X33</f>
        <v>0</v>
      </c>
      <c r="AW33" s="16">
        <f>Sect_CBs!AW33+Sect_DBs!Y33+Sect_FCs!Y33</f>
        <v>0</v>
      </c>
      <c r="AX33" s="16">
        <f>Sect_CBs!AX33+Sect_DBs!Z33+Sect_FCs!Z33</f>
        <v>0</v>
      </c>
      <c r="AY33" s="16">
        <f>Sect_CBs!AY33+Sect_DBs!AA33+Sect_FCs!AA33</f>
        <v>0</v>
      </c>
      <c r="AZ33" s="16">
        <f>Sect_CBs!AZ33+Sect_DBs!AB33+Sect_FCs!AB33</f>
        <v>0</v>
      </c>
      <c r="BA33" s="16">
        <f>Sect_CBs!BA33+Sect_DBs!AC33+Sect_FCs!AC33</f>
        <v>0</v>
      </c>
      <c r="BB33" s="16">
        <f>Sect_CBs!BB33+Sect_DBs!AD33+Sect_FCs!AD33</f>
        <v>0</v>
      </c>
      <c r="BC33" s="16">
        <f>Sect_CBs!BC33+Sect_DBs!AE33+Sect_FCs!AE33</f>
        <v>0</v>
      </c>
      <c r="BD33" s="16">
        <f>Sect_CBs!BD33+Sect_DBs!AF33+Sect_FCs!AF33</f>
        <v>0</v>
      </c>
      <c r="BE33" s="16">
        <f>Sect_CBs!BE33+Sect_DBs!AG33+Sect_FCs!AG33</f>
        <v>0</v>
      </c>
      <c r="BF33" s="16">
        <f>Sect_CBs!BF33+Sect_DBs!AH33+Sect_FCs!AH33</f>
        <v>0</v>
      </c>
      <c r="BG33" s="16">
        <f>Sect_CBs!BG33+Sect_DBs!AI33+Sect_FCs!AI33</f>
        <v>0</v>
      </c>
      <c r="BH33" s="16">
        <f>Sect_CBs!BH33+Sect_DBs!AJ33+Sect_FCs!AJ33</f>
        <v>0</v>
      </c>
      <c r="BI33" s="16">
        <f>Sect_CBs!BI33+Sect_DBs!AK33+Sect_FCs!AK33</f>
        <v>0</v>
      </c>
      <c r="BJ33" s="16">
        <f>Sect_CBs!BJ33+Sect_DBs!AL33+Sect_FCs!AL33</f>
        <v>0</v>
      </c>
      <c r="BK33" s="16">
        <f>Sect_CBs!BK33+Sect_DBs!AM33+Sect_FCs!AM33</f>
        <v>0</v>
      </c>
      <c r="BL33" s="16">
        <f>Sect_CBs!BL33+Sect_DBs!AN33+Sect_FCs!AN33</f>
        <v>0</v>
      </c>
      <c r="BM33" s="16">
        <f>Sect_CBs!BM33+Sect_DBs!AO33+Sect_FCs!AO33</f>
        <v>0</v>
      </c>
      <c r="BN33" s="16">
        <f>Sect_CBs!BN33+Sect_DBs!AP33+Sect_FCs!AP33</f>
        <v>0</v>
      </c>
      <c r="BO33" s="16">
        <f>Sect_CBs!BO33+Sect_DBs!AQ33+Sect_FCs!AQ33</f>
        <v>0</v>
      </c>
      <c r="BP33" s="16">
        <f>Sect_CBs!BP33+Sect_DBs!AR33+Sect_FCs!AR33</f>
        <v>0</v>
      </c>
      <c r="BQ33" s="16">
        <f>Sect_CBs!BQ33+Sect_DBs!AS33+Sect_FCs!AS33</f>
        <v>0</v>
      </c>
      <c r="BR33" s="16">
        <f>Sect_CBs!BR33+Sect_DBs!AT33+Sect_FCs!AT33</f>
        <v>0</v>
      </c>
      <c r="BS33" s="16">
        <f>Sect_CBs!BS33+Sect_DBs!AU33+Sect_FCs!AU33</f>
        <v>0</v>
      </c>
      <c r="BT33" s="16">
        <f>Sect_CBs!BT33+Sect_DBs!AV33+Sect_FCs!AV33</f>
        <v>0</v>
      </c>
      <c r="BU33" s="16">
        <f>Sect_CBs!BU33+Sect_DBs!AW33+Sect_FCs!AW33</f>
        <v>0</v>
      </c>
      <c r="BV33" s="16">
        <f>Sect_CBs!BV33+Sect_DBs!AX33+Sect_FCs!AX33</f>
        <v>0</v>
      </c>
      <c r="BW33" s="16">
        <f>Sect_CBs!BW33+Sect_DBs!AY33+Sect_FCs!AY33</f>
        <v>0</v>
      </c>
      <c r="BX33" s="16">
        <f>Sect_CBs!BX33+Sect_DBs!AZ33+Sect_FCs!AZ33</f>
        <v>0</v>
      </c>
      <c r="BY33" s="16">
        <f>Sect_CBs!BY33+Sect_DBs!BA33+Sect_FCs!BA33</f>
        <v>0</v>
      </c>
      <c r="BZ33" s="16">
        <f>Sect_CBs!BZ33+Sect_DBs!BB33+Sect_FCs!BB33</f>
        <v>0</v>
      </c>
      <c r="CA33" s="16">
        <f>Sect_CBs!CA33+Sect_DBs!BC33+Sect_FCs!BC33</f>
        <v>0</v>
      </c>
      <c r="CB33" s="16">
        <f>Sect_CBs!CB33+Sect_DBs!BD33+Sect_FCs!BD33</f>
        <v>0</v>
      </c>
      <c r="CC33" s="16">
        <f>Sect_CBs!CC33+Sect_DBs!BE33+Sect_FCs!BE33</f>
        <v>0</v>
      </c>
      <c r="CD33" s="16">
        <f>Sect_CBs!CD33+Sect_DBs!BF33+Sect_FCs!BF33</f>
        <v>0</v>
      </c>
      <c r="CE33" s="16">
        <f>Sect_CBs!CE33+Sect_DBs!BG33+Sect_FCs!BG33</f>
        <v>0</v>
      </c>
      <c r="CF33" s="16">
        <f>Sect_CBs!CF33+Sect_DBs!BH33+Sect_FCs!BH33</f>
        <v>0</v>
      </c>
      <c r="CG33" s="16">
        <f>Sect_CBs!CG33+Sect_DBs!BI33+Sect_FCs!BI33</f>
        <v>0</v>
      </c>
      <c r="CH33" s="16">
        <f>Sect_CBs!CH33+Sect_DBs!BJ33+Sect_FCs!BJ33</f>
        <v>0</v>
      </c>
      <c r="CI33" s="16">
        <f>Sect_CBs!CI33+Sect_DBs!BK33+Sect_FCs!BK33</f>
        <v>0</v>
      </c>
      <c r="CJ33" s="16">
        <f>Sect_CBs!CJ33+Sect_DBs!BL33+Sect_FCs!BL33</f>
        <v>0</v>
      </c>
      <c r="CK33" s="16">
        <f>Sect_CBs!CK33+Sect_DBs!BM33+Sect_FCs!BM33</f>
        <v>0</v>
      </c>
      <c r="CL33" s="16">
        <f>Sect_CBs!CL33+Sect_DBs!BN33+Sect_FCs!BN33</f>
        <v>0</v>
      </c>
      <c r="CM33" s="16">
        <f>Sect_CBs!CM33+Sect_DBs!BO33+Sect_FCs!BO33</f>
        <v>0</v>
      </c>
      <c r="CN33" s="16">
        <f>Sect_CBs!CN33+Sect_DBs!BP33+Sect_FCs!BP33</f>
        <v>0</v>
      </c>
      <c r="CO33" s="16">
        <f>Sect_CBs!CO33+Sect_DBs!BQ33+Sect_FCs!BQ33</f>
        <v>0</v>
      </c>
      <c r="CP33" s="16">
        <f>Sect_CBs!CP33+Sect_DBs!BR33+Sect_FCs!BR33</f>
        <v>0</v>
      </c>
      <c r="CQ33" s="16">
        <f>Sect_CBs!CQ33+Sect_DBs!BS33+Sect_FCs!BS33</f>
        <v>0</v>
      </c>
      <c r="CR33" s="16">
        <f>Sect_CBs!CR33+Sect_DBs!BT33+Sect_FCs!BT33</f>
        <v>0</v>
      </c>
      <c r="CS33" s="16">
        <f>Sect_CBs!CS33+Sect_DBs!BU33+Sect_FCs!BU33</f>
        <v>0</v>
      </c>
      <c r="CT33" s="16">
        <f>Sect_CBs!CT33+Sect_DBs!BV33+Sect_FCs!BV33</f>
        <v>0</v>
      </c>
      <c r="CU33" s="16">
        <f>Sect_CBs!CU33+Sect_DBs!BW33+Sect_FCs!BW33</f>
        <v>0</v>
      </c>
      <c r="CV33" s="16">
        <f>Sect_CBs!CV33+Sect_DBs!BX33+Sect_FCs!BX33</f>
        <v>0</v>
      </c>
      <c r="CW33" s="16">
        <f>Sect_CBs!CW33+Sect_DBs!BY33+Sect_FCs!BY33</f>
        <v>0</v>
      </c>
      <c r="CX33" s="16">
        <f>Sect_CBs!CX33+Sect_DBs!BZ33+Sect_FCs!BZ33</f>
        <v>0</v>
      </c>
      <c r="CY33" s="16">
        <f>Sect_CBs!CY33+Sect_DBs!CA33+Sect_FCs!CA33</f>
        <v>0</v>
      </c>
      <c r="CZ33" s="16">
        <f>Sect_CBs!CZ33+Sect_DBs!CB33+Sect_FCs!CB33</f>
        <v>0</v>
      </c>
      <c r="DA33" s="16">
        <f>Sect_CBs!DA33+Sect_DBs!CC33+Sect_FCs!CC33</f>
        <v>0</v>
      </c>
      <c r="DB33" s="16">
        <f>Sect_CBs!DB33+Sect_DBs!CD33+Sect_FCs!CD33</f>
        <v>0</v>
      </c>
      <c r="DC33" s="16">
        <f>Sect_CBs!DC33+Sect_DBs!CE33+Sect_FCs!CE33</f>
        <v>0</v>
      </c>
      <c r="DD33" s="16">
        <f>Sect_CBs!DD33+Sect_DBs!CF33+Sect_FCs!CF33</f>
        <v>0</v>
      </c>
      <c r="DE33" s="16">
        <f>Sect_CBs!DE33+Sect_DBs!CG33+Sect_FCs!CG33</f>
        <v>0</v>
      </c>
      <c r="DF33" s="16">
        <f>Sect_CBs!DF33+Sect_DBs!CH33+Sect_FCs!CH33</f>
        <v>0</v>
      </c>
      <c r="DG33" s="16">
        <f>Sect_CBs!DG33+Sect_DBs!CI33+Sect_FCs!CI33</f>
        <v>0</v>
      </c>
      <c r="DH33" s="16">
        <f>Sect_CBs!DH33+Sect_DBs!CJ33+Sect_FCs!CJ33</f>
        <v>0</v>
      </c>
      <c r="DI33" s="16">
        <f>Sect_CBs!DI33+Sect_DBs!CK33+Sect_FCs!CK33</f>
        <v>0</v>
      </c>
      <c r="DJ33" s="16">
        <f>Sect_CBs!DJ33+Sect_DBs!CL33+Sect_FCs!CL33</f>
        <v>0</v>
      </c>
      <c r="DK33" s="16">
        <f>Sect_CBs!DK33+Sect_DBs!CM33+Sect_FCs!CM33</f>
        <v>0</v>
      </c>
      <c r="DL33" s="16">
        <f>Sect_CBs!DL33+Sect_DBs!CN33+Sect_FCs!CN33</f>
        <v>0</v>
      </c>
      <c r="DM33" s="16">
        <f>Sect_CBs!DM33+Sect_DBs!CO33+Sect_FCs!CO33</f>
        <v>0</v>
      </c>
      <c r="DN33" s="16">
        <f>Sect_CBs!DN33+Sect_DBs!CP33+Sect_FCs!CP33</f>
        <v>0</v>
      </c>
      <c r="DO33" s="16">
        <f>Sect_CBs!DO33+Sect_DBs!CQ33+Sect_FCs!CQ33</f>
        <v>0</v>
      </c>
      <c r="DP33" s="16">
        <f>Sect_CBs!DP33+Sect_DBs!CR33+Sect_FCs!CR33</f>
        <v>0</v>
      </c>
      <c r="DQ33" s="16">
        <f>Sect_CBs!DQ33+Sect_DBs!CS33+Sect_FCs!CS33</f>
        <v>0</v>
      </c>
      <c r="DR33" s="16">
        <f>Sect_CBs!DR33+Sect_DBs!CT33+Sect_FCs!CT33</f>
        <v>0</v>
      </c>
      <c r="DS33" s="16">
        <f>Sect_CBs!DS33+Sect_DBs!CU33+Sect_FCs!CU33</f>
        <v>0</v>
      </c>
      <c r="DT33" s="16">
        <f>Sect_CBs!DT33+Sect_DBs!CV33+Sect_FCs!CV33</f>
        <v>0</v>
      </c>
      <c r="DU33" s="16">
        <f>Sect_CBs!DU33+Sect_DBs!CW33+Sect_FCs!CW33</f>
        <v>0</v>
      </c>
      <c r="DV33" s="16">
        <f>Sect_CBs!DV33+Sect_DBs!CX33+Sect_FCs!CX33</f>
        <v>0</v>
      </c>
      <c r="DW33" s="16">
        <f>Sect_CBs!DW33+Sect_DBs!CY33+Sect_FCs!CY33</f>
        <v>0</v>
      </c>
      <c r="DX33" s="16">
        <f>Sect_CBs!DX33+Sect_DBs!CZ33+Sect_FCs!CZ33</f>
        <v>0</v>
      </c>
      <c r="DY33" s="16">
        <f>Sect_CBs!DY33+Sect_DBs!DA33+Sect_FCs!DA33</f>
        <v>0</v>
      </c>
      <c r="DZ33" s="16">
        <f>Sect_CBs!DZ33+Sect_DBs!DB33+Sect_FCs!DB33</f>
        <v>0</v>
      </c>
      <c r="EA33" s="16">
        <f>Sect_CBs!EA33+Sect_DBs!DC33+Sect_FCs!DC33</f>
        <v>0</v>
      </c>
      <c r="EB33" s="16">
        <f>Sect_CBs!EB33+Sect_DBs!DD33+Sect_FCs!DD33</f>
        <v>0</v>
      </c>
      <c r="EC33" s="16">
        <f>Sect_CBs!EC33+Sect_DBs!DE33+Sect_FCs!DE33</f>
        <v>0</v>
      </c>
      <c r="ED33" s="16">
        <f>Sect_CBs!ED33+Sect_DBs!DF33+Sect_FCs!DF33</f>
        <v>0</v>
      </c>
      <c r="EE33" s="16">
        <f>Sect_CBs!EE33+Sect_DBs!DG33+Sect_FCs!DG33</f>
        <v>0</v>
      </c>
      <c r="EF33" s="16">
        <f>Sect_CBs!EF33+Sect_DBs!DH33+Sect_FCs!DH33</f>
        <v>0</v>
      </c>
      <c r="EG33" s="16">
        <f>Sect_CBs!EG33+Sect_DBs!DI33+Sect_FCs!DI33</f>
        <v>0</v>
      </c>
      <c r="EH33" s="16">
        <f>Sect_CBs!EH33+Sect_DBs!DJ33+Sect_FCs!DJ33</f>
        <v>0</v>
      </c>
      <c r="EI33" s="16">
        <f>Sect_CBs!EI33+Sect_DBs!DK33+Sect_FCs!DK33</f>
        <v>0</v>
      </c>
      <c r="EJ33" s="16">
        <f>Sect_CBs!EJ33+Sect_DBs!DL33+Sect_FCs!DL33</f>
        <v>0</v>
      </c>
      <c r="EK33" s="13">
        <f>Sect_CBs!EK33+Sect_DBs!DM33+Sect_FCs!DM33</f>
        <v>0</v>
      </c>
      <c r="EL33" s="13">
        <f>Sect_CBs!EL33+Sect_DBs!DN33+Sect_FCs!DN33</f>
        <v>0</v>
      </c>
      <c r="EM33" s="13">
        <f>Sect_CBs!EM33+Sect_DBs!DO33+Sect_FCs!DO33</f>
        <v>0</v>
      </c>
      <c r="EN33" s="13">
        <f>Sect_CBs!EN33+Sect_DBs!DP33+Sect_FCs!DP33</f>
        <v>0</v>
      </c>
      <c r="EO33" s="13">
        <f>Sect_CBs!EO33+Sect_DBs!DQ33+Sect_FCs!DQ33</f>
        <v>0</v>
      </c>
      <c r="EP33" s="13">
        <f>Sect_CBs!EP33+Sect_DBs!DR33+Sect_FCs!DR33</f>
        <v>0</v>
      </c>
      <c r="EQ33" s="13">
        <f>Sect_CBs!EQ33+Sect_DBs!DS33+Sect_FCs!DS33</f>
        <v>0</v>
      </c>
      <c r="ER33" s="13">
        <f>Sect_CBs!ER33+Sect_DBs!DT33+Sect_FCs!DT33</f>
        <v>0</v>
      </c>
      <c r="ES33" s="13">
        <f>Sect_CBs!ES33+Sect_DBs!DU33+Sect_FCs!DU33</f>
        <v>0</v>
      </c>
      <c r="ET33" s="13">
        <f>Sect_CBs!ET33+Sect_DBs!DV33+Sect_FCs!DV33</f>
        <v>0</v>
      </c>
      <c r="EU33" s="13">
        <f>Sect_CBs!EU33+Sect_DBs!DW33+Sect_FCs!DW33</f>
        <v>0</v>
      </c>
      <c r="EV33" s="13">
        <f>Sect_CBs!EV33+Sect_DBs!DX33+Sect_FCs!DX33</f>
        <v>0</v>
      </c>
      <c r="EW33" s="13">
        <f>Sect_CBs!EW33+Sect_DBs!DY33+Sect_FCs!DY33</f>
        <v>0</v>
      </c>
      <c r="EX33" s="13">
        <f>Sect_CBs!EX33+Sect_DBs!DZ33+Sect_FCs!DZ33</f>
        <v>0</v>
      </c>
    </row>
    <row r="34" spans="1:154" s="18" customFormat="1" x14ac:dyDescent="0.3">
      <c r="A34" s="15" t="s">
        <v>46</v>
      </c>
      <c r="B34" s="16">
        <v>3630.0483770600013</v>
      </c>
      <c r="C34" s="16">
        <v>3555.8650829999992</v>
      </c>
      <c r="D34" s="16">
        <v>3588.262777160001</v>
      </c>
      <c r="E34" s="16">
        <v>3437.3291905417309</v>
      </c>
      <c r="F34" s="16">
        <v>3811.1275947200002</v>
      </c>
      <c r="G34" s="16">
        <v>3919.0251188999996</v>
      </c>
      <c r="H34" s="16">
        <v>3802.6130145373963</v>
      </c>
      <c r="I34" s="16">
        <v>3957.6570659600011</v>
      </c>
      <c r="J34" s="16">
        <v>3959.5540659600001</v>
      </c>
      <c r="K34" s="17">
        <v>3922.7944995866978</v>
      </c>
      <c r="L34" s="16">
        <v>4047.3452178626694</v>
      </c>
      <c r="M34" s="16">
        <v>3856.4668919933902</v>
      </c>
      <c r="N34" s="16">
        <v>3938.5099904751341</v>
      </c>
      <c r="O34" s="16">
        <v>3752.4512373751336</v>
      </c>
      <c r="P34" s="16">
        <v>3888.8221391051347</v>
      </c>
      <c r="Q34" s="16">
        <v>4065.7916569951331</v>
      </c>
      <c r="R34" s="16">
        <v>4151.7622579351346</v>
      </c>
      <c r="S34" s="16">
        <v>4278.7169756460007</v>
      </c>
      <c r="T34" s="16">
        <v>4665.2210163360005</v>
      </c>
      <c r="U34" s="16">
        <v>4576.0189311279491</v>
      </c>
      <c r="V34" s="16">
        <v>4621.5846203159999</v>
      </c>
      <c r="W34" s="16">
        <v>4621.358036556001</v>
      </c>
      <c r="X34" s="16">
        <v>4605.720490406</v>
      </c>
      <c r="Y34" s="16">
        <v>4541.9908811559999</v>
      </c>
      <c r="Z34" s="16">
        <f>Sect_CBs!Z34+Sect_DBs!B34+Sect_FCs!B34</f>
        <v>4934.0230699099984</v>
      </c>
      <c r="AA34" s="16">
        <f>Sect_CBs!AA34+Sect_DBs!C34+Sect_FCs!C34</f>
        <v>4962.6361425659998</v>
      </c>
      <c r="AB34" s="16">
        <f>Sect_CBs!AB34+Sect_DBs!D34+Sect_FCs!D34</f>
        <v>5003.9604950360008</v>
      </c>
      <c r="AC34" s="16">
        <f>Sect_CBs!AC34+Sect_DBs!E34+Sect_FCs!E34</f>
        <v>5207.8729300860023</v>
      </c>
      <c r="AD34" s="16">
        <f>Sect_CBs!AD34+Sect_DBs!F34+Sect_FCs!F34</f>
        <v>5283.2032346379992</v>
      </c>
      <c r="AE34" s="16">
        <f>Sect_CBs!AE34+Sect_DBs!G34+Sect_FCs!G34</f>
        <v>5287.2713413589981</v>
      </c>
      <c r="AF34" s="16">
        <f>Sect_CBs!AF34+Sect_DBs!H34+Sect_FCs!H34</f>
        <v>5376.963473358699</v>
      </c>
      <c r="AG34" s="16">
        <f>Sect_CBs!AG34+Sect_DBs!I34+Sect_FCs!I34</f>
        <v>5407.9984329237004</v>
      </c>
      <c r="AH34" s="16">
        <f>Sect_CBs!AH34+Sect_DBs!J34+Sect_FCs!J34</f>
        <v>5494.9247660780984</v>
      </c>
      <c r="AI34" s="16">
        <f>Sect_CBs!AI34+Sect_DBs!K34+Sect_FCs!K34</f>
        <v>5501.750889246</v>
      </c>
      <c r="AJ34" s="16">
        <f>Sect_CBs!AJ34+Sect_DBs!L34+Sect_FCs!L34</f>
        <v>5607.0848077383025</v>
      </c>
      <c r="AK34" s="16">
        <f>Sect_CBs!AK34+Sect_DBs!M34+Sect_FCs!M34</f>
        <v>5573.591610058299</v>
      </c>
      <c r="AL34" s="16">
        <f>Sect_CBs!AL34+Sect_DBs!N34+Sect_FCs!N34</f>
        <v>5545.4989165073002</v>
      </c>
      <c r="AM34" s="16">
        <f>Sect_CBs!AM34+Sect_DBs!O34+Sect_FCs!O34</f>
        <v>5579.5186190999984</v>
      </c>
      <c r="AN34" s="16">
        <f>Sect_CBs!AN34+Sect_DBs!P34+Sect_FCs!P34</f>
        <v>5682.1956939213005</v>
      </c>
      <c r="AO34" s="16">
        <f>Sect_CBs!AO34+Sect_DBs!Q34+Sect_FCs!Q34</f>
        <v>5830.3485330712992</v>
      </c>
      <c r="AP34" s="16">
        <f>Sect_CBs!AP34+Sect_DBs!R34+Sect_FCs!R34</f>
        <v>5972.7533192322999</v>
      </c>
      <c r="AQ34" s="16">
        <f>Sect_CBs!AQ34+Sect_DBs!S34+Sect_FCs!S34</f>
        <v>5973.5070438433013</v>
      </c>
      <c r="AR34" s="16">
        <f>Sect_CBs!AR34+Sect_DBs!T34+Sect_FCs!T34</f>
        <v>5987.2267475862991</v>
      </c>
      <c r="AS34" s="16">
        <f>Sect_CBs!AS34+Sect_DBs!U34+Sect_FCs!U34</f>
        <v>6112.5483679262989</v>
      </c>
      <c r="AT34" s="16">
        <f>Sect_CBs!AT34+Sect_DBs!V34+Sect_FCs!V34</f>
        <v>6127.6927906972996</v>
      </c>
      <c r="AU34" s="16">
        <f>Sect_CBs!AU34+Sect_DBs!W34+Sect_FCs!W34</f>
        <v>6246.5354229672994</v>
      </c>
      <c r="AV34" s="16">
        <f>Sect_CBs!AV34+Sect_DBs!X34+Sect_FCs!X34</f>
        <v>6232.9730804673</v>
      </c>
      <c r="AW34" s="16">
        <f>Sect_CBs!AW34+Sect_DBs!Y34+Sect_FCs!Y34</f>
        <v>6270.5611847873015</v>
      </c>
      <c r="AX34" s="16">
        <f>Sect_CBs!AX34+Sect_DBs!Z34+Sect_FCs!Z34</f>
        <v>6218.9245235273011</v>
      </c>
      <c r="AY34" s="16">
        <f>Sect_CBs!AY34+Sect_DBs!AA34+Sect_FCs!AA34</f>
        <v>6321.4441398473</v>
      </c>
      <c r="AZ34" s="16">
        <f>Sect_CBs!AZ34+Sect_DBs!AB34+Sect_FCs!AB34</f>
        <v>6398.7182996073007</v>
      </c>
      <c r="BA34" s="16">
        <f>Sect_CBs!BA34+Sect_DBs!AC34+Sect_FCs!AC34</f>
        <v>6655.8468935673</v>
      </c>
      <c r="BB34" s="16">
        <f>Sect_CBs!BB34+Sect_DBs!AD34+Sect_FCs!AD34</f>
        <v>6746.7039926599991</v>
      </c>
      <c r="BC34" s="16">
        <f>Sect_CBs!BC34+Sect_DBs!AE34+Sect_FCs!AE34</f>
        <v>7077.2886179400002</v>
      </c>
      <c r="BD34" s="16">
        <f>Sect_CBs!BD34+Sect_DBs!AF34+Sect_FCs!AF34</f>
        <v>6866.7243779423288</v>
      </c>
      <c r="BE34" s="16">
        <f>Sect_CBs!BE34+Sect_DBs!AG34+Sect_FCs!AG34</f>
        <v>6931.3377608499977</v>
      </c>
      <c r="BF34" s="16">
        <f>Sect_CBs!BF34+Sect_DBs!AH34+Sect_FCs!AH34</f>
        <v>7022.7291444400016</v>
      </c>
      <c r="BG34" s="16">
        <f>Sect_CBs!BG34+Sect_DBs!AI34+Sect_FCs!AI34</f>
        <v>7079.5696949600015</v>
      </c>
      <c r="BH34" s="16">
        <f>Sect_CBs!BH34+Sect_DBs!AJ34+Sect_FCs!AJ34</f>
        <v>7040.5011211199999</v>
      </c>
      <c r="BI34" s="16">
        <f>Sect_CBs!BI34+Sect_DBs!AK34+Sect_FCs!AK34</f>
        <v>7172.7794389350001</v>
      </c>
      <c r="BJ34" s="16">
        <f>Sect_CBs!BJ34+Sect_DBs!AL34+Sect_FCs!AL34</f>
        <v>7156.898515025001</v>
      </c>
      <c r="BK34" s="16">
        <f>Sect_CBs!BK34+Sect_DBs!AM34+Sect_FCs!AM34</f>
        <v>7116.2231645850015</v>
      </c>
      <c r="BL34" s="16">
        <f>Sect_CBs!BL34+Sect_DBs!AN34+Sect_FCs!AN34</f>
        <v>7299.8127709000009</v>
      </c>
      <c r="BM34" s="16">
        <f>Sect_CBs!BM34+Sect_DBs!AO34+Sect_FCs!AO34</f>
        <v>7348.8138195599995</v>
      </c>
      <c r="BN34" s="16">
        <f>Sect_CBs!BN34+Sect_DBs!AP34+Sect_FCs!AP34</f>
        <v>7514.992545199997</v>
      </c>
      <c r="BO34" s="16">
        <f>Sect_CBs!BO34+Sect_DBs!AQ34+Sect_FCs!AQ34</f>
        <v>7578.0296977599983</v>
      </c>
      <c r="BP34" s="16">
        <f>Sect_CBs!BP34+Sect_DBs!AR34+Sect_FCs!AR34</f>
        <v>8207.3078618</v>
      </c>
      <c r="BQ34" s="16">
        <f>Sect_CBs!BQ34+Sect_DBs!AS34+Sect_FCs!AS34</f>
        <v>8112.5662393100001</v>
      </c>
      <c r="BR34" s="16">
        <f>Sect_CBs!BR34+Sect_DBs!AT34+Sect_FCs!AT34</f>
        <v>8315.9884833699998</v>
      </c>
      <c r="BS34" s="16">
        <f>Sect_CBs!BS34+Sect_DBs!AU34+Sect_FCs!AU34</f>
        <v>8594.7121656999989</v>
      </c>
      <c r="BT34" s="16">
        <f>Sect_CBs!BT34+Sect_DBs!AV34+Sect_FCs!AV34</f>
        <v>8531.6838196300014</v>
      </c>
      <c r="BU34" s="16">
        <f>Sect_CBs!BU34+Sect_DBs!AW34+Sect_FCs!AW34</f>
        <v>8529.7354785099978</v>
      </c>
      <c r="BV34" s="16">
        <f>Sect_CBs!BV34+Sect_DBs!AX34+Sect_FCs!AX34</f>
        <v>8346.0753699999987</v>
      </c>
      <c r="BW34" s="16">
        <f>Sect_CBs!BW34+Sect_DBs!AY34+Sect_FCs!AY34</f>
        <v>8050.8371314500009</v>
      </c>
      <c r="BX34" s="16">
        <f>Sect_CBs!BX34+Sect_DBs!AZ34+Sect_FCs!AZ34</f>
        <v>8160.9124934899983</v>
      </c>
      <c r="BY34" s="16">
        <f>Sect_CBs!BY34+Sect_DBs!BA34+Sect_FCs!BA34</f>
        <v>8307.8720247300007</v>
      </c>
      <c r="BZ34" s="16">
        <f>Sect_CBs!BZ34+Sect_DBs!BB34+Sect_FCs!BB34</f>
        <v>8263.2695393899976</v>
      </c>
      <c r="CA34" s="16">
        <f>Sect_CBs!CA34+Sect_DBs!BC34+Sect_FCs!BC34</f>
        <v>8210.6964288500003</v>
      </c>
      <c r="CB34" s="16">
        <f>Sect_CBs!CB34+Sect_DBs!BD34+Sect_FCs!BD34</f>
        <v>8827.0243322400001</v>
      </c>
      <c r="CC34" s="16">
        <f>Sect_CBs!CC34+Sect_DBs!BE34+Sect_FCs!BE34</f>
        <v>8967.2035922100022</v>
      </c>
      <c r="CD34" s="16">
        <f>Sect_CBs!CD34+Sect_DBs!BF34+Sect_FCs!BF34</f>
        <v>8976.608659800002</v>
      </c>
      <c r="CE34" s="16">
        <f>Sect_CBs!CE34+Sect_DBs!BG34+Sect_FCs!BG34</f>
        <v>9225.7399735199979</v>
      </c>
      <c r="CF34" s="16">
        <f>Sect_CBs!CF34+Sect_DBs!BH34+Sect_FCs!BH34</f>
        <v>9128.7235188999985</v>
      </c>
      <c r="CG34" s="16">
        <f>Sect_CBs!CG34+Sect_DBs!BI34+Sect_FCs!BI34</f>
        <v>9318.2765611899995</v>
      </c>
      <c r="CH34" s="16">
        <f>Sect_CBs!CH34+Sect_DBs!BJ34+Sect_FCs!BJ34</f>
        <v>9756.6369618300014</v>
      </c>
      <c r="CI34" s="16">
        <f>Sect_CBs!CI34+Sect_DBs!BK34+Sect_FCs!BK34</f>
        <v>9467.1275708400008</v>
      </c>
      <c r="CJ34" s="16">
        <f>Sect_CBs!CJ34+Sect_DBs!BL34+Sect_FCs!BL34</f>
        <v>9879.8716378600002</v>
      </c>
      <c r="CK34" s="16">
        <f>Sect_CBs!CK34+Sect_DBs!BM34+Sect_FCs!BM34</f>
        <v>10370.15850231</v>
      </c>
      <c r="CL34" s="16">
        <f>Sect_CBs!CL34+Sect_DBs!BN34+Sect_FCs!BN34</f>
        <v>10450.629499340002</v>
      </c>
      <c r="CM34" s="16">
        <f>Sect_CBs!CM34+Sect_DBs!BO34+Sect_FCs!BO34</f>
        <v>10861.57460297</v>
      </c>
      <c r="CN34" s="16">
        <f>Sect_CBs!CN34+Sect_DBs!BP34+Sect_FCs!BP34</f>
        <v>10774.262923119999</v>
      </c>
      <c r="CO34" s="16">
        <f>Sect_CBs!CO34+Sect_DBs!BQ34+Sect_FCs!BQ34</f>
        <v>10864.325344590001</v>
      </c>
      <c r="CP34" s="16">
        <f>Sect_CBs!CP34+Sect_DBs!BR34+Sect_FCs!BR34</f>
        <v>10811.663683946399</v>
      </c>
      <c r="CQ34" s="16">
        <f>Sect_CBs!CQ34+Sect_DBs!BS34+Sect_FCs!BS34</f>
        <v>10669.744163076401</v>
      </c>
      <c r="CR34" s="16">
        <f>Sect_CBs!CR34+Sect_DBs!BT34+Sect_FCs!BT34</f>
        <v>10765.530484589999</v>
      </c>
      <c r="CS34" s="16">
        <f>Sect_CBs!CS34+Sect_DBs!BU34+Sect_FCs!BU34</f>
        <v>10765.529259339995</v>
      </c>
      <c r="CT34" s="16">
        <f>Sect_CBs!CT34+Sect_DBs!BV34+Sect_FCs!BV34</f>
        <v>10746.803177829997</v>
      </c>
      <c r="CU34" s="16">
        <f>Sect_CBs!CU34+Sect_DBs!BW34+Sect_FCs!BW34</f>
        <v>10597.271968519999</v>
      </c>
      <c r="CV34" s="16">
        <f>Sect_CBs!CV34+Sect_DBs!BX34+Sect_FCs!BX34</f>
        <v>10518.987492270002</v>
      </c>
      <c r="CW34" s="16">
        <f>Sect_CBs!CW34+Sect_DBs!BY34+Sect_FCs!BY34</f>
        <v>10141.946827079997</v>
      </c>
      <c r="CX34" s="16">
        <f>Sect_CBs!CX34+Sect_DBs!BZ34+Sect_FCs!BZ34</f>
        <v>10036.88652493</v>
      </c>
      <c r="CY34" s="16">
        <f>Sect_CBs!CY34+Sect_DBs!CA34+Sect_FCs!CA34</f>
        <v>10041.844510700001</v>
      </c>
      <c r="CZ34" s="16">
        <f>Sect_CBs!CZ34+Sect_DBs!CB34+Sect_FCs!CB34</f>
        <v>10638.566867770001</v>
      </c>
      <c r="DA34" s="16">
        <f>Sect_CBs!DA34+Sect_DBs!CC34+Sect_FCs!CC34</f>
        <v>10933.176578490004</v>
      </c>
      <c r="DB34" s="16">
        <f>Sect_CBs!DB34+Sect_DBs!CD34+Sect_FCs!CD34</f>
        <v>11004.858289939997</v>
      </c>
      <c r="DC34" s="16">
        <f>Sect_CBs!DC34+Sect_DBs!CE34+Sect_FCs!CE34</f>
        <v>11334.799382690002</v>
      </c>
      <c r="DD34" s="16">
        <f>Sect_CBs!DD34+Sect_DBs!CF34+Sect_FCs!CF34</f>
        <v>11544.186203710002</v>
      </c>
      <c r="DE34" s="16">
        <f>Sect_CBs!DE34+Sect_DBs!CG34+Sect_FCs!CG34</f>
        <v>11831.820688940003</v>
      </c>
      <c r="DF34" s="16">
        <f>Sect_CBs!DF34+Sect_DBs!CH34+Sect_FCs!CH34</f>
        <v>12133.181355109999</v>
      </c>
      <c r="DG34" s="16">
        <f>Sect_CBs!DG34+Sect_DBs!CI34+Sect_FCs!CI34</f>
        <v>12340.853772019997</v>
      </c>
      <c r="DH34" s="16">
        <f>Sect_CBs!DH34+Sect_DBs!CJ34+Sect_FCs!CJ34</f>
        <v>12638.708117790002</v>
      </c>
      <c r="DI34" s="16">
        <f>Sect_CBs!DI34+Sect_DBs!CK34+Sect_FCs!CK34</f>
        <v>13244.327907050003</v>
      </c>
      <c r="DJ34" s="16">
        <f>Sect_CBs!DJ34+Sect_DBs!CL34+Sect_FCs!CL34</f>
        <v>13737.000763180002</v>
      </c>
      <c r="DK34" s="16">
        <f>Sect_CBs!DK34+Sect_DBs!CM34+Sect_FCs!CM34</f>
        <v>14005.550903850004</v>
      </c>
      <c r="DL34" s="16">
        <f>Sect_CBs!DL34+Sect_DBs!CN34+Sect_FCs!CN34</f>
        <v>14386.876520127003</v>
      </c>
      <c r="DM34" s="16">
        <f>Sect_CBs!DM34+Sect_DBs!CO34+Sect_FCs!CO34</f>
        <v>14716.551092257017</v>
      </c>
      <c r="DN34" s="16">
        <f>Sect_CBs!DN34+Sect_DBs!CP34+Sect_FCs!CP34</f>
        <v>15001.555091809996</v>
      </c>
      <c r="DO34" s="16">
        <f>Sect_CBs!DO34+Sect_DBs!CQ34+Sect_FCs!CQ34</f>
        <v>15062.65987566</v>
      </c>
      <c r="DP34" s="16">
        <f>Sect_CBs!DP34+Sect_DBs!CR34+Sect_FCs!CR34</f>
        <v>15431.924231280002</v>
      </c>
      <c r="DQ34" s="16">
        <f>Sect_CBs!DQ34+Sect_DBs!CS34+Sect_FCs!CS34</f>
        <v>15643.190281710002</v>
      </c>
      <c r="DR34" s="16">
        <f>Sect_CBs!DR34+Sect_DBs!CT34+Sect_FCs!CT34</f>
        <v>16136.587232662498</v>
      </c>
      <c r="DS34" s="16">
        <f>Sect_CBs!DS34+Sect_DBs!CU34+Sect_FCs!CU34</f>
        <v>17084.5916835975</v>
      </c>
      <c r="DT34" s="16">
        <f>Sect_CBs!DT34+Sect_DBs!CV34+Sect_FCs!CV34</f>
        <v>17301.624311597498</v>
      </c>
      <c r="DU34" s="16">
        <f>Sect_CBs!DU34+Sect_DBs!CW34+Sect_FCs!CW34</f>
        <v>17692.954750007499</v>
      </c>
      <c r="DV34" s="16">
        <f>Sect_CBs!DV34+Sect_DBs!CX34+Sect_FCs!CX34</f>
        <v>18319.195735537502</v>
      </c>
      <c r="DW34" s="16">
        <f>Sect_CBs!DW34+Sect_DBs!CY34+Sect_FCs!CY34</f>
        <v>18348.986954920001</v>
      </c>
      <c r="DX34" s="16">
        <f>Sect_CBs!DX34+Sect_DBs!CZ34+Sect_FCs!CZ34</f>
        <v>18631.736343380002</v>
      </c>
      <c r="DY34" s="16">
        <f>Sect_CBs!DY34+Sect_DBs!DA34+Sect_FCs!DA34</f>
        <v>18751.112621784996</v>
      </c>
      <c r="DZ34" s="16">
        <f>Sect_CBs!DZ34+Sect_DBs!DB34+Sect_FCs!DB34</f>
        <v>19470.899469579996</v>
      </c>
      <c r="EA34" s="16">
        <f>Sect_CBs!EA34+Sect_DBs!DC34+Sect_FCs!DC34</f>
        <v>19729.767085874995</v>
      </c>
      <c r="EB34" s="16">
        <f>Sect_CBs!EB34+Sect_DBs!DD34+Sect_FCs!DD34</f>
        <v>19994.241612979997</v>
      </c>
      <c r="EC34" s="16">
        <f>Sect_CBs!EC34+Sect_DBs!DE34+Sect_FCs!DE34</f>
        <v>20132.389375435003</v>
      </c>
      <c r="ED34" s="16">
        <f>Sect_CBs!ED34+Sect_DBs!DF34+Sect_FCs!DF34</f>
        <v>20237.421418925005</v>
      </c>
      <c r="EE34" s="16">
        <f>Sect_CBs!EE34+Sect_DBs!DG34+Sect_FCs!DG34</f>
        <v>20283.224697675018</v>
      </c>
      <c r="EF34" s="16">
        <f>Sect_CBs!EF34+Sect_DBs!DH34+Sect_FCs!DH34</f>
        <v>20243.387722025014</v>
      </c>
      <c r="EG34" s="16">
        <f>Sect_CBs!EG34+Sect_DBs!DI34+Sect_FCs!DI34</f>
        <v>20637.452370094994</v>
      </c>
      <c r="EH34" s="16">
        <f>Sect_CBs!EH34+Sect_DBs!DJ34+Sect_FCs!DJ34</f>
        <v>20882.418760959998</v>
      </c>
      <c r="EI34" s="16">
        <f>Sect_CBs!EI34+Sect_DBs!DK34+Sect_FCs!DK34</f>
        <v>20318.387927819993</v>
      </c>
      <c r="EJ34" s="16">
        <f>Sect_CBs!EJ34+Sect_DBs!DL34+Sect_FCs!DL34</f>
        <v>20853.017068679997</v>
      </c>
      <c r="EK34" s="13">
        <f>Sect_CBs!EK34+Sect_DBs!DM34+Sect_FCs!DM34</f>
        <v>21110.306773120003</v>
      </c>
      <c r="EL34" s="13">
        <f>Sect_CBs!EL34+Sect_DBs!DN34+Sect_FCs!DN34</f>
        <v>21486.262729324997</v>
      </c>
      <c r="EM34" s="13">
        <f>Sect_CBs!EM34+Sect_DBs!DO34+Sect_FCs!DO34</f>
        <v>23428.815529279997</v>
      </c>
      <c r="EN34" s="13">
        <f>Sect_CBs!EN34+Sect_DBs!DP34+Sect_FCs!DP34</f>
        <v>23593.619837873983</v>
      </c>
      <c r="EO34" s="13">
        <f>Sect_CBs!EO34+Sect_DBs!DQ34+Sect_FCs!DQ34</f>
        <v>23588.491615275991</v>
      </c>
      <c r="EP34" s="13">
        <f>Sect_CBs!EP34+Sect_DBs!DR34+Sect_FCs!DR34</f>
        <v>23244.72194445899</v>
      </c>
      <c r="EQ34" s="13">
        <f>Sect_CBs!EQ34+Sect_DBs!DS34+Sect_FCs!DS34</f>
        <v>23284.004364161992</v>
      </c>
      <c r="ER34" s="13">
        <f>Sect_CBs!ER34+Sect_DBs!DT34+Sect_FCs!DT34</f>
        <v>24227.57938015199</v>
      </c>
      <c r="ES34" s="13">
        <f>Sect_CBs!ES34+Sect_DBs!DU34+Sect_FCs!DU34</f>
        <v>24438.158230903995</v>
      </c>
      <c r="ET34" s="13">
        <f>Sect_CBs!ET34+Sect_DBs!DV34+Sect_FCs!DV34</f>
        <v>24865.664371816998</v>
      </c>
      <c r="EU34" s="13">
        <f>Sect_CBs!EU34+Sect_DBs!DW34+Sect_FCs!DW34</f>
        <v>25191.301615430984</v>
      </c>
      <c r="EV34" s="13">
        <f>Sect_CBs!EV34+Sect_DBs!DX34+Sect_FCs!DX34</f>
        <v>25450.729677299991</v>
      </c>
      <c r="EW34" s="13">
        <f>Sect_CBs!EW34+Sect_DBs!DY34+Sect_FCs!DY34</f>
        <v>26055.362419829999</v>
      </c>
      <c r="EX34" s="13">
        <f>Sect_CBs!EX34+Sect_DBs!DZ34+Sect_FCs!DZ34</f>
        <v>26236.866509109987</v>
      </c>
    </row>
    <row r="35" spans="1:154" s="18" customFormat="1" x14ac:dyDescent="0.3">
      <c r="A35" s="15" t="s">
        <v>47</v>
      </c>
      <c r="B35" s="16">
        <v>2218.45882742</v>
      </c>
      <c r="C35" s="16">
        <v>2055.60360425</v>
      </c>
      <c r="D35" s="16">
        <v>1953.6588091500003</v>
      </c>
      <c r="E35" s="16">
        <v>1804.2316485113497</v>
      </c>
      <c r="F35" s="16">
        <v>1947.2522046699996</v>
      </c>
      <c r="G35" s="16">
        <v>1838.9197758899998</v>
      </c>
      <c r="H35" s="16">
        <v>1753.7051180482326</v>
      </c>
      <c r="I35" s="16">
        <v>2031.5690275299996</v>
      </c>
      <c r="J35" s="16">
        <v>2030.8190275299996</v>
      </c>
      <c r="K35" s="17">
        <v>1876.2959246230973</v>
      </c>
      <c r="L35" s="16">
        <v>2222.9598413649314</v>
      </c>
      <c r="M35" s="16">
        <v>1595.1273471493332</v>
      </c>
      <c r="N35" s="16">
        <v>1482.4428224905357</v>
      </c>
      <c r="O35" s="16">
        <v>1463.4160476905358</v>
      </c>
      <c r="P35" s="16">
        <v>1482.4254546005361</v>
      </c>
      <c r="Q35" s="16">
        <v>2073.6406626555358</v>
      </c>
      <c r="R35" s="16">
        <v>2385.0351889505355</v>
      </c>
      <c r="S35" s="16">
        <v>1658.5861370115003</v>
      </c>
      <c r="T35" s="16">
        <v>1706.3504027870003</v>
      </c>
      <c r="U35" s="16">
        <v>1785.5713572125351</v>
      </c>
      <c r="V35" s="16">
        <v>1766.5406021000006</v>
      </c>
      <c r="W35" s="16">
        <v>1749.0406064600004</v>
      </c>
      <c r="X35" s="16">
        <v>1626.3195430000003</v>
      </c>
      <c r="Y35" s="16">
        <v>1496.5424048400002</v>
      </c>
      <c r="Z35" s="16">
        <f>Sect_CBs!Z35+Sect_DBs!B35+Sect_FCs!B35</f>
        <v>1347.0356882899996</v>
      </c>
      <c r="AA35" s="16">
        <f>Sect_CBs!AA35+Sect_DBs!C35+Sect_FCs!C35</f>
        <v>1325.9725736800001</v>
      </c>
      <c r="AB35" s="16">
        <f>Sect_CBs!AB35+Sect_DBs!D35+Sect_FCs!D35</f>
        <v>1481.2478385100001</v>
      </c>
      <c r="AC35" s="16">
        <f>Sect_CBs!AC35+Sect_DBs!E35+Sect_FCs!E35</f>
        <v>1500.7340332300005</v>
      </c>
      <c r="AD35" s="16">
        <f>Sect_CBs!AD35+Sect_DBs!F35+Sect_FCs!F35</f>
        <v>1580.3894709990002</v>
      </c>
      <c r="AE35" s="16">
        <f>Sect_CBs!AE35+Sect_DBs!G35+Sect_FCs!G35</f>
        <v>1599.6867845000002</v>
      </c>
      <c r="AF35" s="16">
        <f>Sect_CBs!AF35+Sect_DBs!H35+Sect_FCs!H35</f>
        <v>1766.5054068200004</v>
      </c>
      <c r="AG35" s="16">
        <f>Sect_CBs!AG35+Sect_DBs!I35+Sect_FCs!I35</f>
        <v>2122.6625508679999</v>
      </c>
      <c r="AH35" s="16">
        <f>Sect_CBs!AH35+Sect_DBs!J35+Sect_FCs!J35</f>
        <v>2306.807917998</v>
      </c>
      <c r="AI35" s="16">
        <f>Sect_CBs!AI35+Sect_DBs!K35+Sect_FCs!K35</f>
        <v>1772.6812133800001</v>
      </c>
      <c r="AJ35" s="16">
        <f>Sect_CBs!AJ35+Sect_DBs!L35+Sect_FCs!L35</f>
        <v>1783.6955555679999</v>
      </c>
      <c r="AK35" s="16">
        <f>Sect_CBs!AK35+Sect_DBs!M35+Sect_FCs!M35</f>
        <v>2020.9184880580001</v>
      </c>
      <c r="AL35" s="16">
        <f>Sect_CBs!AL35+Sect_DBs!N35+Sect_FCs!N35</f>
        <v>1804.324624248</v>
      </c>
      <c r="AM35" s="16">
        <f>Sect_CBs!AM35+Sect_DBs!O35+Sect_FCs!O35</f>
        <v>1683.42054573</v>
      </c>
      <c r="AN35" s="16">
        <f>Sect_CBs!AN35+Sect_DBs!P35+Sect_FCs!P35</f>
        <v>1617.5012452879998</v>
      </c>
      <c r="AO35" s="16">
        <f>Sect_CBs!AO35+Sect_DBs!Q35+Sect_FCs!Q35</f>
        <v>1826.1518916780001</v>
      </c>
      <c r="AP35" s="16">
        <f>Sect_CBs!AP35+Sect_DBs!R35+Sect_FCs!R35</f>
        <v>2378.3368020160001</v>
      </c>
      <c r="AQ35" s="16">
        <f>Sect_CBs!AQ35+Sect_DBs!S35+Sect_FCs!S35</f>
        <v>2548.9730184679997</v>
      </c>
      <c r="AR35" s="16">
        <f>Sect_CBs!AR35+Sect_DBs!T35+Sect_FCs!T35</f>
        <v>2247.6086251950001</v>
      </c>
      <c r="AS35" s="16">
        <f>Sect_CBs!AS35+Sect_DBs!U35+Sect_FCs!U35</f>
        <v>2218.4085221979999</v>
      </c>
      <c r="AT35" s="16">
        <f>Sect_CBs!AT35+Sect_DBs!V35+Sect_FCs!V35</f>
        <v>2155.4712519957002</v>
      </c>
      <c r="AU35" s="16">
        <f>Sect_CBs!AU35+Sect_DBs!W35+Sect_FCs!W35</f>
        <v>2049.8561255490004</v>
      </c>
      <c r="AV35" s="16">
        <f>Sect_CBs!AV35+Sect_DBs!X35+Sect_FCs!X35</f>
        <v>1728.6098140259999</v>
      </c>
      <c r="AW35" s="16">
        <f>Sect_CBs!AW35+Sect_DBs!Y35+Sect_FCs!Y35</f>
        <v>1446.8602003800002</v>
      </c>
      <c r="AX35" s="16">
        <f>Sect_CBs!AX35+Sect_DBs!Z35+Sect_FCs!Z35</f>
        <v>1440.01335025</v>
      </c>
      <c r="AY35" s="16">
        <f>Sect_CBs!AY35+Sect_DBs!AA35+Sect_FCs!AA35</f>
        <v>1479.9522036075002</v>
      </c>
      <c r="AZ35" s="16">
        <f>Sect_CBs!AZ35+Sect_DBs!AB35+Sect_FCs!AB35</f>
        <v>1579.4644142100003</v>
      </c>
      <c r="BA35" s="16">
        <f>Sect_CBs!BA35+Sect_DBs!AC35+Sect_FCs!AC35</f>
        <v>2127.1730426119993</v>
      </c>
      <c r="BB35" s="16">
        <f>Sect_CBs!BB35+Sect_DBs!AD35+Sect_FCs!AD35</f>
        <v>1899.0760828445002</v>
      </c>
      <c r="BC35" s="16">
        <f>Sect_CBs!BC35+Sect_DBs!AE35+Sect_FCs!AE35</f>
        <v>1711.8417735260005</v>
      </c>
      <c r="BD35" s="16">
        <f>Sect_CBs!BD35+Sect_DBs!AF35+Sect_FCs!AF35</f>
        <v>1241.1598093250004</v>
      </c>
      <c r="BE35" s="16">
        <f>Sect_CBs!BE35+Sect_DBs!AG35+Sect_FCs!AG35</f>
        <v>1333.0759446370002</v>
      </c>
      <c r="BF35" s="16">
        <f>Sect_CBs!BF35+Sect_DBs!AH35+Sect_FCs!AH35</f>
        <v>1313.1256825785001</v>
      </c>
      <c r="BG35" s="16">
        <f>Sect_CBs!BG35+Sect_DBs!AI35+Sect_FCs!AI35</f>
        <v>1207.0400170830001</v>
      </c>
      <c r="BH35" s="16">
        <f>Sect_CBs!BH35+Sect_DBs!AJ35+Sect_FCs!AJ35</f>
        <v>1144.0457996885</v>
      </c>
      <c r="BI35" s="16">
        <f>Sect_CBs!BI35+Sect_DBs!AK35+Sect_FCs!AK35</f>
        <v>1343.3229297049998</v>
      </c>
      <c r="BJ35" s="16">
        <f>Sect_CBs!BJ35+Sect_DBs!AL35+Sect_FCs!AL35</f>
        <v>1469.9452409685</v>
      </c>
      <c r="BK35" s="16">
        <f>Sect_CBs!BK35+Sect_DBs!AM35+Sect_FCs!AM35</f>
        <v>1485.2972078800003</v>
      </c>
      <c r="BL35" s="16">
        <f>Sect_CBs!BL35+Sect_DBs!AN35+Sect_FCs!AN35</f>
        <v>1343.9045403120001</v>
      </c>
      <c r="BM35" s="16">
        <f>Sect_CBs!BM35+Sect_DBs!AO35+Sect_FCs!AO35</f>
        <v>1747.7804191584999</v>
      </c>
      <c r="BN35" s="16">
        <f>Sect_CBs!BN35+Sect_DBs!AP35+Sect_FCs!AP35</f>
        <v>1928.8177079674997</v>
      </c>
      <c r="BO35" s="16">
        <f>Sect_CBs!BO35+Sect_DBs!AQ35+Sect_FCs!AQ35</f>
        <v>1927.4131070319997</v>
      </c>
      <c r="BP35" s="16">
        <f>Sect_CBs!BP35+Sect_DBs!AR35+Sect_FCs!AR35</f>
        <v>2010.8912587379998</v>
      </c>
      <c r="BQ35" s="16">
        <f>Sect_CBs!BQ35+Sect_DBs!AS35+Sect_FCs!AS35</f>
        <v>1377.218426445</v>
      </c>
      <c r="BR35" s="16">
        <f>Sect_CBs!BR35+Sect_DBs!AT35+Sect_FCs!AT35</f>
        <v>1549.7090986045</v>
      </c>
      <c r="BS35" s="16">
        <f>Sect_CBs!BS35+Sect_DBs!AU35+Sect_FCs!AU35</f>
        <v>1653.4374066829996</v>
      </c>
      <c r="BT35" s="16">
        <f>Sect_CBs!BT35+Sect_DBs!AV35+Sect_FCs!AV35</f>
        <v>1741.0067077360004</v>
      </c>
      <c r="BU35" s="16">
        <f>Sect_CBs!BU35+Sect_DBs!AW35+Sect_FCs!AW35</f>
        <v>1722.6098517995001</v>
      </c>
      <c r="BV35" s="16">
        <f>Sect_CBs!BV35+Sect_DBs!AX35+Sect_FCs!AX35</f>
        <v>1650.7727841995002</v>
      </c>
      <c r="BW35" s="16">
        <f>Sect_CBs!BW35+Sect_DBs!AY35+Sect_FCs!AY35</f>
        <v>1719.98196072</v>
      </c>
      <c r="BX35" s="16">
        <f>Sect_CBs!BX35+Sect_DBs!AZ35+Sect_FCs!AZ35</f>
        <v>1673.4204769884998</v>
      </c>
      <c r="BY35" s="16">
        <f>Sect_CBs!BY35+Sect_DBs!BA35+Sect_FCs!BA35</f>
        <v>1449.7993645240003</v>
      </c>
      <c r="BZ35" s="16">
        <f>Sect_CBs!BZ35+Sect_DBs!BB35+Sect_FCs!BB35</f>
        <v>1441.2705411739998</v>
      </c>
      <c r="CA35" s="16">
        <f>Sect_CBs!CA35+Sect_DBs!BC35+Sect_FCs!BC35</f>
        <v>1402.4141087820001</v>
      </c>
      <c r="CB35" s="16">
        <f>Sect_CBs!CB35+Sect_DBs!BD35+Sect_FCs!BD35</f>
        <v>1559.5712132879999</v>
      </c>
      <c r="CC35" s="16">
        <f>Sect_CBs!CC35+Sect_DBs!BE35+Sect_FCs!BE35</f>
        <v>1570.727452482</v>
      </c>
      <c r="CD35" s="16">
        <f>Sect_CBs!CD35+Sect_DBs!BF35+Sect_FCs!BF35</f>
        <v>1725.9965880250002</v>
      </c>
      <c r="CE35" s="16">
        <f>Sect_CBs!CE35+Sect_DBs!BG35+Sect_FCs!BG35</f>
        <v>1759.0649379600002</v>
      </c>
      <c r="CF35" s="16">
        <f>Sect_CBs!CF35+Sect_DBs!BH35+Sect_FCs!BH35</f>
        <v>1649.7929888849999</v>
      </c>
      <c r="CG35" s="16">
        <f>Sect_CBs!CG35+Sect_DBs!BI35+Sect_FCs!BI35</f>
        <v>1763.2415328669997</v>
      </c>
      <c r="CH35" s="16">
        <f>Sect_CBs!CH35+Sect_DBs!BJ35+Sect_FCs!BJ35</f>
        <v>1607.0436244189998</v>
      </c>
      <c r="CI35" s="16">
        <f>Sect_CBs!CI35+Sect_DBs!BK35+Sect_FCs!BK35</f>
        <v>1872.5773464504998</v>
      </c>
      <c r="CJ35" s="16">
        <f>Sect_CBs!CJ35+Sect_DBs!BL35+Sect_FCs!BL35</f>
        <v>1813.3683698290001</v>
      </c>
      <c r="CK35" s="16">
        <f>Sect_CBs!CK35+Sect_DBs!BM35+Sect_FCs!BM35</f>
        <v>1655.7538274749998</v>
      </c>
      <c r="CL35" s="16">
        <f>Sect_CBs!CL35+Sect_DBs!BN35+Sect_FCs!BN35</f>
        <v>1586.6881470010001</v>
      </c>
      <c r="CM35" s="16">
        <f>Sect_CBs!CM35+Sect_DBs!BO35+Sect_FCs!BO35</f>
        <v>1556.0539842699998</v>
      </c>
      <c r="CN35" s="16">
        <f>Sect_CBs!CN35+Sect_DBs!BP35+Sect_FCs!BP35</f>
        <v>1559.3389491599996</v>
      </c>
      <c r="CO35" s="16">
        <f>Sect_CBs!CO35+Sect_DBs!BQ35+Sect_FCs!BQ35</f>
        <v>1749.3179638674999</v>
      </c>
      <c r="CP35" s="16">
        <f>Sect_CBs!CP35+Sect_DBs!BR35+Sect_FCs!BR35</f>
        <v>1673.7479428524996</v>
      </c>
      <c r="CQ35" s="16">
        <f>Sect_CBs!CQ35+Sect_DBs!BS35+Sect_FCs!BS35</f>
        <v>1626.5417196804999</v>
      </c>
      <c r="CR35" s="16">
        <f>Sect_CBs!CR35+Sect_DBs!BT35+Sect_FCs!BT35</f>
        <v>1536.4526383780001</v>
      </c>
      <c r="CS35" s="16">
        <f>Sect_CBs!CS35+Sect_DBs!BU35+Sect_FCs!BU35</f>
        <v>1541.188380288</v>
      </c>
      <c r="CT35" s="16">
        <f>Sect_CBs!CT35+Sect_DBs!BV35+Sect_FCs!BV35</f>
        <v>1427.4127736004998</v>
      </c>
      <c r="CU35" s="16">
        <f>Sect_CBs!CU35+Sect_DBs!BW35+Sect_FCs!BW35</f>
        <v>1559.4682731225</v>
      </c>
      <c r="CV35" s="16">
        <f>Sect_CBs!CV35+Sect_DBs!BX35+Sect_FCs!BX35</f>
        <v>1574.8563657500004</v>
      </c>
      <c r="CW35" s="16">
        <f>Sect_CBs!CW35+Sect_DBs!BY35+Sect_FCs!BY35</f>
        <v>1759.9954852200001</v>
      </c>
      <c r="CX35" s="16">
        <f>Sect_CBs!CX35+Sect_DBs!BZ35+Sect_FCs!BZ35</f>
        <v>1882.7465463524998</v>
      </c>
      <c r="CY35" s="16">
        <f>Sect_CBs!CY35+Sect_DBs!CA35+Sect_FCs!CA35</f>
        <v>1929.2628273175003</v>
      </c>
      <c r="CZ35" s="16">
        <f>Sect_CBs!CZ35+Sect_DBs!CB35+Sect_FCs!CB35</f>
        <v>2223.4006162899996</v>
      </c>
      <c r="DA35" s="16">
        <f>Sect_CBs!DA35+Sect_DBs!CC35+Sect_FCs!CC35</f>
        <v>2485.7143865740009</v>
      </c>
      <c r="DB35" s="16">
        <f>Sect_CBs!DB35+Sect_DBs!CD35+Sect_FCs!CD35</f>
        <v>2569.5413709919994</v>
      </c>
      <c r="DC35" s="16">
        <f>Sect_CBs!DC35+Sect_DBs!CE35+Sect_FCs!CE35</f>
        <v>2520.4761992669996</v>
      </c>
      <c r="DD35" s="16">
        <f>Sect_CBs!DD35+Sect_DBs!CF35+Sect_FCs!CF35</f>
        <v>3167.6856019344991</v>
      </c>
      <c r="DE35" s="16">
        <f>Sect_CBs!DE35+Sect_DBs!CG35+Sect_FCs!CG35</f>
        <v>2427.5832679209993</v>
      </c>
      <c r="DF35" s="16">
        <f>Sect_CBs!DF35+Sect_DBs!CH35+Sect_FCs!CH35</f>
        <v>2736.5721610534993</v>
      </c>
      <c r="DG35" s="16">
        <f>Sect_CBs!DG35+Sect_DBs!CI35+Sect_FCs!CI35</f>
        <v>3024.2608815970002</v>
      </c>
      <c r="DH35" s="16">
        <f>Sect_CBs!DH35+Sect_DBs!CJ35+Sect_FCs!CJ35</f>
        <v>3073.6275104919991</v>
      </c>
      <c r="DI35" s="16">
        <f>Sect_CBs!DI35+Sect_DBs!CK35+Sect_FCs!CK35</f>
        <v>2992.7350319000002</v>
      </c>
      <c r="DJ35" s="16">
        <f>Sect_CBs!DJ35+Sect_DBs!CL35+Sect_FCs!CL35</f>
        <v>2921.8421908599998</v>
      </c>
      <c r="DK35" s="16">
        <f>Sect_CBs!DK35+Sect_DBs!CM35+Sect_FCs!CM35</f>
        <v>3031.0247451100004</v>
      </c>
      <c r="DL35" s="16">
        <f>Sect_CBs!DL35+Sect_DBs!CN35+Sect_FCs!CN35</f>
        <v>2987.4062718600003</v>
      </c>
      <c r="DM35" s="16">
        <f>Sect_CBs!DM35+Sect_DBs!CO35+Sect_FCs!CO35</f>
        <v>2927.7384640449991</v>
      </c>
      <c r="DN35" s="16">
        <f>Sect_CBs!DN35+Sect_DBs!CP35+Sect_FCs!CP35</f>
        <v>3035.9254255049996</v>
      </c>
      <c r="DO35" s="16">
        <f>Sect_CBs!DO35+Sect_DBs!CQ35+Sect_FCs!CQ35</f>
        <v>2992.32524358</v>
      </c>
      <c r="DP35" s="16">
        <f>Sect_CBs!DP35+Sect_DBs!CR35+Sect_FCs!CR35</f>
        <v>3037.4972446569986</v>
      </c>
      <c r="DQ35" s="16">
        <f>Sect_CBs!DQ35+Sect_DBs!CS35+Sect_FCs!CS35</f>
        <v>2875.478794397</v>
      </c>
      <c r="DR35" s="16">
        <f>Sect_CBs!DR35+Sect_DBs!CT35+Sect_FCs!CT35</f>
        <v>2954.3006574085002</v>
      </c>
      <c r="DS35" s="16">
        <f>Sect_CBs!DS35+Sect_DBs!CU35+Sect_FCs!CU35</f>
        <v>2860.1017449880001</v>
      </c>
      <c r="DT35" s="16">
        <f>Sect_CBs!DT35+Sect_DBs!CV35+Sect_FCs!CV35</f>
        <v>3059.6236102354997</v>
      </c>
      <c r="DU35" s="16">
        <f>Sect_CBs!DU35+Sect_DBs!CW35+Sect_FCs!CW35</f>
        <v>3750.7182619459995</v>
      </c>
      <c r="DV35" s="16">
        <f>Sect_CBs!DV35+Sect_DBs!CX35+Sect_FCs!CX35</f>
        <v>3490.975966678001</v>
      </c>
      <c r="DW35" s="16">
        <f>Sect_CBs!DW35+Sect_DBs!CY35+Sect_FCs!CY35</f>
        <v>3696.6044278700001</v>
      </c>
      <c r="DX35" s="16">
        <f>Sect_CBs!DX35+Sect_DBs!CZ35+Sect_FCs!CZ35</f>
        <v>3639.2507710650007</v>
      </c>
      <c r="DY35" s="16">
        <f>Sect_CBs!DY35+Sect_DBs!DA35+Sect_FCs!DA35</f>
        <v>3654.5550723169995</v>
      </c>
      <c r="DZ35" s="16">
        <f>Sect_CBs!DZ35+Sect_DBs!DB35+Sect_FCs!DB35</f>
        <v>3409.3557461117002</v>
      </c>
      <c r="EA35" s="16">
        <f>Sect_CBs!EA35+Sect_DBs!DC35+Sect_FCs!DC35</f>
        <v>3931.6982029617002</v>
      </c>
      <c r="EB35" s="16">
        <f>Sect_CBs!EB35+Sect_DBs!DD35+Sect_FCs!DD35</f>
        <v>4150.6747059671998</v>
      </c>
      <c r="EC35" s="16">
        <f>Sect_CBs!EC35+Sect_DBs!DE35+Sect_FCs!DE35</f>
        <v>4314.9147221419998</v>
      </c>
      <c r="ED35" s="16">
        <f>Sect_CBs!ED35+Sect_DBs!DF35+Sect_FCs!DF35</f>
        <v>4276.6296578815</v>
      </c>
      <c r="EE35" s="16">
        <f>Sect_CBs!EE35+Sect_DBs!DG35+Sect_FCs!DG35</f>
        <v>4655.3124067712006</v>
      </c>
      <c r="EF35" s="16">
        <f>Sect_CBs!EF35+Sect_DBs!DH35+Sect_FCs!DH35</f>
        <v>4348.1516729836994</v>
      </c>
      <c r="EG35" s="16">
        <f>Sect_CBs!EG35+Sect_DBs!DI35+Sect_FCs!DI35</f>
        <v>4158.2912501767005</v>
      </c>
      <c r="EH35" s="16">
        <f>Sect_CBs!EH35+Sect_DBs!DJ35+Sect_FCs!DJ35</f>
        <v>3993.9634758432007</v>
      </c>
      <c r="EI35" s="16">
        <f>Sect_CBs!EI35+Sect_DBs!DK35+Sect_FCs!DK35</f>
        <v>4261.8369430772</v>
      </c>
      <c r="EJ35" s="16">
        <f>Sect_CBs!EJ35+Sect_DBs!DL35+Sect_FCs!DL35</f>
        <v>4210.8289120097006</v>
      </c>
      <c r="EK35" s="13">
        <f>Sect_CBs!EK35+Sect_DBs!DM35+Sect_FCs!DM35</f>
        <v>4194.1879812401994</v>
      </c>
      <c r="EL35" s="13">
        <f>Sect_CBs!EL35+Sect_DBs!DN35+Sect_FCs!DN35</f>
        <v>4934.8009705386994</v>
      </c>
      <c r="EM35" s="13">
        <f>Sect_CBs!EM35+Sect_DBs!DO35+Sect_FCs!DO35</f>
        <v>5183.0565331611988</v>
      </c>
      <c r="EN35" s="13">
        <f>Sect_CBs!EN35+Sect_DBs!DP35+Sect_FCs!DP35</f>
        <v>5466.489395304</v>
      </c>
      <c r="EO35" s="13">
        <f>Sect_CBs!EO35+Sect_DBs!DQ35+Sect_FCs!DQ35</f>
        <v>5891.5250936029997</v>
      </c>
      <c r="EP35" s="13">
        <f>Sect_CBs!EP35+Sect_DBs!DR35+Sect_FCs!DR35</f>
        <v>5625.8879684494996</v>
      </c>
      <c r="EQ35" s="13">
        <f>Sect_CBs!EQ35+Sect_DBs!DS35+Sect_FCs!DS35</f>
        <v>6052.5101191380008</v>
      </c>
      <c r="ER35" s="13">
        <f>Sect_CBs!ER35+Sect_DBs!DT35+Sect_FCs!DT35</f>
        <v>6409.1896971640017</v>
      </c>
      <c r="ES35" s="13">
        <f>Sect_CBs!ES35+Sect_DBs!DU35+Sect_FCs!DU35</f>
        <v>5712.69097306</v>
      </c>
      <c r="ET35" s="13">
        <f>Sect_CBs!ET35+Sect_DBs!DV35+Sect_FCs!DV35</f>
        <v>6087.4680211799996</v>
      </c>
      <c r="EU35" s="13">
        <f>Sect_CBs!EU35+Sect_DBs!DW35+Sect_FCs!DW35</f>
        <v>6365.4487285999994</v>
      </c>
      <c r="EV35" s="13">
        <f>Sect_CBs!EV35+Sect_DBs!DX35+Sect_FCs!DX35</f>
        <v>6138.102342096</v>
      </c>
      <c r="EW35" s="13">
        <f>Sect_CBs!EW35+Sect_DBs!DY35+Sect_FCs!DY35</f>
        <v>5682.6433222899987</v>
      </c>
      <c r="EX35" s="13">
        <f>Sect_CBs!EX35+Sect_DBs!DZ35+Sect_FCs!DZ35</f>
        <v>5318.1973885300004</v>
      </c>
    </row>
    <row r="36" spans="1:154" s="18" customFormat="1" x14ac:dyDescent="0.3">
      <c r="A36" s="15" t="s">
        <v>48</v>
      </c>
      <c r="B36" s="16">
        <v>112.70854968999997</v>
      </c>
      <c r="C36" s="16">
        <v>74.495309420000012</v>
      </c>
      <c r="D36" s="16">
        <v>65.700503859999998</v>
      </c>
      <c r="E36" s="16">
        <v>167.08872492405379</v>
      </c>
      <c r="F36" s="16">
        <v>244.49763248999997</v>
      </c>
      <c r="G36" s="16">
        <v>277.4447692</v>
      </c>
      <c r="H36" s="16">
        <v>375.42667950195772</v>
      </c>
      <c r="I36" s="16">
        <v>352.66881912000002</v>
      </c>
      <c r="J36" s="16">
        <v>352.92781911999998</v>
      </c>
      <c r="K36" s="17">
        <v>344.99916416999997</v>
      </c>
      <c r="L36" s="16">
        <v>278.64404461649974</v>
      </c>
      <c r="M36" s="16">
        <v>264.83896362406824</v>
      </c>
      <c r="N36" s="16">
        <v>400.96426022748437</v>
      </c>
      <c r="O36" s="16">
        <v>350.63142320748437</v>
      </c>
      <c r="P36" s="16">
        <v>269.93394453748442</v>
      </c>
      <c r="Q36" s="16">
        <v>401.13143925748443</v>
      </c>
      <c r="R36" s="16">
        <v>394.37463351748437</v>
      </c>
      <c r="S36" s="16">
        <v>402.07367855000001</v>
      </c>
      <c r="T36" s="16">
        <v>497.64051576000003</v>
      </c>
      <c r="U36" s="16">
        <v>440.55579790151751</v>
      </c>
      <c r="V36" s="16">
        <v>464.18302783000001</v>
      </c>
      <c r="W36" s="16">
        <v>477.73767506999991</v>
      </c>
      <c r="X36" s="16">
        <v>491.07706681000002</v>
      </c>
      <c r="Y36" s="16">
        <v>490.62578070999996</v>
      </c>
      <c r="Z36" s="16">
        <f>Sect_CBs!Z36+Sect_DBs!B36+Sect_FCs!B36</f>
        <v>295.73291508</v>
      </c>
      <c r="AA36" s="16">
        <f>Sect_CBs!AA36+Sect_DBs!C36+Sect_FCs!C36</f>
        <v>286.49322322</v>
      </c>
      <c r="AB36" s="16">
        <f>Sect_CBs!AB36+Sect_DBs!D36+Sect_FCs!D36</f>
        <v>386.79756526</v>
      </c>
      <c r="AC36" s="16">
        <f>Sect_CBs!AC36+Sect_DBs!E36+Sect_FCs!E36</f>
        <v>391.61066529000004</v>
      </c>
      <c r="AD36" s="16">
        <f>Sect_CBs!AD36+Sect_DBs!F36+Sect_FCs!F36</f>
        <v>429.75087458000002</v>
      </c>
      <c r="AE36" s="16">
        <f>Sect_CBs!AE36+Sect_DBs!G36+Sect_FCs!G36</f>
        <v>450.20678092999998</v>
      </c>
      <c r="AF36" s="16">
        <f>Sect_CBs!AF36+Sect_DBs!H36+Sect_FCs!H36</f>
        <v>455.62852580999999</v>
      </c>
      <c r="AG36" s="16">
        <f>Sect_CBs!AG36+Sect_DBs!I36+Sect_FCs!I36</f>
        <v>489.66880464000002</v>
      </c>
      <c r="AH36" s="16">
        <f>Sect_CBs!AH36+Sect_DBs!J36+Sect_FCs!J36</f>
        <v>492.44067986000005</v>
      </c>
      <c r="AI36" s="16">
        <f>Sect_CBs!AI36+Sect_DBs!K36+Sect_FCs!K36</f>
        <v>501.44431104000006</v>
      </c>
      <c r="AJ36" s="16">
        <f>Sect_CBs!AJ36+Sect_DBs!L36+Sect_FCs!L36</f>
        <v>505.86488242999997</v>
      </c>
      <c r="AK36" s="16">
        <f>Sect_CBs!AK36+Sect_DBs!M36+Sect_FCs!M36</f>
        <v>485.10683821000009</v>
      </c>
      <c r="AL36" s="16">
        <f>Sect_CBs!AL36+Sect_DBs!N36+Sect_FCs!N36</f>
        <v>492.84087349000004</v>
      </c>
      <c r="AM36" s="16">
        <f>Sect_CBs!AM36+Sect_DBs!O36+Sect_FCs!O36</f>
        <v>482.52148930999999</v>
      </c>
      <c r="AN36" s="16">
        <f>Sect_CBs!AN36+Sect_DBs!P36+Sect_FCs!P36</f>
        <v>479.83281302</v>
      </c>
      <c r="AO36" s="16">
        <f>Sect_CBs!AO36+Sect_DBs!Q36+Sect_FCs!Q36</f>
        <v>507.24629136999999</v>
      </c>
      <c r="AP36" s="16">
        <f>Sect_CBs!AP36+Sect_DBs!R36+Sect_FCs!R36</f>
        <v>508.53930229999997</v>
      </c>
      <c r="AQ36" s="16">
        <f>Sect_CBs!AQ36+Sect_DBs!S36+Sect_FCs!S36</f>
        <v>504.61742919</v>
      </c>
      <c r="AR36" s="16">
        <f>Sect_CBs!AR36+Sect_DBs!T36+Sect_FCs!T36</f>
        <v>483.93362934999999</v>
      </c>
      <c r="AS36" s="16">
        <f>Sect_CBs!AS36+Sect_DBs!U36+Sect_FCs!U36</f>
        <v>474.49224029999999</v>
      </c>
      <c r="AT36" s="16">
        <f>Sect_CBs!AT36+Sect_DBs!V36+Sect_FCs!V36</f>
        <v>463.83335310000001</v>
      </c>
      <c r="AU36" s="16">
        <f>Sect_CBs!AU36+Sect_DBs!W36+Sect_FCs!W36</f>
        <v>506.47443897000005</v>
      </c>
      <c r="AV36" s="16">
        <f>Sect_CBs!AV36+Sect_DBs!X36+Sect_FCs!X36</f>
        <v>520.90840305000006</v>
      </c>
      <c r="AW36" s="16">
        <f>Sect_CBs!AW36+Sect_DBs!Y36+Sect_FCs!Y36</f>
        <v>508.09350425000008</v>
      </c>
      <c r="AX36" s="16">
        <f>Sect_CBs!AX36+Sect_DBs!Z36+Sect_FCs!Z36</f>
        <v>523.37283657000012</v>
      </c>
      <c r="AY36" s="16">
        <f>Sect_CBs!AY36+Sect_DBs!AA36+Sect_FCs!AA36</f>
        <v>636.43884562000005</v>
      </c>
      <c r="AZ36" s="16">
        <f>Sect_CBs!AZ36+Sect_DBs!AB36+Sect_FCs!AB36</f>
        <v>516.44306224000013</v>
      </c>
      <c r="BA36" s="16">
        <f>Sect_CBs!BA36+Sect_DBs!AC36+Sect_FCs!AC36</f>
        <v>505.16913128000004</v>
      </c>
      <c r="BB36" s="16">
        <f>Sect_CBs!BB36+Sect_DBs!AD36+Sect_FCs!AD36</f>
        <v>507.82376875</v>
      </c>
      <c r="BC36" s="16">
        <f>Sect_CBs!BC36+Sect_DBs!AE36+Sect_FCs!AE36</f>
        <v>518.7906549600001</v>
      </c>
      <c r="BD36" s="16">
        <f>Sect_CBs!BD36+Sect_DBs!AF36+Sect_FCs!AF36</f>
        <v>521.67369414999996</v>
      </c>
      <c r="BE36" s="16">
        <f>Sect_CBs!BE36+Sect_DBs!AG36+Sect_FCs!AG36</f>
        <v>571.36931411</v>
      </c>
      <c r="BF36" s="16">
        <f>Sect_CBs!BF36+Sect_DBs!AH36+Sect_FCs!AH36</f>
        <v>583.85171558000002</v>
      </c>
      <c r="BG36" s="16">
        <f>Sect_CBs!BG36+Sect_DBs!AI36+Sect_FCs!AI36</f>
        <v>577.73719793999999</v>
      </c>
      <c r="BH36" s="16">
        <f>Sect_CBs!BH36+Sect_DBs!AJ36+Sect_FCs!AJ36</f>
        <v>558.69952183000009</v>
      </c>
      <c r="BI36" s="16">
        <f>Sect_CBs!BI36+Sect_DBs!AK36+Sect_FCs!AK36</f>
        <v>438.28368536500005</v>
      </c>
      <c r="BJ36" s="16">
        <f>Sect_CBs!BJ36+Sect_DBs!AL36+Sect_FCs!AL36</f>
        <v>437.643276845</v>
      </c>
      <c r="BK36" s="16">
        <f>Sect_CBs!BK36+Sect_DBs!AM36+Sect_FCs!AM36</f>
        <v>429.72521354499997</v>
      </c>
      <c r="BL36" s="16">
        <f>Sect_CBs!BL36+Sect_DBs!AN36+Sect_FCs!AN36</f>
        <v>437.14276770999999</v>
      </c>
      <c r="BM36" s="16">
        <f>Sect_CBs!BM36+Sect_DBs!AO36+Sect_FCs!AO36</f>
        <v>577.53330465999989</v>
      </c>
      <c r="BN36" s="16">
        <f>Sect_CBs!BN36+Sect_DBs!AP36+Sect_FCs!AP36</f>
        <v>665.81807591999996</v>
      </c>
      <c r="BO36" s="16">
        <f>Sect_CBs!BO36+Sect_DBs!AQ36+Sect_FCs!AQ36</f>
        <v>680.9360715900001</v>
      </c>
      <c r="BP36" s="16">
        <f>Sect_CBs!BP36+Sect_DBs!AR36+Sect_FCs!AR36</f>
        <v>736.77223230000004</v>
      </c>
      <c r="BQ36" s="16">
        <f>Sect_CBs!BQ36+Sect_DBs!AS36+Sect_FCs!AS36</f>
        <v>735.38234934000002</v>
      </c>
      <c r="BR36" s="16">
        <f>Sect_CBs!BR36+Sect_DBs!AT36+Sect_FCs!AT36</f>
        <v>794.63074113000016</v>
      </c>
      <c r="BS36" s="16">
        <f>Sect_CBs!BS36+Sect_DBs!AU36+Sect_FCs!AU36</f>
        <v>775.02422732000002</v>
      </c>
      <c r="BT36" s="16">
        <f>Sect_CBs!BT36+Sect_DBs!AV36+Sect_FCs!AV36</f>
        <v>711.39475010000001</v>
      </c>
      <c r="BU36" s="16">
        <f>Sect_CBs!BU36+Sect_DBs!AW36+Sect_FCs!AW36</f>
        <v>668.04583136000008</v>
      </c>
      <c r="BV36" s="16">
        <f>Sect_CBs!BV36+Sect_DBs!AX36+Sect_FCs!AX36</f>
        <v>804.17682712000021</v>
      </c>
      <c r="BW36" s="16">
        <f>Sect_CBs!BW36+Sect_DBs!AY36+Sect_FCs!AY36</f>
        <v>731.47227841000017</v>
      </c>
      <c r="BX36" s="16">
        <f>Sect_CBs!BX36+Sect_DBs!AZ36+Sect_FCs!AZ36</f>
        <v>625.66606780000018</v>
      </c>
      <c r="BY36" s="16">
        <f>Sect_CBs!BY36+Sect_DBs!BA36+Sect_FCs!BA36</f>
        <v>695.46803362000003</v>
      </c>
      <c r="BZ36" s="16">
        <f>Sect_CBs!BZ36+Sect_DBs!BB36+Sect_FCs!BB36</f>
        <v>682.01393703999986</v>
      </c>
      <c r="CA36" s="16">
        <f>Sect_CBs!CA36+Sect_DBs!BC36+Sect_FCs!BC36</f>
        <v>741.86680562000004</v>
      </c>
      <c r="CB36" s="16">
        <f>Sect_CBs!CB36+Sect_DBs!BD36+Sect_FCs!BD36</f>
        <v>800.64466355000013</v>
      </c>
      <c r="CC36" s="16">
        <f>Sect_CBs!CC36+Sect_DBs!BE36+Sect_FCs!BE36</f>
        <v>884.33388525999999</v>
      </c>
      <c r="CD36" s="16">
        <f>Sect_CBs!CD36+Sect_DBs!BF36+Sect_FCs!BF36</f>
        <v>927.78823498000008</v>
      </c>
      <c r="CE36" s="16">
        <f>Sect_CBs!CE36+Sect_DBs!BG36+Sect_FCs!BG36</f>
        <v>943.91412405999995</v>
      </c>
      <c r="CF36" s="16">
        <f>Sect_CBs!CF36+Sect_DBs!BH36+Sect_FCs!BH36</f>
        <v>955.38446366000005</v>
      </c>
      <c r="CG36" s="16">
        <f>Sect_CBs!CG36+Sect_DBs!BI36+Sect_FCs!BI36</f>
        <v>951.55931593000003</v>
      </c>
      <c r="CH36" s="16">
        <f>Sect_CBs!CH36+Sect_DBs!BJ36+Sect_FCs!BJ36</f>
        <v>991.1339984</v>
      </c>
      <c r="CI36" s="16">
        <f>Sect_CBs!CI36+Sect_DBs!BK36+Sect_FCs!BK36</f>
        <v>992.11831366999991</v>
      </c>
      <c r="CJ36" s="16">
        <f>Sect_CBs!CJ36+Sect_DBs!BL36+Sect_FCs!BL36</f>
        <v>1003.98726923</v>
      </c>
      <c r="CK36" s="16">
        <f>Sect_CBs!CK36+Sect_DBs!BM36+Sect_FCs!BM36</f>
        <v>1083.0717108400002</v>
      </c>
      <c r="CL36" s="16">
        <f>Sect_CBs!CL36+Sect_DBs!BN36+Sect_FCs!BN36</f>
        <v>1082.4767796399999</v>
      </c>
      <c r="CM36" s="16">
        <f>Sect_CBs!CM36+Sect_DBs!BO36+Sect_FCs!BO36</f>
        <v>1134.5203807999999</v>
      </c>
      <c r="CN36" s="16">
        <f>Sect_CBs!CN36+Sect_DBs!BP36+Sect_FCs!BP36</f>
        <v>1230.31992745</v>
      </c>
      <c r="CO36" s="16">
        <f>Sect_CBs!CO36+Sect_DBs!BQ36+Sect_FCs!BQ36</f>
        <v>1239.8672160500003</v>
      </c>
      <c r="CP36" s="16">
        <f>Sect_CBs!CP36+Sect_DBs!BR36+Sect_FCs!BR36</f>
        <v>1229.07803416</v>
      </c>
      <c r="CQ36" s="16">
        <f>Sect_CBs!CQ36+Sect_DBs!BS36+Sect_FCs!BS36</f>
        <v>1197.1767798100002</v>
      </c>
      <c r="CR36" s="16">
        <f>Sect_CBs!CR36+Sect_DBs!BT36+Sect_FCs!BT36</f>
        <v>1198.9199612800001</v>
      </c>
      <c r="CS36" s="16">
        <f>Sect_CBs!CS36+Sect_DBs!BU36+Sect_FCs!BU36</f>
        <v>1200.96697169</v>
      </c>
      <c r="CT36" s="16">
        <f>Sect_CBs!CT36+Sect_DBs!BV36+Sect_FCs!BV36</f>
        <v>1141.79956171</v>
      </c>
      <c r="CU36" s="16">
        <f>Sect_CBs!CU36+Sect_DBs!BW36+Sect_FCs!BW36</f>
        <v>1193.1613807999997</v>
      </c>
      <c r="CV36" s="16">
        <f>Sect_CBs!CV36+Sect_DBs!BX36+Sect_FCs!BX36</f>
        <v>1154.4004698200001</v>
      </c>
      <c r="CW36" s="16">
        <f>Sect_CBs!CW36+Sect_DBs!BY36+Sect_FCs!BY36</f>
        <v>1164.1030184800002</v>
      </c>
      <c r="CX36" s="16">
        <f>Sect_CBs!CX36+Sect_DBs!BZ36+Sect_FCs!BZ36</f>
        <v>1154.24106545</v>
      </c>
      <c r="CY36" s="16">
        <f>Sect_CBs!CY36+Sect_DBs!CA36+Sect_FCs!CA36</f>
        <v>1005.22345061</v>
      </c>
      <c r="CZ36" s="16">
        <f>Sect_CBs!CZ36+Sect_DBs!CB36+Sect_FCs!CB36</f>
        <v>1150.8925619599997</v>
      </c>
      <c r="DA36" s="16">
        <f>Sect_CBs!DA36+Sect_DBs!CC36+Sect_FCs!CC36</f>
        <v>1360.50859373</v>
      </c>
      <c r="DB36" s="16">
        <f>Sect_CBs!DB36+Sect_DBs!CD36+Sect_FCs!CD36</f>
        <v>1326.0168240800001</v>
      </c>
      <c r="DC36" s="16">
        <f>Sect_CBs!DC36+Sect_DBs!CE36+Sect_FCs!CE36</f>
        <v>1319.4131616</v>
      </c>
      <c r="DD36" s="16">
        <f>Sect_CBs!DD36+Sect_DBs!CF36+Sect_FCs!CF36</f>
        <v>1309.10478526</v>
      </c>
      <c r="DE36" s="16">
        <f>Sect_CBs!DE36+Sect_DBs!CG36+Sect_FCs!CG36</f>
        <v>1311.14647416</v>
      </c>
      <c r="DF36" s="16">
        <f>Sect_CBs!DF36+Sect_DBs!CH36+Sect_FCs!CH36</f>
        <v>1375.7956389400003</v>
      </c>
      <c r="DG36" s="16">
        <f>Sect_CBs!DG36+Sect_DBs!CI36+Sect_FCs!CI36</f>
        <v>1279.82596792</v>
      </c>
      <c r="DH36" s="16">
        <f>Sect_CBs!DH36+Sect_DBs!CJ36+Sect_FCs!CJ36</f>
        <v>1236.34261148</v>
      </c>
      <c r="DI36" s="16">
        <f>Sect_CBs!DI36+Sect_DBs!CK36+Sect_FCs!CK36</f>
        <v>1436.69137368</v>
      </c>
      <c r="DJ36" s="16">
        <f>Sect_CBs!DJ36+Sect_DBs!CL36+Sect_FCs!CL36</f>
        <v>1410.0058774299998</v>
      </c>
      <c r="DK36" s="16">
        <f>Sect_CBs!DK36+Sect_DBs!CM36+Sect_FCs!CM36</f>
        <v>1399.4086457200001</v>
      </c>
      <c r="DL36" s="16">
        <f>Sect_CBs!DL36+Sect_DBs!CN36+Sect_FCs!CN36</f>
        <v>1427.01379974</v>
      </c>
      <c r="DM36" s="16">
        <f>Sect_CBs!DM36+Sect_DBs!CO36+Sect_FCs!CO36</f>
        <v>1374.0963859599999</v>
      </c>
      <c r="DN36" s="16">
        <f>Sect_CBs!DN36+Sect_DBs!CP36+Sect_FCs!CP36</f>
        <v>1366.1533179999999</v>
      </c>
      <c r="DO36" s="16">
        <f>Sect_CBs!DO36+Sect_DBs!CQ36+Sect_FCs!CQ36</f>
        <v>1322.4505213499999</v>
      </c>
      <c r="DP36" s="16">
        <f>Sect_CBs!DP36+Sect_DBs!CR36+Sect_FCs!CR36</f>
        <v>1205.1597488099999</v>
      </c>
      <c r="DQ36" s="16">
        <f>Sect_CBs!DQ36+Sect_DBs!CS36+Sect_FCs!CS36</f>
        <v>1187.9041378499999</v>
      </c>
      <c r="DR36" s="16">
        <f>Sect_CBs!DR36+Sect_DBs!CT36+Sect_FCs!CT36</f>
        <v>1111.0565469999999</v>
      </c>
      <c r="DS36" s="16">
        <f>Sect_CBs!DS36+Sect_DBs!CU36+Sect_FCs!CU36</f>
        <v>1079.5310247800001</v>
      </c>
      <c r="DT36" s="16">
        <f>Sect_CBs!DT36+Sect_DBs!CV36+Sect_FCs!CV36</f>
        <v>1058.69683906</v>
      </c>
      <c r="DU36" s="16">
        <f>Sect_CBs!DU36+Sect_DBs!CW36+Sect_FCs!CW36</f>
        <v>1048.4345339899999</v>
      </c>
      <c r="DV36" s="16">
        <f>Sect_CBs!DV36+Sect_DBs!CX36+Sect_FCs!CX36</f>
        <v>1123.62507469</v>
      </c>
      <c r="DW36" s="16">
        <f>Sect_CBs!DW36+Sect_DBs!CY36+Sect_FCs!CY36</f>
        <v>1158.91235056</v>
      </c>
      <c r="DX36" s="16">
        <f>Sect_CBs!DX36+Sect_DBs!CZ36+Sect_FCs!CZ36</f>
        <v>1298.7026227300003</v>
      </c>
      <c r="DY36" s="16">
        <f>Sect_CBs!DY36+Sect_DBs!DA36+Sect_FCs!DA36</f>
        <v>1352.13404229</v>
      </c>
      <c r="DZ36" s="16">
        <f>Sect_CBs!DZ36+Sect_DBs!DB36+Sect_FCs!DB36</f>
        <v>1172.0639474499999</v>
      </c>
      <c r="EA36" s="16">
        <f>Sect_CBs!EA36+Sect_DBs!DC36+Sect_FCs!DC36</f>
        <v>1192.58943353</v>
      </c>
      <c r="EB36" s="16">
        <f>Sect_CBs!EB36+Sect_DBs!DD36+Sect_FCs!DD36</f>
        <v>1204.5426451200001</v>
      </c>
      <c r="EC36" s="16">
        <f>Sect_CBs!EC36+Sect_DBs!DE36+Sect_FCs!DE36</f>
        <v>1265.30758184</v>
      </c>
      <c r="ED36" s="16">
        <f>Sect_CBs!ED36+Sect_DBs!DF36+Sect_FCs!DF36</f>
        <v>1215.1047450300002</v>
      </c>
      <c r="EE36" s="16">
        <f>Sect_CBs!EE36+Sect_DBs!DG36+Sect_FCs!DG36</f>
        <v>1161.2292509399999</v>
      </c>
      <c r="EF36" s="16">
        <f>Sect_CBs!EF36+Sect_DBs!DH36+Sect_FCs!DH36</f>
        <v>1145.5779813699999</v>
      </c>
      <c r="EG36" s="16">
        <f>Sect_CBs!EG36+Sect_DBs!DI36+Sect_FCs!DI36</f>
        <v>1256.1401347499998</v>
      </c>
      <c r="EH36" s="16">
        <f>Sect_CBs!EH36+Sect_DBs!DJ36+Sect_FCs!DJ36</f>
        <v>1129.72970592</v>
      </c>
      <c r="EI36" s="16">
        <f>Sect_CBs!EI36+Sect_DBs!DK36+Sect_FCs!DK36</f>
        <v>1123.782404434</v>
      </c>
      <c r="EJ36" s="16">
        <f>Sect_CBs!EJ36+Sect_DBs!DL36+Sect_FCs!DL36</f>
        <v>1123.56489652</v>
      </c>
      <c r="EK36" s="13">
        <f>Sect_CBs!EK36+Sect_DBs!DM36+Sect_FCs!DM36</f>
        <v>1139.0506746799999</v>
      </c>
      <c r="EL36" s="13">
        <f>Sect_CBs!EL36+Sect_DBs!DN36+Sect_FCs!DN36</f>
        <v>1169.0755886200002</v>
      </c>
      <c r="EM36" s="13">
        <f>Sect_CBs!EM36+Sect_DBs!DO36+Sect_FCs!DO36</f>
        <v>1080.8838594900001</v>
      </c>
      <c r="EN36" s="13">
        <f>Sect_CBs!EN36+Sect_DBs!DP36+Sect_FCs!DP36</f>
        <v>1058.9584412299998</v>
      </c>
      <c r="EO36" s="13">
        <f>Sect_CBs!EO36+Sect_DBs!DQ36+Sect_FCs!DQ36</f>
        <v>1057.2323237399999</v>
      </c>
      <c r="EP36" s="13">
        <f>Sect_CBs!EP36+Sect_DBs!DR36+Sect_FCs!DR36</f>
        <v>997.20974521000028</v>
      </c>
      <c r="EQ36" s="13">
        <f>Sect_CBs!EQ36+Sect_DBs!DS36+Sect_FCs!DS36</f>
        <v>1024.92505579</v>
      </c>
      <c r="ER36" s="13">
        <f>Sect_CBs!ER36+Sect_DBs!DT36+Sect_FCs!DT36</f>
        <v>1078.7408798400002</v>
      </c>
      <c r="ES36" s="13">
        <f>Sect_CBs!ES36+Sect_DBs!DU36+Sect_FCs!DU36</f>
        <v>1038.75698674</v>
      </c>
      <c r="ET36" s="13">
        <f>Sect_CBs!ET36+Sect_DBs!DV36+Sect_FCs!DV36</f>
        <v>1032.70971177</v>
      </c>
      <c r="EU36" s="13">
        <f>Sect_CBs!EU36+Sect_DBs!DW36+Sect_FCs!DW36</f>
        <v>1053.76869003</v>
      </c>
      <c r="EV36" s="13">
        <f>Sect_CBs!EV36+Sect_DBs!DX36+Sect_FCs!DX36</f>
        <v>1115.1868292800002</v>
      </c>
      <c r="EW36" s="13">
        <f>Sect_CBs!EW36+Sect_DBs!DY36+Sect_FCs!DY36</f>
        <v>1140.2737583799999</v>
      </c>
      <c r="EX36" s="13">
        <f>Sect_CBs!EX36+Sect_DBs!DZ36+Sect_FCs!DZ36</f>
        <v>1160.62833927</v>
      </c>
    </row>
    <row r="37" spans="1:154" s="18" customFormat="1" x14ac:dyDescent="0.3">
      <c r="A37" s="15" t="s">
        <v>49</v>
      </c>
      <c r="B37" s="16">
        <v>235.91422570999998</v>
      </c>
      <c r="C37" s="16">
        <v>236.75328202999998</v>
      </c>
      <c r="D37" s="16">
        <v>236.69163565000002</v>
      </c>
      <c r="E37" s="16">
        <v>241.81111317891069</v>
      </c>
      <c r="F37" s="16">
        <v>252.19496224999997</v>
      </c>
      <c r="G37" s="16">
        <v>369.10078444999994</v>
      </c>
      <c r="H37" s="16">
        <v>230.15284526717201</v>
      </c>
      <c r="I37" s="16">
        <v>235.22554323999998</v>
      </c>
      <c r="J37" s="16">
        <v>235.24054323999994</v>
      </c>
      <c r="K37" s="17">
        <v>246.41826723999989</v>
      </c>
      <c r="L37" s="16">
        <v>272.42687080484961</v>
      </c>
      <c r="M37" s="16">
        <v>268.06937421192987</v>
      </c>
      <c r="N37" s="16">
        <v>273.26012342118833</v>
      </c>
      <c r="O37" s="16">
        <v>270.83048202118829</v>
      </c>
      <c r="P37" s="16">
        <v>279.90396082118843</v>
      </c>
      <c r="Q37" s="16">
        <v>289.95492341118836</v>
      </c>
      <c r="R37" s="16">
        <v>280.21025453118835</v>
      </c>
      <c r="S37" s="16">
        <v>299.11611907999998</v>
      </c>
      <c r="T37" s="16">
        <v>273.13270410000007</v>
      </c>
      <c r="U37" s="16">
        <v>288.3040368867899</v>
      </c>
      <c r="V37" s="16">
        <v>294.21663454999992</v>
      </c>
      <c r="W37" s="16">
        <v>283.14522851999999</v>
      </c>
      <c r="X37" s="16">
        <v>288.44683356000002</v>
      </c>
      <c r="Y37" s="16">
        <v>268.21481755999997</v>
      </c>
      <c r="Z37" s="16">
        <f>Sect_CBs!Z37+Sect_DBs!B37+Sect_FCs!B37</f>
        <v>296.16859980000004</v>
      </c>
      <c r="AA37" s="16">
        <f>Sect_CBs!AA37+Sect_DBs!C37+Sect_FCs!C37</f>
        <v>294.55285663000001</v>
      </c>
      <c r="AB37" s="16">
        <f>Sect_CBs!AB37+Sect_DBs!D37+Sect_FCs!D37</f>
        <v>312.80031994999996</v>
      </c>
      <c r="AC37" s="16">
        <f>Sect_CBs!AC37+Sect_DBs!E37+Sect_FCs!E37</f>
        <v>328.26709477999998</v>
      </c>
      <c r="AD37" s="16">
        <f>Sect_CBs!AD37+Sect_DBs!F37+Sect_FCs!F37</f>
        <v>317.37439946000001</v>
      </c>
      <c r="AE37" s="16">
        <f>Sect_CBs!AE37+Sect_DBs!G37+Sect_FCs!G37</f>
        <v>332.79264634999998</v>
      </c>
      <c r="AF37" s="16">
        <f>Sect_CBs!AF37+Sect_DBs!H37+Sect_FCs!H37</f>
        <v>341.31794773999991</v>
      </c>
      <c r="AG37" s="16">
        <f>Sect_CBs!AG37+Sect_DBs!I37+Sect_FCs!I37</f>
        <v>349.59785676999996</v>
      </c>
      <c r="AH37" s="16">
        <f>Sect_CBs!AH37+Sect_DBs!J37+Sect_FCs!J37</f>
        <v>341.10102805000008</v>
      </c>
      <c r="AI37" s="16">
        <f>Sect_CBs!AI37+Sect_DBs!K37+Sect_FCs!K37</f>
        <v>364.01383916000003</v>
      </c>
      <c r="AJ37" s="16">
        <f>Sect_CBs!AJ37+Sect_DBs!L37+Sect_FCs!L37</f>
        <v>396.08286139999996</v>
      </c>
      <c r="AK37" s="16">
        <f>Sect_CBs!AK37+Sect_DBs!M37+Sect_FCs!M37</f>
        <v>380.73137007000008</v>
      </c>
      <c r="AL37" s="16">
        <f>Sect_CBs!AL37+Sect_DBs!N37+Sect_FCs!N37</f>
        <v>310.14112971000009</v>
      </c>
      <c r="AM37" s="16">
        <f>Sect_CBs!AM37+Sect_DBs!O37+Sect_FCs!O37</f>
        <v>311.63181766000002</v>
      </c>
      <c r="AN37" s="16">
        <f>Sect_CBs!AN37+Sect_DBs!P37+Sect_FCs!P37</f>
        <v>314.2682077500001</v>
      </c>
      <c r="AO37" s="16">
        <f>Sect_CBs!AO37+Sect_DBs!Q37+Sect_FCs!Q37</f>
        <v>368.94970876999997</v>
      </c>
      <c r="AP37" s="16">
        <f>Sect_CBs!AP37+Sect_DBs!R37+Sect_FCs!R37</f>
        <v>351.78381664999995</v>
      </c>
      <c r="AQ37" s="16">
        <f>Sect_CBs!AQ37+Sect_DBs!S37+Sect_FCs!S37</f>
        <v>362.05826047000005</v>
      </c>
      <c r="AR37" s="16">
        <f>Sect_CBs!AR37+Sect_DBs!T37+Sect_FCs!T37</f>
        <v>385.53107011000003</v>
      </c>
      <c r="AS37" s="16">
        <f>Sect_CBs!AS37+Sect_DBs!U37+Sect_FCs!U37</f>
        <v>371.02021721000006</v>
      </c>
      <c r="AT37" s="16">
        <f>Sect_CBs!AT37+Sect_DBs!V37+Sect_FCs!V37</f>
        <v>361.66206018000003</v>
      </c>
      <c r="AU37" s="16">
        <f>Sect_CBs!AU37+Sect_DBs!W37+Sect_FCs!W37</f>
        <v>374.22999768999995</v>
      </c>
      <c r="AV37" s="16">
        <f>Sect_CBs!AV37+Sect_DBs!X37+Sect_FCs!X37</f>
        <v>384.25706427</v>
      </c>
      <c r="AW37" s="16">
        <f>Sect_CBs!AW37+Sect_DBs!Y37+Sect_FCs!Y37</f>
        <v>397.28772768000016</v>
      </c>
      <c r="AX37" s="16">
        <f>Sect_CBs!AX37+Sect_DBs!Z37+Sect_FCs!Z37</f>
        <v>422.65745164999993</v>
      </c>
      <c r="AY37" s="16">
        <f>Sect_CBs!AY37+Sect_DBs!AA37+Sect_FCs!AA37</f>
        <v>459.49272022999992</v>
      </c>
      <c r="AZ37" s="16">
        <f>Sect_CBs!AZ37+Sect_DBs!AB37+Sect_FCs!AB37</f>
        <v>482.10286826899988</v>
      </c>
      <c r="BA37" s="16">
        <f>Sect_CBs!BA37+Sect_DBs!AC37+Sect_FCs!AC37</f>
        <v>481.64609514900002</v>
      </c>
      <c r="BB37" s="16">
        <f>Sect_CBs!BB37+Sect_DBs!AD37+Sect_FCs!AD37</f>
        <v>509.30693844900009</v>
      </c>
      <c r="BC37" s="16">
        <f>Sect_CBs!BC37+Sect_DBs!AE37+Sect_FCs!AE37</f>
        <v>532.15963756899987</v>
      </c>
      <c r="BD37" s="16">
        <f>Sect_CBs!BD37+Sect_DBs!AF37+Sect_FCs!AF37</f>
        <v>563.66778410899985</v>
      </c>
      <c r="BE37" s="16">
        <f>Sect_CBs!BE37+Sect_DBs!AG37+Sect_FCs!AG37</f>
        <v>575.8445108489999</v>
      </c>
      <c r="BF37" s="16">
        <f>Sect_CBs!BF37+Sect_DBs!AH37+Sect_FCs!AH37</f>
        <v>582.91562326899998</v>
      </c>
      <c r="BG37" s="16">
        <f>Sect_CBs!BG37+Sect_DBs!AI37+Sect_FCs!AI37</f>
        <v>551.79923608900003</v>
      </c>
      <c r="BH37" s="16">
        <f>Sect_CBs!BH37+Sect_DBs!AJ37+Sect_FCs!AJ37</f>
        <v>544.85207877900007</v>
      </c>
      <c r="BI37" s="16">
        <f>Sect_CBs!BI37+Sect_DBs!AK37+Sect_FCs!AK37</f>
        <v>548.38263272500001</v>
      </c>
      <c r="BJ37" s="16">
        <f>Sect_CBs!BJ37+Sect_DBs!AL37+Sect_FCs!AL37</f>
        <v>590.31735143499998</v>
      </c>
      <c r="BK37" s="16">
        <f>Sect_CBs!BK37+Sect_DBs!AM37+Sect_FCs!AM37</f>
        <v>594.77262340499988</v>
      </c>
      <c r="BL37" s="16">
        <f>Sect_CBs!BL37+Sect_DBs!AN37+Sect_FCs!AN37</f>
        <v>581.19784750000008</v>
      </c>
      <c r="BM37" s="16">
        <f>Sect_CBs!BM37+Sect_DBs!AO37+Sect_FCs!AO37</f>
        <v>593.48464853999997</v>
      </c>
      <c r="BN37" s="16">
        <f>Sect_CBs!BN37+Sect_DBs!AP37+Sect_FCs!AP37</f>
        <v>587.60483540000018</v>
      </c>
      <c r="BO37" s="16">
        <f>Sect_CBs!BO37+Sect_DBs!AQ37+Sect_FCs!AQ37</f>
        <v>548.17738980000001</v>
      </c>
      <c r="BP37" s="16">
        <f>Sect_CBs!BP37+Sect_DBs!AR37+Sect_FCs!AR37</f>
        <v>572.65281186000004</v>
      </c>
      <c r="BQ37" s="16">
        <f>Sect_CBs!BQ37+Sect_DBs!AS37+Sect_FCs!AS37</f>
        <v>604.08846257000016</v>
      </c>
      <c r="BR37" s="16">
        <f>Sect_CBs!BR37+Sect_DBs!AT37+Sect_FCs!AT37</f>
        <v>595.37080487000014</v>
      </c>
      <c r="BS37" s="16">
        <f>Sect_CBs!BS37+Sect_DBs!AU37+Sect_FCs!AU37</f>
        <v>600.02685360999999</v>
      </c>
      <c r="BT37" s="16">
        <f>Sect_CBs!BT37+Sect_DBs!AV37+Sect_FCs!AV37</f>
        <v>578.10639873000014</v>
      </c>
      <c r="BU37" s="16">
        <f>Sect_CBs!BU37+Sect_DBs!AW37+Sect_FCs!AW37</f>
        <v>562.09300268999993</v>
      </c>
      <c r="BV37" s="16">
        <f>Sect_CBs!BV37+Sect_DBs!AX37+Sect_FCs!AX37</f>
        <v>589.60718425000005</v>
      </c>
      <c r="BW37" s="16">
        <f>Sect_CBs!BW37+Sect_DBs!AY37+Sect_FCs!AY37</f>
        <v>616.83459993000008</v>
      </c>
      <c r="BX37" s="16">
        <f>Sect_CBs!BX37+Sect_DBs!AZ37+Sect_FCs!AZ37</f>
        <v>619.28479148999998</v>
      </c>
      <c r="BY37" s="16">
        <f>Sect_CBs!BY37+Sect_DBs!BA37+Sect_FCs!BA37</f>
        <v>535.4834865900001</v>
      </c>
      <c r="BZ37" s="16">
        <f>Sect_CBs!BZ37+Sect_DBs!BB37+Sect_FCs!BB37</f>
        <v>533.08045174000006</v>
      </c>
      <c r="CA37" s="16">
        <f>Sect_CBs!CA37+Sect_DBs!BC37+Sect_FCs!BC37</f>
        <v>574.90586552999991</v>
      </c>
      <c r="CB37" s="16">
        <f>Sect_CBs!CB37+Sect_DBs!BD37+Sect_FCs!BD37</f>
        <v>563.36175434000006</v>
      </c>
      <c r="CC37" s="16">
        <f>Sect_CBs!CC37+Sect_DBs!BE37+Sect_FCs!BE37</f>
        <v>563.39930583000012</v>
      </c>
      <c r="CD37" s="16">
        <f>Sect_CBs!CD37+Sect_DBs!BF37+Sect_FCs!BF37</f>
        <v>584.25534095000012</v>
      </c>
      <c r="CE37" s="16">
        <f>Sect_CBs!CE37+Sect_DBs!BG37+Sect_FCs!BG37</f>
        <v>477.91339266000006</v>
      </c>
      <c r="CF37" s="16">
        <f>Sect_CBs!CF37+Sect_DBs!BH37+Sect_FCs!BH37</f>
        <v>489.53973594000013</v>
      </c>
      <c r="CG37" s="16">
        <f>Sect_CBs!CG37+Sect_DBs!BI37+Sect_FCs!BI37</f>
        <v>475.97079617999992</v>
      </c>
      <c r="CH37" s="16">
        <f>Sect_CBs!CH37+Sect_DBs!BJ37+Sect_FCs!BJ37</f>
        <v>476.60258767000005</v>
      </c>
      <c r="CI37" s="16">
        <f>Sect_CBs!CI37+Sect_DBs!BK37+Sect_FCs!BK37</f>
        <v>467.66505866</v>
      </c>
      <c r="CJ37" s="16">
        <f>Sect_CBs!CJ37+Sect_DBs!BL37+Sect_FCs!BL37</f>
        <v>442.62796013999991</v>
      </c>
      <c r="CK37" s="16">
        <f>Sect_CBs!CK37+Sect_DBs!BM37+Sect_FCs!BM37</f>
        <v>440.42204462000007</v>
      </c>
      <c r="CL37" s="16">
        <f>Sect_CBs!CL37+Sect_DBs!BN37+Sect_FCs!BN37</f>
        <v>459.14713686000005</v>
      </c>
      <c r="CM37" s="16">
        <f>Sect_CBs!CM37+Sect_DBs!BO37+Sect_FCs!BO37</f>
        <v>463.36793791999992</v>
      </c>
      <c r="CN37" s="16">
        <f>Sect_CBs!CN37+Sect_DBs!BP37+Sect_FCs!BP37</f>
        <v>510.59371008000016</v>
      </c>
      <c r="CO37" s="16">
        <f>Sect_CBs!CO37+Sect_DBs!BQ37+Sect_FCs!BQ37</f>
        <v>498.46496233999994</v>
      </c>
      <c r="CP37" s="16">
        <f>Sect_CBs!CP37+Sect_DBs!BR37+Sect_FCs!BR37</f>
        <v>495.74800716000004</v>
      </c>
      <c r="CQ37" s="16">
        <f>Sect_CBs!CQ37+Sect_DBs!BS37+Sect_FCs!BS37</f>
        <v>542.11592524000014</v>
      </c>
      <c r="CR37" s="16">
        <f>Sect_CBs!CR37+Sect_DBs!BT37+Sect_FCs!BT37</f>
        <v>547.23902469000006</v>
      </c>
      <c r="CS37" s="16">
        <f>Sect_CBs!CS37+Sect_DBs!BU37+Sect_FCs!BU37</f>
        <v>509.63556263000009</v>
      </c>
      <c r="CT37" s="16">
        <f>Sect_CBs!CT37+Sect_DBs!BV37+Sect_FCs!BV37</f>
        <v>588.41508036000005</v>
      </c>
      <c r="CU37" s="16">
        <f>Sect_CBs!CU37+Sect_DBs!BW37+Sect_FCs!BW37</f>
        <v>528.44617897000012</v>
      </c>
      <c r="CV37" s="16">
        <f>Sect_CBs!CV37+Sect_DBs!BX37+Sect_FCs!BX37</f>
        <v>531.63147050000009</v>
      </c>
      <c r="CW37" s="16">
        <f>Sect_CBs!CW37+Sect_DBs!BY37+Sect_FCs!BY37</f>
        <v>522.98777127999995</v>
      </c>
      <c r="CX37" s="16">
        <f>Sect_CBs!CX37+Sect_DBs!BZ37+Sect_FCs!BZ37</f>
        <v>523.85621192999997</v>
      </c>
      <c r="CY37" s="16">
        <f>Sect_CBs!CY37+Sect_DBs!CA37+Sect_FCs!CA37</f>
        <v>515.09786817999986</v>
      </c>
      <c r="CZ37" s="16">
        <f>Sect_CBs!CZ37+Sect_DBs!CB37+Sect_FCs!CB37</f>
        <v>550.28879600999994</v>
      </c>
      <c r="DA37" s="16">
        <f>Sect_CBs!DA37+Sect_DBs!CC37+Sect_FCs!CC37</f>
        <v>537.81503189999989</v>
      </c>
      <c r="DB37" s="16">
        <f>Sect_CBs!DB37+Sect_DBs!CD37+Sect_FCs!CD37</f>
        <v>550.87956402999998</v>
      </c>
      <c r="DC37" s="16">
        <f>Sect_CBs!DC37+Sect_DBs!CE37+Sect_FCs!CE37</f>
        <v>669.22285588000011</v>
      </c>
      <c r="DD37" s="16">
        <f>Sect_CBs!DD37+Sect_DBs!CF37+Sect_FCs!CF37</f>
        <v>678.50650411000004</v>
      </c>
      <c r="DE37" s="16">
        <f>Sect_CBs!DE37+Sect_DBs!CG37+Sect_FCs!CG37</f>
        <v>610.85264241000004</v>
      </c>
      <c r="DF37" s="16">
        <f>Sect_CBs!DF37+Sect_DBs!CH37+Sect_FCs!CH37</f>
        <v>641.86208066000006</v>
      </c>
      <c r="DG37" s="16">
        <f>Sect_CBs!DG37+Sect_DBs!CI37+Sect_FCs!CI37</f>
        <v>775.46895851000011</v>
      </c>
      <c r="DH37" s="16">
        <f>Sect_CBs!DH37+Sect_DBs!CJ37+Sect_FCs!CJ37</f>
        <v>852.22411334000014</v>
      </c>
      <c r="DI37" s="16">
        <f>Sect_CBs!DI37+Sect_DBs!CK37+Sect_FCs!CK37</f>
        <v>848.81754661000002</v>
      </c>
      <c r="DJ37" s="16">
        <f>Sect_CBs!DJ37+Sect_DBs!CL37+Sect_FCs!CL37</f>
        <v>866.82802636999986</v>
      </c>
      <c r="DK37" s="16">
        <f>Sect_CBs!DK37+Sect_DBs!CM37+Sect_FCs!CM37</f>
        <v>859.40035867000017</v>
      </c>
      <c r="DL37" s="16">
        <f>Sect_CBs!DL37+Sect_DBs!CN37+Sect_FCs!CN37</f>
        <v>854.99636914999996</v>
      </c>
      <c r="DM37" s="16">
        <f>Sect_CBs!DM37+Sect_DBs!CO37+Sect_FCs!CO37</f>
        <v>846.72374194999998</v>
      </c>
      <c r="DN37" s="16">
        <f>Sect_CBs!DN37+Sect_DBs!CP37+Sect_FCs!CP37</f>
        <v>868.58362505999992</v>
      </c>
      <c r="DO37" s="16">
        <f>Sect_CBs!DO37+Sect_DBs!CQ37+Sect_FCs!CQ37</f>
        <v>868.89053388000013</v>
      </c>
      <c r="DP37" s="16">
        <f>Sect_CBs!DP37+Sect_DBs!CR37+Sect_FCs!CR37</f>
        <v>866.37957759999983</v>
      </c>
      <c r="DQ37" s="16">
        <f>Sect_CBs!DQ37+Sect_DBs!CS37+Sect_FCs!CS37</f>
        <v>871.11282805999963</v>
      </c>
      <c r="DR37" s="16">
        <f>Sect_CBs!DR37+Sect_DBs!CT37+Sect_FCs!CT37</f>
        <v>878.02671400999998</v>
      </c>
      <c r="DS37" s="16">
        <f>Sect_CBs!DS37+Sect_DBs!CU37+Sect_FCs!CU37</f>
        <v>926.78638704000014</v>
      </c>
      <c r="DT37" s="16">
        <f>Sect_CBs!DT37+Sect_DBs!CV37+Sect_FCs!CV37</f>
        <v>932.35043603999998</v>
      </c>
      <c r="DU37" s="16">
        <f>Sect_CBs!DU37+Sect_DBs!CW37+Sect_FCs!CW37</f>
        <v>973.80040255000006</v>
      </c>
      <c r="DV37" s="16">
        <f>Sect_CBs!DV37+Sect_DBs!CX37+Sect_FCs!CX37</f>
        <v>982.64165405000006</v>
      </c>
      <c r="DW37" s="16">
        <f>Sect_CBs!DW37+Sect_DBs!CY37+Sect_FCs!CY37</f>
        <v>975.93887312000004</v>
      </c>
      <c r="DX37" s="16">
        <f>Sect_CBs!DX37+Sect_DBs!CZ37+Sect_FCs!CZ37</f>
        <v>988.17229095999983</v>
      </c>
      <c r="DY37" s="16">
        <f>Sect_CBs!DY37+Sect_DBs!DA37+Sect_FCs!DA37</f>
        <v>973.74006173000009</v>
      </c>
      <c r="DZ37" s="16">
        <f>Sect_CBs!DZ37+Sect_DBs!DB37+Sect_FCs!DB37</f>
        <v>1048.1406422700002</v>
      </c>
      <c r="EA37" s="16">
        <f>Sect_CBs!EA37+Sect_DBs!DC37+Sect_FCs!DC37</f>
        <v>1068.4957019799999</v>
      </c>
      <c r="EB37" s="16">
        <f>Sect_CBs!EB37+Sect_DBs!DD37+Sect_FCs!DD37</f>
        <v>1077.4468942000003</v>
      </c>
      <c r="EC37" s="16">
        <f>Sect_CBs!EC37+Sect_DBs!DE37+Sect_FCs!DE37</f>
        <v>983.15638456000022</v>
      </c>
      <c r="ED37" s="16">
        <f>Sect_CBs!ED37+Sect_DBs!DF37+Sect_FCs!DF37</f>
        <v>1009.6902485940003</v>
      </c>
      <c r="EE37" s="16">
        <f>Sect_CBs!EE37+Sect_DBs!DG37+Sect_FCs!DG37</f>
        <v>1111.4733812219997</v>
      </c>
      <c r="EF37" s="16">
        <f>Sect_CBs!EF37+Sect_DBs!DH37+Sect_FCs!DH37</f>
        <v>1056.0199674295</v>
      </c>
      <c r="EG37" s="16">
        <f>Sect_CBs!EG37+Sect_DBs!DI37+Sect_FCs!DI37</f>
        <v>1100.8675918849999</v>
      </c>
      <c r="EH37" s="16">
        <f>Sect_CBs!EH37+Sect_DBs!DJ37+Sect_FCs!DJ37</f>
        <v>1107.6805019215001</v>
      </c>
      <c r="EI37" s="16">
        <f>Sect_CBs!EI37+Sect_DBs!DK37+Sect_FCs!DK37</f>
        <v>1110.0755911840001</v>
      </c>
      <c r="EJ37" s="16">
        <f>Sect_CBs!EJ37+Sect_DBs!DL37+Sect_FCs!DL37</f>
        <v>1176.0700678975002</v>
      </c>
      <c r="EK37" s="13">
        <f>Sect_CBs!EK37+Sect_DBs!DM37+Sect_FCs!DM37</f>
        <v>1190.0224070649997</v>
      </c>
      <c r="EL37" s="13">
        <f>Sect_CBs!EL37+Sect_DBs!DN37+Sect_FCs!DN37</f>
        <v>1207.2189771500002</v>
      </c>
      <c r="EM37" s="13">
        <f>Sect_CBs!EM37+Sect_DBs!DO37+Sect_FCs!DO37</f>
        <v>1286.5079030999998</v>
      </c>
      <c r="EN37" s="13">
        <f>Sect_CBs!EN37+Sect_DBs!DP37+Sect_FCs!DP37</f>
        <v>1356.83355256</v>
      </c>
      <c r="EO37" s="13">
        <f>Sect_CBs!EO37+Sect_DBs!DQ37+Sect_FCs!DQ37</f>
        <v>1341.15400492</v>
      </c>
      <c r="EP37" s="13">
        <f>Sect_CBs!EP37+Sect_DBs!DR37+Sect_FCs!DR37</f>
        <v>1511.8622518100003</v>
      </c>
      <c r="EQ37" s="13">
        <f>Sect_CBs!EQ37+Sect_DBs!DS37+Sect_FCs!DS37</f>
        <v>1562.5899419100001</v>
      </c>
      <c r="ER37" s="13">
        <f>Sect_CBs!ER37+Sect_DBs!DT37+Sect_FCs!DT37</f>
        <v>1604.5102991400004</v>
      </c>
      <c r="ES37" s="13">
        <f>Sect_CBs!ES37+Sect_DBs!DU37+Sect_FCs!DU37</f>
        <v>1750.4199466000002</v>
      </c>
      <c r="ET37" s="13">
        <f>Sect_CBs!ET37+Sect_DBs!DV37+Sect_FCs!DV37</f>
        <v>1689.5383998299999</v>
      </c>
      <c r="EU37" s="13">
        <f>Sect_CBs!EU37+Sect_DBs!DW37+Sect_FCs!DW37</f>
        <v>1821.0308241679995</v>
      </c>
      <c r="EV37" s="13">
        <f>Sect_CBs!EV37+Sect_DBs!DX37+Sect_FCs!DX37</f>
        <v>1859.5495106040005</v>
      </c>
      <c r="EW37" s="13">
        <f>Sect_CBs!EW37+Sect_DBs!DY37+Sect_FCs!DY37</f>
        <v>1835.598070862</v>
      </c>
      <c r="EX37" s="13">
        <f>Sect_CBs!EX37+Sect_DBs!DZ37+Sect_FCs!DZ37</f>
        <v>1849.5583804300002</v>
      </c>
    </row>
    <row r="38" spans="1:154" s="18" customFormat="1" x14ac:dyDescent="0.3">
      <c r="A38" s="15" t="s">
        <v>50</v>
      </c>
      <c r="B38" s="16">
        <v>1016.6356673030001</v>
      </c>
      <c r="C38" s="16">
        <v>1003.8427632639999</v>
      </c>
      <c r="D38" s="16">
        <v>1013.9967511605</v>
      </c>
      <c r="E38" s="16">
        <v>1366.1747628899918</v>
      </c>
      <c r="F38" s="16">
        <v>907.39519290700014</v>
      </c>
      <c r="G38" s="16">
        <v>932.63833566199992</v>
      </c>
      <c r="H38" s="16">
        <v>914.86943934048509</v>
      </c>
      <c r="I38" s="16">
        <v>916.27895114750004</v>
      </c>
      <c r="J38" s="16">
        <v>914.43495114749987</v>
      </c>
      <c r="K38" s="17">
        <v>887.70503175899978</v>
      </c>
      <c r="L38" s="16">
        <v>845.44006460228741</v>
      </c>
      <c r="M38" s="16">
        <v>713.97959702981302</v>
      </c>
      <c r="N38" s="16">
        <v>713.78814289448883</v>
      </c>
      <c r="O38" s="16">
        <v>713.75404903798892</v>
      </c>
      <c r="P38" s="16">
        <v>655.14766236798891</v>
      </c>
      <c r="Q38" s="16">
        <v>673.44091491548875</v>
      </c>
      <c r="R38" s="16">
        <v>682.35791803748873</v>
      </c>
      <c r="S38" s="16">
        <v>666.42234321649971</v>
      </c>
      <c r="T38" s="16">
        <v>690.73806732950004</v>
      </c>
      <c r="U38" s="16">
        <v>866.24338784318138</v>
      </c>
      <c r="V38" s="16">
        <v>895.38291788899983</v>
      </c>
      <c r="W38" s="16">
        <v>921.55182471850026</v>
      </c>
      <c r="X38" s="16">
        <v>937.88134818749984</v>
      </c>
      <c r="Y38" s="16">
        <v>954.21118233350012</v>
      </c>
      <c r="Z38" s="16">
        <f>Sect_CBs!Z38+Sect_DBs!B38+Sect_FCs!B38</f>
        <v>1030.2089705554999</v>
      </c>
      <c r="AA38" s="16">
        <f>Sect_CBs!AA38+Sect_DBs!C38+Sect_FCs!C38</f>
        <v>1074.2275903880002</v>
      </c>
      <c r="AB38" s="16">
        <f>Sect_CBs!AB38+Sect_DBs!D38+Sect_FCs!D38</f>
        <v>1091.8506686400001</v>
      </c>
      <c r="AC38" s="16">
        <f>Sect_CBs!AC38+Sect_DBs!E38+Sect_FCs!E38</f>
        <v>1096.4688271500002</v>
      </c>
      <c r="AD38" s="16">
        <f>Sect_CBs!AD38+Sect_DBs!F38+Sect_FCs!F38</f>
        <v>1109.7528079210001</v>
      </c>
      <c r="AE38" s="16">
        <f>Sect_CBs!AE38+Sect_DBs!G38+Sect_FCs!G38</f>
        <v>1099.071047511</v>
      </c>
      <c r="AF38" s="16">
        <f>Sect_CBs!AF38+Sect_DBs!H38+Sect_FCs!H38</f>
        <v>1121.428339891</v>
      </c>
      <c r="AG38" s="16">
        <f>Sect_CBs!AG38+Sect_DBs!I38+Sect_FCs!I38</f>
        <v>1144.626690262</v>
      </c>
      <c r="AH38" s="16">
        <f>Sect_CBs!AH38+Sect_DBs!J38+Sect_FCs!J38</f>
        <v>1146.0408863519999</v>
      </c>
      <c r="AI38" s="16">
        <f>Sect_CBs!AI38+Sect_DBs!K38+Sect_FCs!K38</f>
        <v>1056.436500028</v>
      </c>
      <c r="AJ38" s="16">
        <f>Sect_CBs!AJ38+Sect_DBs!L38+Sect_FCs!L38</f>
        <v>996.33068048399991</v>
      </c>
      <c r="AK38" s="16">
        <f>Sect_CBs!AK38+Sect_DBs!M38+Sect_FCs!M38</f>
        <v>995.61499558399987</v>
      </c>
      <c r="AL38" s="16">
        <f>Sect_CBs!AL38+Sect_DBs!N38+Sect_FCs!N38</f>
        <v>982.77295325400007</v>
      </c>
      <c r="AM38" s="16">
        <f>Sect_CBs!AM38+Sect_DBs!O38+Sect_FCs!O38</f>
        <v>859.07159818000014</v>
      </c>
      <c r="AN38" s="16">
        <f>Sect_CBs!AN38+Sect_DBs!P38+Sect_FCs!P38</f>
        <v>877.08822637400021</v>
      </c>
      <c r="AO38" s="16">
        <f>Sect_CBs!AO38+Sect_DBs!Q38+Sect_FCs!Q38</f>
        <v>930.59389468400002</v>
      </c>
      <c r="AP38" s="16">
        <f>Sect_CBs!AP38+Sect_DBs!R38+Sect_FCs!R38</f>
        <v>941.77188759400019</v>
      </c>
      <c r="AQ38" s="16">
        <f>Sect_CBs!AQ38+Sect_DBs!S38+Sect_FCs!S38</f>
        <v>921.57285320399978</v>
      </c>
      <c r="AR38" s="16">
        <f>Sect_CBs!AR38+Sect_DBs!T38+Sect_FCs!T38</f>
        <v>919.23703132399999</v>
      </c>
      <c r="AS38" s="16">
        <f>Sect_CBs!AS38+Sect_DBs!U38+Sect_FCs!U38</f>
        <v>972.16956924399994</v>
      </c>
      <c r="AT38" s="16">
        <f>Sect_CBs!AT38+Sect_DBs!V38+Sect_FCs!V38</f>
        <v>944.67868553400001</v>
      </c>
      <c r="AU38" s="16">
        <f>Sect_CBs!AU38+Sect_DBs!W38+Sect_FCs!W38</f>
        <v>1269.3502354140003</v>
      </c>
      <c r="AV38" s="16">
        <f>Sect_CBs!AV38+Sect_DBs!X38+Sect_FCs!X38</f>
        <v>1207.3260703840001</v>
      </c>
      <c r="AW38" s="16">
        <f>Sect_CBs!AW38+Sect_DBs!Y38+Sect_FCs!Y38</f>
        <v>1168.6567002239999</v>
      </c>
      <c r="AX38" s="16">
        <f>Sect_CBs!AX38+Sect_DBs!Z38+Sect_FCs!Z38</f>
        <v>1158.7748106039999</v>
      </c>
      <c r="AY38" s="16">
        <f>Sect_CBs!AY38+Sect_DBs!AA38+Sect_FCs!AA38</f>
        <v>1105.3761455740002</v>
      </c>
      <c r="AZ38" s="16">
        <f>Sect_CBs!AZ38+Sect_DBs!AB38+Sect_FCs!AB38</f>
        <v>1112.1652483640003</v>
      </c>
      <c r="BA38" s="16">
        <f>Sect_CBs!BA38+Sect_DBs!AC38+Sect_FCs!AC38</f>
        <v>1124.5093067839998</v>
      </c>
      <c r="BB38" s="16">
        <f>Sect_CBs!BB38+Sect_DBs!AD38+Sect_FCs!AD38</f>
        <v>1133.5601203699998</v>
      </c>
      <c r="BC38" s="16">
        <f>Sect_CBs!BC38+Sect_DBs!AE38+Sect_FCs!AE38</f>
        <v>1168.30752882</v>
      </c>
      <c r="BD38" s="16">
        <f>Sect_CBs!BD38+Sect_DBs!AF38+Sect_FCs!AF38</f>
        <v>1233.8473899500004</v>
      </c>
      <c r="BE38" s="16">
        <f>Sect_CBs!BE38+Sect_DBs!AG38+Sect_FCs!AG38</f>
        <v>1298.3521401699995</v>
      </c>
      <c r="BF38" s="16">
        <f>Sect_CBs!BF38+Sect_DBs!AH38+Sect_FCs!AH38</f>
        <v>1276.0251351699997</v>
      </c>
      <c r="BG38" s="16">
        <f>Sect_CBs!BG38+Sect_DBs!AI38+Sect_FCs!AI38</f>
        <v>1237.2915696000002</v>
      </c>
      <c r="BH38" s="16">
        <f>Sect_CBs!BH38+Sect_DBs!AJ38+Sect_FCs!AJ38</f>
        <v>1234.2288713900002</v>
      </c>
      <c r="BI38" s="16">
        <f>Sect_CBs!BI38+Sect_DBs!AK38+Sect_FCs!AK38</f>
        <v>1234.724563815</v>
      </c>
      <c r="BJ38" s="16">
        <f>Sect_CBs!BJ38+Sect_DBs!AL38+Sect_FCs!AL38</f>
        <v>1248.7967713549999</v>
      </c>
      <c r="BK38" s="16">
        <f>Sect_CBs!BK38+Sect_DBs!AM38+Sect_FCs!AM38</f>
        <v>1248.7151988850001</v>
      </c>
      <c r="BL38" s="16">
        <f>Sect_CBs!BL38+Sect_DBs!AN38+Sect_FCs!AN38</f>
        <v>1331.17397121</v>
      </c>
      <c r="BM38" s="16">
        <f>Sect_CBs!BM38+Sect_DBs!AO38+Sect_FCs!AO38</f>
        <v>1338.0810462399998</v>
      </c>
      <c r="BN38" s="16">
        <f>Sect_CBs!BN38+Sect_DBs!AP38+Sect_FCs!AP38</f>
        <v>1340.0151536100004</v>
      </c>
      <c r="BO38" s="16">
        <f>Sect_CBs!BO38+Sect_DBs!AQ38+Sect_FCs!AQ38</f>
        <v>1347.34739672</v>
      </c>
      <c r="BP38" s="16">
        <f>Sect_CBs!BP38+Sect_DBs!AR38+Sect_FCs!AR38</f>
        <v>1430.4216735000002</v>
      </c>
      <c r="BQ38" s="16">
        <f>Sect_CBs!BQ38+Sect_DBs!AS38+Sect_FCs!AS38</f>
        <v>1475.0773191300002</v>
      </c>
      <c r="BR38" s="16">
        <f>Sect_CBs!BR38+Sect_DBs!AT38+Sect_FCs!AT38</f>
        <v>1554.4926045460002</v>
      </c>
      <c r="BS38" s="16">
        <f>Sect_CBs!BS38+Sect_DBs!AU38+Sect_FCs!AU38</f>
        <v>1547.37165622</v>
      </c>
      <c r="BT38" s="16">
        <f>Sect_CBs!BT38+Sect_DBs!AV38+Sect_FCs!AV38</f>
        <v>1567.39668031</v>
      </c>
      <c r="BU38" s="16">
        <f>Sect_CBs!BU38+Sect_DBs!AW38+Sect_FCs!AW38</f>
        <v>1545.4538168999998</v>
      </c>
      <c r="BV38" s="16">
        <f>Sect_CBs!BV38+Sect_DBs!AX38+Sect_FCs!AX38</f>
        <v>1541.6826397700002</v>
      </c>
      <c r="BW38" s="16">
        <f>Sect_CBs!BW38+Sect_DBs!AY38+Sect_FCs!AY38</f>
        <v>1590.7176639600002</v>
      </c>
      <c r="BX38" s="16">
        <f>Sect_CBs!BX38+Sect_DBs!AZ38+Sect_FCs!AZ38</f>
        <v>1580.4642199900004</v>
      </c>
      <c r="BY38" s="16">
        <f>Sect_CBs!BY38+Sect_DBs!BA38+Sect_FCs!BA38</f>
        <v>1579.1971240600003</v>
      </c>
      <c r="BZ38" s="16">
        <f>Sect_CBs!BZ38+Sect_DBs!BB38+Sect_FCs!BB38</f>
        <v>1596.6807214300004</v>
      </c>
      <c r="CA38" s="16">
        <f>Sect_CBs!CA38+Sect_DBs!BC38+Sect_FCs!BC38</f>
        <v>1564.5801101970001</v>
      </c>
      <c r="CB38" s="16">
        <f>Sect_CBs!CB38+Sect_DBs!BD38+Sect_FCs!BD38</f>
        <v>1716.5780372499996</v>
      </c>
      <c r="CC38" s="16">
        <f>Sect_CBs!CC38+Sect_DBs!BE38+Sect_FCs!BE38</f>
        <v>1711.1723989575</v>
      </c>
      <c r="CD38" s="16">
        <f>Sect_CBs!CD38+Sect_DBs!BF38+Sect_FCs!BF38</f>
        <v>1712.82476041</v>
      </c>
      <c r="CE38" s="16">
        <f>Sect_CBs!CE38+Sect_DBs!BG38+Sect_FCs!BG38</f>
        <v>1749.1714785520001</v>
      </c>
      <c r="CF38" s="16">
        <f>Sect_CBs!CF38+Sect_DBs!BH38+Sect_FCs!BH38</f>
        <v>1706.6393995299998</v>
      </c>
      <c r="CG38" s="16">
        <f>Sect_CBs!CG38+Sect_DBs!BI38+Sect_FCs!BI38</f>
        <v>1728.00653852</v>
      </c>
      <c r="CH38" s="16">
        <f>Sect_CBs!CH38+Sect_DBs!BJ38+Sect_FCs!BJ38</f>
        <v>1822.8033438570001</v>
      </c>
      <c r="CI38" s="16">
        <f>Sect_CBs!CI38+Sect_DBs!BK38+Sect_FCs!BK38</f>
        <v>1802.3865002460002</v>
      </c>
      <c r="CJ38" s="16">
        <f>Sect_CBs!CJ38+Sect_DBs!BL38+Sect_FCs!BL38</f>
        <v>1779.0773223115004</v>
      </c>
      <c r="CK38" s="16">
        <f>Sect_CBs!CK38+Sect_DBs!BM38+Sect_FCs!BM38</f>
        <v>1791.0734642340003</v>
      </c>
      <c r="CL38" s="16">
        <f>Sect_CBs!CL38+Sect_DBs!BN38+Sect_FCs!BN38</f>
        <v>1819.3511551299998</v>
      </c>
      <c r="CM38" s="16">
        <f>Sect_CBs!CM38+Sect_DBs!BO38+Sect_FCs!BO38</f>
        <v>1836.6037723400004</v>
      </c>
      <c r="CN38" s="16">
        <f>Sect_CBs!CN38+Sect_DBs!BP38+Sect_FCs!BP38</f>
        <v>1834.09070632</v>
      </c>
      <c r="CO38" s="16">
        <f>Sect_CBs!CO38+Sect_DBs!BQ38+Sect_FCs!BQ38</f>
        <v>1838.1584634279995</v>
      </c>
      <c r="CP38" s="16">
        <f>Sect_CBs!CP38+Sect_DBs!BR38+Sect_FCs!BR38</f>
        <v>1829.7814494870004</v>
      </c>
      <c r="CQ38" s="16">
        <f>Sect_CBs!CQ38+Sect_DBs!BS38+Sect_FCs!BS38</f>
        <v>1822.0226941299995</v>
      </c>
      <c r="CR38" s="16">
        <f>Sect_CBs!CR38+Sect_DBs!BT38+Sect_FCs!BT38</f>
        <v>1871.3241977700004</v>
      </c>
      <c r="CS38" s="16">
        <f>Sect_CBs!CS38+Sect_DBs!BU38+Sect_FCs!BU38</f>
        <v>1891.7574853300002</v>
      </c>
      <c r="CT38" s="16">
        <f>Sect_CBs!CT38+Sect_DBs!BV38+Sect_FCs!BV38</f>
        <v>1885.2721999929997</v>
      </c>
      <c r="CU38" s="16">
        <f>Sect_CBs!CU38+Sect_DBs!BW38+Sect_FCs!BW38</f>
        <v>1841.51911756</v>
      </c>
      <c r="CV38" s="16">
        <f>Sect_CBs!CV38+Sect_DBs!BX38+Sect_FCs!BX38</f>
        <v>1846.93991448</v>
      </c>
      <c r="CW38" s="16">
        <f>Sect_CBs!CW38+Sect_DBs!BY38+Sect_FCs!BY38</f>
        <v>1866.8965191499992</v>
      </c>
      <c r="CX38" s="16">
        <f>Sect_CBs!CX38+Sect_DBs!BZ38+Sect_FCs!BZ38</f>
        <v>1812.37920029</v>
      </c>
      <c r="CY38" s="16">
        <f>Sect_CBs!CY38+Sect_DBs!CA38+Sect_FCs!CA38</f>
        <v>1816.23871732</v>
      </c>
      <c r="CZ38" s="16">
        <f>Sect_CBs!CZ38+Sect_DBs!CB38+Sect_FCs!CB38</f>
        <v>1827.3337340700002</v>
      </c>
      <c r="DA38" s="16">
        <f>Sect_CBs!DA38+Sect_DBs!CC38+Sect_FCs!CC38</f>
        <v>1898.9015822199992</v>
      </c>
      <c r="DB38" s="16">
        <f>Sect_CBs!DB38+Sect_DBs!CD38+Sect_FCs!CD38</f>
        <v>1892.0877141400001</v>
      </c>
      <c r="DC38" s="16">
        <f>Sect_CBs!DC38+Sect_DBs!CE38+Sect_FCs!CE38</f>
        <v>1802.8892060499995</v>
      </c>
      <c r="DD38" s="16">
        <f>Sect_CBs!DD38+Sect_DBs!CF38+Sect_FCs!CF38</f>
        <v>1835.8436024099999</v>
      </c>
      <c r="DE38" s="16">
        <f>Sect_CBs!DE38+Sect_DBs!CG38+Sect_FCs!CG38</f>
        <v>1837.1464838800002</v>
      </c>
      <c r="DF38" s="16">
        <f>Sect_CBs!DF38+Sect_DBs!CH38+Sect_FCs!CH38</f>
        <v>1832.2013552799995</v>
      </c>
      <c r="DG38" s="16">
        <f>Sect_CBs!DG38+Sect_DBs!CI38+Sect_FCs!CI38</f>
        <v>1668.7116669799996</v>
      </c>
      <c r="DH38" s="16">
        <f>Sect_CBs!DH38+Sect_DBs!CJ38+Sect_FCs!CJ38</f>
        <v>1722.0428978299992</v>
      </c>
      <c r="DI38" s="16">
        <f>Sect_CBs!DI38+Sect_DBs!CK38+Sect_FCs!CK38</f>
        <v>1646.8139686199995</v>
      </c>
      <c r="DJ38" s="16">
        <f>Sect_CBs!DJ38+Sect_DBs!CL38+Sect_FCs!CL38</f>
        <v>1670.73224854</v>
      </c>
      <c r="DK38" s="16">
        <f>Sect_CBs!DK38+Sect_DBs!CM38+Sect_FCs!CM38</f>
        <v>1669.0692847400001</v>
      </c>
      <c r="DL38" s="16">
        <f>Sect_CBs!DL38+Sect_DBs!CN38+Sect_FCs!CN38</f>
        <v>1681.9322949800005</v>
      </c>
      <c r="DM38" s="16">
        <f>Sect_CBs!DM38+Sect_DBs!CO38+Sect_FCs!CO38</f>
        <v>1708.6733836399997</v>
      </c>
      <c r="DN38" s="16">
        <f>Sect_CBs!DN38+Sect_DBs!CP38+Sect_FCs!CP38</f>
        <v>1701.9816791199999</v>
      </c>
      <c r="DO38" s="16">
        <f>Sect_CBs!DO38+Sect_DBs!CQ38+Sect_FCs!CQ38</f>
        <v>1683.27930707</v>
      </c>
      <c r="DP38" s="16">
        <f>Sect_CBs!DP38+Sect_DBs!CR38+Sect_FCs!CR38</f>
        <v>1660.5915184019998</v>
      </c>
      <c r="DQ38" s="16">
        <f>Sect_CBs!DQ38+Sect_DBs!CS38+Sect_FCs!CS38</f>
        <v>1636.727981348</v>
      </c>
      <c r="DR38" s="16">
        <f>Sect_CBs!DR38+Sect_DBs!CT38+Sect_FCs!CT38</f>
        <v>1575.8019997039999</v>
      </c>
      <c r="DS38" s="16">
        <f>Sect_CBs!DS38+Sect_DBs!CU38+Sect_FCs!CU38</f>
        <v>1352.3774387629999</v>
      </c>
      <c r="DT38" s="16">
        <f>Sect_CBs!DT38+Sect_DBs!CV38+Sect_FCs!CV38</f>
        <v>1362.2228736879995</v>
      </c>
      <c r="DU38" s="16">
        <f>Sect_CBs!DU38+Sect_DBs!CW38+Sect_FCs!CW38</f>
        <v>1357.2715509800003</v>
      </c>
      <c r="DV38" s="16">
        <f>Sect_CBs!DV38+Sect_DBs!CX38+Sect_FCs!CX38</f>
        <v>1326.4000031049998</v>
      </c>
      <c r="DW38" s="16">
        <f>Sect_CBs!DW38+Sect_DBs!CY38+Sect_FCs!CY38</f>
        <v>1258.8649777979997</v>
      </c>
      <c r="DX38" s="16">
        <f>Sect_CBs!DX38+Sect_DBs!CZ38+Sect_FCs!CZ38</f>
        <v>1198.7296567299998</v>
      </c>
      <c r="DY38" s="16">
        <f>Sect_CBs!DY38+Sect_DBs!DA38+Sect_FCs!DA38</f>
        <v>1205.2312265399999</v>
      </c>
      <c r="DZ38" s="16">
        <f>Sect_CBs!DZ38+Sect_DBs!DB38+Sect_FCs!DB38</f>
        <v>1181.0702416899999</v>
      </c>
      <c r="EA38" s="16">
        <f>Sect_CBs!EA38+Sect_DBs!DC38+Sect_FCs!DC38</f>
        <v>1159.6150313500002</v>
      </c>
      <c r="EB38" s="16">
        <f>Sect_CBs!EB38+Sect_DBs!DD38+Sect_FCs!DD38</f>
        <v>1144.72553526</v>
      </c>
      <c r="EC38" s="16">
        <f>Sect_CBs!EC38+Sect_DBs!DE38+Sect_FCs!DE38</f>
        <v>1171.3327795599998</v>
      </c>
      <c r="ED38" s="16">
        <f>Sect_CBs!ED38+Sect_DBs!DF38+Sect_FCs!DF38</f>
        <v>1243.6465937799999</v>
      </c>
      <c r="EE38" s="16">
        <f>Sect_CBs!EE38+Sect_DBs!DG38+Sect_FCs!DG38</f>
        <v>1133.9449415699999</v>
      </c>
      <c r="EF38" s="16">
        <f>Sect_CBs!EF38+Sect_DBs!DH38+Sect_FCs!DH38</f>
        <v>1188.8700186499996</v>
      </c>
      <c r="EG38" s="16">
        <f>Sect_CBs!EG38+Sect_DBs!DI38+Sect_FCs!DI38</f>
        <v>1236.0117244299995</v>
      </c>
      <c r="EH38" s="16">
        <f>Sect_CBs!EH38+Sect_DBs!DJ38+Sect_FCs!DJ38</f>
        <v>1230.6336533400001</v>
      </c>
      <c r="EI38" s="16">
        <f>Sect_CBs!EI38+Sect_DBs!DK38+Sect_FCs!DK38</f>
        <v>1217.81474665</v>
      </c>
      <c r="EJ38" s="16">
        <f>Sect_CBs!EJ38+Sect_DBs!DL38+Sect_FCs!DL38</f>
        <v>1217.4103274799998</v>
      </c>
      <c r="EK38" s="13">
        <f>Sect_CBs!EK38+Sect_DBs!DM38+Sect_FCs!DM38</f>
        <v>1828.27252305</v>
      </c>
      <c r="EL38" s="13">
        <f>Sect_CBs!EL38+Sect_DBs!DN38+Sect_FCs!DN38</f>
        <v>2022.0103805499996</v>
      </c>
      <c r="EM38" s="13">
        <f>Sect_CBs!EM38+Sect_DBs!DO38+Sect_FCs!DO38</f>
        <v>2260.4597257999994</v>
      </c>
      <c r="EN38" s="13">
        <f>Sect_CBs!EN38+Sect_DBs!DP38+Sect_FCs!DP38</f>
        <v>2389.9723010399989</v>
      </c>
      <c r="EO38" s="13">
        <f>Sect_CBs!EO38+Sect_DBs!DQ38+Sect_FCs!DQ38</f>
        <v>2437.0789513200007</v>
      </c>
      <c r="EP38" s="13">
        <f>Sect_CBs!EP38+Sect_DBs!DR38+Sect_FCs!DR38</f>
        <v>2378.1867083800007</v>
      </c>
      <c r="EQ38" s="13">
        <f>Sect_CBs!EQ38+Sect_DBs!DS38+Sect_FCs!DS38</f>
        <v>2311.0412433700017</v>
      </c>
      <c r="ER38" s="13">
        <f>Sect_CBs!ER38+Sect_DBs!DT38+Sect_FCs!DT38</f>
        <v>2301.2104185799999</v>
      </c>
      <c r="ES38" s="13">
        <f>Sect_CBs!ES38+Sect_DBs!DU38+Sect_FCs!DU38</f>
        <v>2725.6934334400007</v>
      </c>
      <c r="ET38" s="13">
        <f>Sect_CBs!ET38+Sect_DBs!DV38+Sect_FCs!DV38</f>
        <v>2763.2550989500005</v>
      </c>
      <c r="EU38" s="13">
        <f>Sect_CBs!EU38+Sect_DBs!DW38+Sect_FCs!DW38</f>
        <v>2798.0672368299997</v>
      </c>
      <c r="EV38" s="13">
        <f>Sect_CBs!EV38+Sect_DBs!DX38+Sect_FCs!DX38</f>
        <v>2843.9137409749997</v>
      </c>
      <c r="EW38" s="13">
        <f>Sect_CBs!EW38+Sect_DBs!DY38+Sect_FCs!DY38</f>
        <v>2901.8555320099995</v>
      </c>
      <c r="EX38" s="13">
        <f>Sect_CBs!EX38+Sect_DBs!DZ38+Sect_FCs!DZ38</f>
        <v>2900.6200960399997</v>
      </c>
    </row>
    <row r="39" spans="1:154" s="18" customFormat="1" x14ac:dyDescent="0.3">
      <c r="A39" s="15" t="s">
        <v>51</v>
      </c>
      <c r="B39" s="16">
        <v>4709.7419453399998</v>
      </c>
      <c r="C39" s="16">
        <v>4661.3664650700002</v>
      </c>
      <c r="D39" s="16">
        <v>5034.8113218600001</v>
      </c>
      <c r="E39" s="16">
        <v>6035.0344393956675</v>
      </c>
      <c r="F39" s="16">
        <v>5153.9317786399997</v>
      </c>
      <c r="G39" s="16">
        <v>5482.4875837899999</v>
      </c>
      <c r="H39" s="16">
        <v>5223.338904629285</v>
      </c>
      <c r="I39" s="16">
        <v>5212.1823602900013</v>
      </c>
      <c r="J39" s="16">
        <v>5213.243360290001</v>
      </c>
      <c r="K39" s="17">
        <v>5089.014953533273</v>
      </c>
      <c r="L39" s="16">
        <v>5309.0855015110037</v>
      </c>
      <c r="M39" s="16">
        <v>4850.2489365470574</v>
      </c>
      <c r="N39" s="16">
        <v>4928.4905417885402</v>
      </c>
      <c r="O39" s="16">
        <v>4828.6460896685403</v>
      </c>
      <c r="P39" s="16">
        <v>4670.7069615285409</v>
      </c>
      <c r="Q39" s="16">
        <v>4740.4402206285404</v>
      </c>
      <c r="R39" s="16">
        <v>4805.7104957885394</v>
      </c>
      <c r="S39" s="16">
        <v>5298.7347969699986</v>
      </c>
      <c r="T39" s="16">
        <v>4993.7748546699995</v>
      </c>
      <c r="U39" s="16">
        <v>5428.8991418050873</v>
      </c>
      <c r="V39" s="16">
        <v>5456.0987479699988</v>
      </c>
      <c r="W39" s="16">
        <v>5722.8123608000005</v>
      </c>
      <c r="X39" s="16">
        <v>5722.1285659900004</v>
      </c>
      <c r="Y39" s="16">
        <v>5690.8761876499993</v>
      </c>
      <c r="Z39" s="16">
        <f>Sect_CBs!Z39+Sect_DBs!B39+Sect_FCs!B39</f>
        <v>6888.9947517199998</v>
      </c>
      <c r="AA39" s="16">
        <f>Sect_CBs!AA39+Sect_DBs!C39+Sect_FCs!C39</f>
        <v>6954.9570481300016</v>
      </c>
      <c r="AB39" s="16">
        <f>Sect_CBs!AB39+Sect_DBs!D39+Sect_FCs!D39</f>
        <v>6841.2101328114968</v>
      </c>
      <c r="AC39" s="16">
        <f>Sect_CBs!AC39+Sect_DBs!E39+Sect_FCs!E39</f>
        <v>7254.1087988615</v>
      </c>
      <c r="AD39" s="16">
        <f>Sect_CBs!AD39+Sect_DBs!F39+Sect_FCs!F39</f>
        <v>7617.2999646160006</v>
      </c>
      <c r="AE39" s="16">
        <f>Sect_CBs!AE39+Sect_DBs!G39+Sect_FCs!G39</f>
        <v>7740.5454020860006</v>
      </c>
      <c r="AF39" s="16">
        <f>Sect_CBs!AF39+Sect_DBs!H39+Sect_FCs!H39</f>
        <v>8123.2528904260007</v>
      </c>
      <c r="AG39" s="16">
        <f>Sect_CBs!AG39+Sect_DBs!I39+Sect_FCs!I39</f>
        <v>8088.9110994789989</v>
      </c>
      <c r="AH39" s="16">
        <f>Sect_CBs!AH39+Sect_DBs!J39+Sect_FCs!J39</f>
        <v>8184.5074613049983</v>
      </c>
      <c r="AI39" s="16">
        <f>Sect_CBs!AI39+Sect_DBs!K39+Sect_FCs!K39</f>
        <v>8155.4538998400003</v>
      </c>
      <c r="AJ39" s="16">
        <f>Sect_CBs!AJ39+Sect_DBs!L39+Sect_FCs!L39</f>
        <v>8008.2494482849997</v>
      </c>
      <c r="AK39" s="16">
        <f>Sect_CBs!AK39+Sect_DBs!M39+Sect_FCs!M39</f>
        <v>8671.0159544049966</v>
      </c>
      <c r="AL39" s="16">
        <f>Sect_CBs!AL39+Sect_DBs!N39+Sect_FCs!N39</f>
        <v>8572.0914465949991</v>
      </c>
      <c r="AM39" s="16">
        <f>Sect_CBs!AM39+Sect_DBs!O39+Sect_FCs!O39</f>
        <v>8556.7098969199997</v>
      </c>
      <c r="AN39" s="16">
        <f>Sect_CBs!AN39+Sect_DBs!P39+Sect_FCs!P39</f>
        <v>8825.684761855</v>
      </c>
      <c r="AO39" s="16">
        <f>Sect_CBs!AO39+Sect_DBs!Q39+Sect_FCs!Q39</f>
        <v>9015.0879119750007</v>
      </c>
      <c r="AP39" s="16">
        <f>Sect_CBs!AP39+Sect_DBs!R39+Sect_FCs!R39</f>
        <v>9419.4238207949984</v>
      </c>
      <c r="AQ39" s="16">
        <f>Sect_CBs!AQ39+Sect_DBs!S39+Sect_FCs!S39</f>
        <v>9393.0628877350009</v>
      </c>
      <c r="AR39" s="16">
        <f>Sect_CBs!AR39+Sect_DBs!T39+Sect_FCs!T39</f>
        <v>9805.4174151949992</v>
      </c>
      <c r="AS39" s="16">
        <f>Sect_CBs!AS39+Sect_DBs!U39+Sect_FCs!U39</f>
        <v>9713.644067924999</v>
      </c>
      <c r="AT39" s="16">
        <f>Sect_CBs!AT39+Sect_DBs!V39+Sect_FCs!V39</f>
        <v>10095.987964354996</v>
      </c>
      <c r="AU39" s="16">
        <f>Sect_CBs!AU39+Sect_DBs!W39+Sect_FCs!W39</f>
        <v>10803.972992235</v>
      </c>
      <c r="AV39" s="16">
        <f>Sect_CBs!AV39+Sect_DBs!X39+Sect_FCs!X39</f>
        <v>10328.800802125001</v>
      </c>
      <c r="AW39" s="16">
        <f>Sect_CBs!AW39+Sect_DBs!Y39+Sect_FCs!Y39</f>
        <v>10058.127826724998</v>
      </c>
      <c r="AX39" s="16">
        <f>Sect_CBs!AX39+Sect_DBs!Z39+Sect_FCs!Z39</f>
        <v>9878.1401873050017</v>
      </c>
      <c r="AY39" s="16">
        <f>Sect_CBs!AY39+Sect_DBs!AA39+Sect_FCs!AA39</f>
        <v>9622.2721647950038</v>
      </c>
      <c r="AZ39" s="16">
        <f>Sect_CBs!AZ39+Sect_DBs!AB39+Sect_FCs!AB39</f>
        <v>9809.8189088799991</v>
      </c>
      <c r="BA39" s="16">
        <f>Sect_CBs!BA39+Sect_DBs!AC39+Sect_FCs!AC39</f>
        <v>10456.7602863625</v>
      </c>
      <c r="BB39" s="16">
        <f>Sect_CBs!BB39+Sect_DBs!AD39+Sect_FCs!AD39</f>
        <v>11044.484623177499</v>
      </c>
      <c r="BC39" s="16">
        <f>Sect_CBs!BC39+Sect_DBs!AE39+Sect_FCs!AE39</f>
        <v>10717.124026420001</v>
      </c>
      <c r="BD39" s="16">
        <f>Sect_CBs!BD39+Sect_DBs!AF39+Sect_FCs!AF39</f>
        <v>10500.801371969999</v>
      </c>
      <c r="BE39" s="16">
        <f>Sect_CBs!BE39+Sect_DBs!AG39+Sect_FCs!AG39</f>
        <v>10475.824765300002</v>
      </c>
      <c r="BF39" s="16">
        <f>Sect_CBs!BF39+Sect_DBs!AH39+Sect_FCs!AH39</f>
        <v>10458.530766170001</v>
      </c>
      <c r="BG39" s="16">
        <f>Sect_CBs!BG39+Sect_DBs!AI39+Sect_FCs!AI39</f>
        <v>11403.440034571999</v>
      </c>
      <c r="BH39" s="16">
        <f>Sect_CBs!BH39+Sect_DBs!AJ39+Sect_FCs!AJ39</f>
        <v>9981.2393217739973</v>
      </c>
      <c r="BI39" s="16">
        <f>Sect_CBs!BI39+Sect_DBs!AK39+Sect_FCs!AK39</f>
        <v>10140.873725525002</v>
      </c>
      <c r="BJ39" s="16">
        <f>Sect_CBs!BJ39+Sect_DBs!AL39+Sect_FCs!AL39</f>
        <v>10559.028711777501</v>
      </c>
      <c r="BK39" s="16">
        <f>Sect_CBs!BK39+Sect_DBs!AM39+Sect_FCs!AM39</f>
        <v>10312.995579993501</v>
      </c>
      <c r="BL39" s="16">
        <f>Sect_CBs!BL39+Sect_DBs!AN39+Sect_FCs!AN39</f>
        <v>11396.8202948785</v>
      </c>
      <c r="BM39" s="16">
        <f>Sect_CBs!BM39+Sect_DBs!AO39+Sect_FCs!AO39</f>
        <v>12260.892593604001</v>
      </c>
      <c r="BN39" s="16">
        <f>Sect_CBs!BN39+Sect_DBs!AP39+Sect_FCs!AP39</f>
        <v>12040.168124787999</v>
      </c>
      <c r="BO39" s="16">
        <f>Sect_CBs!BO39+Sect_DBs!AQ39+Sect_FCs!AQ39</f>
        <v>11889.487366388004</v>
      </c>
      <c r="BP39" s="16">
        <f>Sect_CBs!BP39+Sect_DBs!AR39+Sect_FCs!AR39</f>
        <v>12607.784706678001</v>
      </c>
      <c r="BQ39" s="16">
        <f>Sect_CBs!BQ39+Sect_DBs!AS39+Sect_FCs!AS39</f>
        <v>11929.557458870004</v>
      </c>
      <c r="BR39" s="16">
        <f>Sect_CBs!BR39+Sect_DBs!AT39+Sect_FCs!AT39</f>
        <v>12128.45495182</v>
      </c>
      <c r="BS39" s="16">
        <f>Sect_CBs!BS39+Sect_DBs!AU39+Sect_FCs!AU39</f>
        <v>11581.344241320001</v>
      </c>
      <c r="BT39" s="16">
        <f>Sect_CBs!BT39+Sect_DBs!AV39+Sect_FCs!AV39</f>
        <v>11911.883516706248</v>
      </c>
      <c r="BU39" s="16">
        <f>Sect_CBs!BU39+Sect_DBs!AW39+Sect_FCs!AW39</f>
        <v>11898.38721544225</v>
      </c>
      <c r="BV39" s="16">
        <f>Sect_CBs!BV39+Sect_DBs!AX39+Sect_FCs!AX39</f>
        <v>12615.068088548751</v>
      </c>
      <c r="BW39" s="16">
        <f>Sect_CBs!BW39+Sect_DBs!AY39+Sect_FCs!AY39</f>
        <v>12539.382108116752</v>
      </c>
      <c r="BX39" s="16">
        <f>Sect_CBs!BX39+Sect_DBs!AZ39+Sect_FCs!AZ39</f>
        <v>12879.866492328749</v>
      </c>
      <c r="BY39" s="16">
        <f>Sect_CBs!BY39+Sect_DBs!BA39+Sect_FCs!BA39</f>
        <v>13301.543808246248</v>
      </c>
      <c r="BZ39" s="16">
        <f>Sect_CBs!BZ39+Sect_DBs!BB39+Sect_FCs!BB39</f>
        <v>13248.175261996248</v>
      </c>
      <c r="CA39" s="16">
        <f>Sect_CBs!CA39+Sect_DBs!BC39+Sect_FCs!BC39</f>
        <v>13150.695597686248</v>
      </c>
      <c r="CB39" s="16">
        <f>Sect_CBs!CB39+Sect_DBs!BD39+Sect_FCs!BD39</f>
        <v>13502.137700166249</v>
      </c>
      <c r="CC39" s="16">
        <f>Sect_CBs!CC39+Sect_DBs!BE39+Sect_FCs!BE39</f>
        <v>13637.567274116249</v>
      </c>
      <c r="CD39" s="16">
        <f>Sect_CBs!CD39+Sect_DBs!BF39+Sect_FCs!BF39</f>
        <v>12908.790573406251</v>
      </c>
      <c r="CE39" s="16">
        <f>Sect_CBs!CE39+Sect_DBs!BG39+Sect_FCs!BG39</f>
        <v>13128.785935056247</v>
      </c>
      <c r="CF39" s="16">
        <f>Sect_CBs!CF39+Sect_DBs!BH39+Sect_FCs!BH39</f>
        <v>13640.851811706247</v>
      </c>
      <c r="CG39" s="16">
        <f>Sect_CBs!CG39+Sect_DBs!BI39+Sect_FCs!BI39</f>
        <v>13457.159839416254</v>
      </c>
      <c r="CH39" s="16">
        <f>Sect_CBs!CH39+Sect_DBs!BJ39+Sect_FCs!BJ39</f>
        <v>14252.240938379999</v>
      </c>
      <c r="CI39" s="16">
        <f>Sect_CBs!CI39+Sect_DBs!BK39+Sect_FCs!BK39</f>
        <v>14704.33503439</v>
      </c>
      <c r="CJ39" s="16">
        <f>Sect_CBs!CJ39+Sect_DBs!BL39+Sect_FCs!BL39</f>
        <v>15050.502483710001</v>
      </c>
      <c r="CK39" s="16">
        <f>Sect_CBs!CK39+Sect_DBs!BM39+Sect_FCs!BM39</f>
        <v>15170.763989720001</v>
      </c>
      <c r="CL39" s="16">
        <f>Sect_CBs!CL39+Sect_DBs!BN39+Sect_FCs!BN39</f>
        <v>15557.045959709994</v>
      </c>
      <c r="CM39" s="16">
        <f>Sect_CBs!CM39+Sect_DBs!BO39+Sect_FCs!BO39</f>
        <v>15499.761036720001</v>
      </c>
      <c r="CN39" s="16">
        <f>Sect_CBs!CN39+Sect_DBs!BP39+Sect_FCs!BP39</f>
        <v>14608.494434145005</v>
      </c>
      <c r="CO39" s="16">
        <f>Sect_CBs!CO39+Sect_DBs!BQ39+Sect_FCs!BQ39</f>
        <v>15353.284249641501</v>
      </c>
      <c r="CP39" s="16">
        <f>Sect_CBs!CP39+Sect_DBs!BR39+Sect_FCs!BR39</f>
        <v>15669.268992649339</v>
      </c>
      <c r="CQ39" s="16">
        <f>Sect_CBs!CQ39+Sect_DBs!BS39+Sect_FCs!BS39</f>
        <v>15720.923628749337</v>
      </c>
      <c r="CR39" s="16">
        <f>Sect_CBs!CR39+Sect_DBs!BT39+Sect_FCs!BT39</f>
        <v>16090.808369984363</v>
      </c>
      <c r="CS39" s="16">
        <f>Sect_CBs!CS39+Sect_DBs!BU39+Sect_FCs!BU39</f>
        <v>15725.2081494135</v>
      </c>
      <c r="CT39" s="16">
        <f>Sect_CBs!CT39+Sect_DBs!BV39+Sect_FCs!BV39</f>
        <v>15998.723864708501</v>
      </c>
      <c r="CU39" s="16">
        <f>Sect_CBs!CU39+Sect_DBs!BW39+Sect_FCs!BW39</f>
        <v>15506.144407911001</v>
      </c>
      <c r="CV39" s="16">
        <f>Sect_CBs!CV39+Sect_DBs!BX39+Sect_FCs!BX39</f>
        <v>15438.537653017996</v>
      </c>
      <c r="CW39" s="16">
        <f>Sect_CBs!CW39+Sect_DBs!BY39+Sect_FCs!BY39</f>
        <v>16370.382597706999</v>
      </c>
      <c r="CX39" s="16">
        <f>Sect_CBs!CX39+Sect_DBs!BZ39+Sect_FCs!BZ39</f>
        <v>17235.307318341474</v>
      </c>
      <c r="CY39" s="16">
        <f>Sect_CBs!CY39+Sect_DBs!CA39+Sect_FCs!CA39</f>
        <v>18047.085393633228</v>
      </c>
      <c r="CZ39" s="16">
        <f>Sect_CBs!CZ39+Sect_DBs!CB39+Sect_FCs!CB39</f>
        <v>18427.167802668009</v>
      </c>
      <c r="DA39" s="16">
        <f>Sect_CBs!DA39+Sect_DBs!CC39+Sect_FCs!CC39</f>
        <v>18829.046196269999</v>
      </c>
      <c r="DB39" s="16">
        <f>Sect_CBs!DB39+Sect_DBs!CD39+Sect_FCs!CD39</f>
        <v>17946.486174633996</v>
      </c>
      <c r="DC39" s="16">
        <f>Sect_CBs!DC39+Sect_DBs!CE39+Sect_FCs!CE39</f>
        <v>18777.725959058997</v>
      </c>
      <c r="DD39" s="16">
        <f>Sect_CBs!DD39+Sect_DBs!CF39+Sect_FCs!CF39</f>
        <v>19544.118208763004</v>
      </c>
      <c r="DE39" s="16">
        <f>Sect_CBs!DE39+Sect_DBs!CG39+Sect_FCs!CG39</f>
        <v>19726.670491585999</v>
      </c>
      <c r="DF39" s="16">
        <f>Sect_CBs!DF39+Sect_DBs!CH39+Sect_FCs!CH39</f>
        <v>20376.496715492001</v>
      </c>
      <c r="DG39" s="16">
        <f>Sect_CBs!DG39+Sect_DBs!CI39+Sect_FCs!CI39</f>
        <v>20509.289420514004</v>
      </c>
      <c r="DH39" s="16">
        <f>Sect_CBs!DH39+Sect_DBs!CJ39+Sect_FCs!CJ39</f>
        <v>21567.540070300998</v>
      </c>
      <c r="DI39" s="16">
        <f>Sect_CBs!DI39+Sect_DBs!CK39+Sect_FCs!CK39</f>
        <v>22676.246107694998</v>
      </c>
      <c r="DJ39" s="16">
        <f>Sect_CBs!DJ39+Sect_DBs!CL39+Sect_FCs!CL39</f>
        <v>23754.887461974497</v>
      </c>
      <c r="DK39" s="16">
        <f>Sect_CBs!DK39+Sect_DBs!CM39+Sect_FCs!CM39</f>
        <v>24027.286520239999</v>
      </c>
      <c r="DL39" s="16">
        <f>Sect_CBs!DL39+Sect_DBs!CN39+Sect_FCs!CN39</f>
        <v>24016.022064667006</v>
      </c>
      <c r="DM39" s="16">
        <f>Sect_CBs!DM39+Sect_DBs!CO39+Sect_FCs!CO39</f>
        <v>24076.200009224041</v>
      </c>
      <c r="DN39" s="16">
        <f>Sect_CBs!DN39+Sect_DBs!CP39+Sect_FCs!CP39</f>
        <v>24076.815064439001</v>
      </c>
      <c r="DO39" s="16">
        <f>Sect_CBs!DO39+Sect_DBs!CQ39+Sect_FCs!CQ39</f>
        <v>23826.885275616998</v>
      </c>
      <c r="DP39" s="16">
        <f>Sect_CBs!DP39+Sect_DBs!CR39+Sect_FCs!CR39</f>
        <v>24029.779412219996</v>
      </c>
      <c r="DQ39" s="16">
        <f>Sect_CBs!DQ39+Sect_DBs!CS39+Sect_FCs!CS39</f>
        <v>23737.416654396606</v>
      </c>
      <c r="DR39" s="16">
        <f>Sect_CBs!DR39+Sect_DBs!CT39+Sect_FCs!CT39</f>
        <v>23678.271328060498</v>
      </c>
      <c r="DS39" s="16">
        <f>Sect_CBs!DS39+Sect_DBs!CU39+Sect_FCs!CU39</f>
        <v>23884.37665366201</v>
      </c>
      <c r="DT39" s="16">
        <f>Sect_CBs!DT39+Sect_DBs!CV39+Sect_FCs!CV39</f>
        <v>24048.094939506504</v>
      </c>
      <c r="DU39" s="16">
        <f>Sect_CBs!DU39+Sect_DBs!CW39+Sect_FCs!CW39</f>
        <v>24947.197515056501</v>
      </c>
      <c r="DV39" s="16">
        <f>Sect_CBs!DV39+Sect_DBs!CX39+Sect_FCs!CX39</f>
        <v>25479.555302782013</v>
      </c>
      <c r="DW39" s="16">
        <f>Sect_CBs!DW39+Sect_DBs!CY39+Sect_FCs!CY39</f>
        <v>23767.917443930499</v>
      </c>
      <c r="DX39" s="16">
        <f>Sect_CBs!DX39+Sect_DBs!CZ39+Sect_FCs!CZ39</f>
        <v>25059.859429790999</v>
      </c>
      <c r="DY39" s="16">
        <f>Sect_CBs!DY39+Sect_DBs!DA39+Sect_FCs!DA39</f>
        <v>24942.242118053004</v>
      </c>
      <c r="DZ39" s="16">
        <f>Sect_CBs!DZ39+Sect_DBs!DB39+Sect_FCs!DB39</f>
        <v>25294.455535515008</v>
      </c>
      <c r="EA39" s="16">
        <f>Sect_CBs!EA39+Sect_DBs!DC39+Sect_FCs!DC39</f>
        <v>25853.583240303993</v>
      </c>
      <c r="EB39" s="16">
        <f>Sect_CBs!EB39+Sect_DBs!DD39+Sect_FCs!DD39</f>
        <v>26647.779885501994</v>
      </c>
      <c r="EC39" s="16">
        <f>Sect_CBs!EC39+Sect_DBs!DE39+Sect_FCs!DE39</f>
        <v>26506.976583143998</v>
      </c>
      <c r="ED39" s="16">
        <f>Sect_CBs!ED39+Sect_DBs!DF39+Sect_FCs!DF39</f>
        <v>25226.711439133986</v>
      </c>
      <c r="EE39" s="16">
        <f>Sect_CBs!EE39+Sect_DBs!DG39+Sect_FCs!DG39</f>
        <v>23169.352355789488</v>
      </c>
      <c r="EF39" s="16">
        <f>Sect_CBs!EF39+Sect_DBs!DH39+Sect_FCs!DH39</f>
        <v>24899.297861498493</v>
      </c>
      <c r="EG39" s="16">
        <f>Sect_CBs!EG39+Sect_DBs!DI39+Sect_FCs!DI39</f>
        <v>25250.709339595978</v>
      </c>
      <c r="EH39" s="16">
        <f>Sect_CBs!EH39+Sect_DBs!DJ39+Sect_FCs!DJ39</f>
        <v>25233.247785653541</v>
      </c>
      <c r="EI39" s="16">
        <f>Sect_CBs!EI39+Sect_DBs!DK39+Sect_FCs!DK39</f>
        <v>25460.723568020003</v>
      </c>
      <c r="EJ39" s="16">
        <f>Sect_CBs!EJ39+Sect_DBs!DL39+Sect_FCs!DL39</f>
        <v>25857.912062230993</v>
      </c>
      <c r="EK39" s="13">
        <f>Sect_CBs!EK39+Sect_DBs!DM39+Sect_FCs!DM39</f>
        <v>26512.610700335001</v>
      </c>
      <c r="EL39" s="13">
        <f>Sect_CBs!EL39+Sect_DBs!DN39+Sect_FCs!DN39</f>
        <v>26510.025137523997</v>
      </c>
      <c r="EM39" s="13">
        <f>Sect_CBs!EM39+Sect_DBs!DO39+Sect_FCs!DO39</f>
        <v>27552.15263746</v>
      </c>
      <c r="EN39" s="13">
        <f>Sect_CBs!EN39+Sect_DBs!DP39+Sect_FCs!DP39</f>
        <v>29114.976890010996</v>
      </c>
      <c r="EO39" s="13">
        <f>Sect_CBs!EO39+Sect_DBs!DQ39+Sect_FCs!DQ39</f>
        <v>30032.598897147</v>
      </c>
      <c r="EP39" s="13">
        <f>Sect_CBs!EP39+Sect_DBs!DR39+Sect_FCs!DR39</f>
        <v>30458.995658705018</v>
      </c>
      <c r="EQ39" s="13">
        <f>Sect_CBs!EQ39+Sect_DBs!DS39+Sect_FCs!DS39</f>
        <v>30426.690020560101</v>
      </c>
      <c r="ER39" s="13">
        <f>Sect_CBs!ER39+Sect_DBs!DT39+Sect_FCs!DT39</f>
        <v>31122.664989256995</v>
      </c>
      <c r="ES39" s="13">
        <f>Sect_CBs!ES39+Sect_DBs!DU39+Sect_FCs!DU39</f>
        <v>31863.300973479003</v>
      </c>
      <c r="ET39" s="13">
        <f>Sect_CBs!ET39+Sect_DBs!DV39+Sect_FCs!DV39</f>
        <v>32633.145009227501</v>
      </c>
      <c r="EU39" s="13">
        <f>Sect_CBs!EU39+Sect_DBs!DW39+Sect_FCs!DW39</f>
        <v>32776.040040084001</v>
      </c>
      <c r="EV39" s="13">
        <f>Sect_CBs!EV39+Sect_DBs!DX39+Sect_FCs!DX39</f>
        <v>33068.098819967912</v>
      </c>
      <c r="EW39" s="13">
        <f>Sect_CBs!EW39+Sect_DBs!DY39+Sect_FCs!DY39</f>
        <v>33443.478265557496</v>
      </c>
      <c r="EX39" s="13">
        <f>Sect_CBs!EX39+Sect_DBs!DZ39+Sect_FCs!DZ39</f>
        <v>33201.394063057494</v>
      </c>
    </row>
    <row r="40" spans="1:154" s="18" customFormat="1" x14ac:dyDescent="0.3">
      <c r="A40" s="15" t="s">
        <v>52</v>
      </c>
      <c r="B40" s="16">
        <v>4163.5023644000003</v>
      </c>
      <c r="C40" s="16">
        <v>4339.4819255799994</v>
      </c>
      <c r="D40" s="16">
        <v>4438.6971347999997</v>
      </c>
      <c r="E40" s="16">
        <v>4404.2272843540513</v>
      </c>
      <c r="F40" s="16">
        <v>4932.2103122899998</v>
      </c>
      <c r="G40" s="16">
        <v>5033.1742763700004</v>
      </c>
      <c r="H40" s="16">
        <v>5511.6340750076615</v>
      </c>
      <c r="I40" s="16">
        <v>5839.86726972</v>
      </c>
      <c r="J40" s="16">
        <v>5836.9062697199997</v>
      </c>
      <c r="K40" s="17">
        <v>5708.1741312999993</v>
      </c>
      <c r="L40" s="16">
        <v>6264.4238841892502</v>
      </c>
      <c r="M40" s="16">
        <v>6689.6691901361728</v>
      </c>
      <c r="N40" s="16">
        <v>6692.7673384197506</v>
      </c>
      <c r="O40" s="16">
        <v>6893.1110758297491</v>
      </c>
      <c r="P40" s="16">
        <v>7503.3752625697498</v>
      </c>
      <c r="Q40" s="16">
        <v>7815.6024042397494</v>
      </c>
      <c r="R40" s="16">
        <v>8740.3868109497507</v>
      </c>
      <c r="S40" s="16">
        <v>8624.3122105830007</v>
      </c>
      <c r="T40" s="16">
        <v>10178.933897229999</v>
      </c>
      <c r="U40" s="16">
        <v>10751.947447000781</v>
      </c>
      <c r="V40" s="16">
        <v>11019.541958099999</v>
      </c>
      <c r="W40" s="16">
        <v>11358.443651819998</v>
      </c>
      <c r="X40" s="16">
        <v>11706.280579499999</v>
      </c>
      <c r="Y40" s="16">
        <v>12053.589155129997</v>
      </c>
      <c r="Z40" s="16">
        <f>Sect_CBs!Z40+Sect_DBs!B40+Sect_FCs!B40</f>
        <v>12788.908546339999</v>
      </c>
      <c r="AA40" s="16">
        <f>Sect_CBs!AA40+Sect_DBs!C40+Sect_FCs!C40</f>
        <v>13433.876829339999</v>
      </c>
      <c r="AB40" s="16">
        <f>Sect_CBs!AB40+Sect_DBs!D40+Sect_FCs!D40</f>
        <v>14219.333706603999</v>
      </c>
      <c r="AC40" s="16">
        <f>Sect_CBs!AC40+Sect_DBs!E40+Sect_FCs!E40</f>
        <v>15118.308379303999</v>
      </c>
      <c r="AD40" s="16">
        <f>Sect_CBs!AD40+Sect_DBs!F40+Sect_FCs!F40</f>
        <v>15554.755981023003</v>
      </c>
      <c r="AE40" s="16">
        <f>Sect_CBs!AE40+Sect_DBs!G40+Sect_FCs!G40</f>
        <v>15625.110260162997</v>
      </c>
      <c r="AF40" s="16">
        <f>Sect_CBs!AF40+Sect_DBs!H40+Sect_FCs!H40</f>
        <v>16316.055176107999</v>
      </c>
      <c r="AG40" s="16">
        <f>Sect_CBs!AG40+Sect_DBs!I40+Sect_FCs!I40</f>
        <v>16553.778605742002</v>
      </c>
      <c r="AH40" s="16">
        <f>Sect_CBs!AH40+Sect_DBs!J40+Sect_FCs!J40</f>
        <v>16356.130207693001</v>
      </c>
      <c r="AI40" s="16">
        <f>Sect_CBs!AI40+Sect_DBs!K40+Sect_FCs!K40</f>
        <v>16891.343000229994</v>
      </c>
      <c r="AJ40" s="16">
        <f>Sect_CBs!AJ40+Sect_DBs!L40+Sect_FCs!L40</f>
        <v>17252.728358137996</v>
      </c>
      <c r="AK40" s="16">
        <f>Sect_CBs!AK40+Sect_DBs!M40+Sect_FCs!M40</f>
        <v>17206.921861578001</v>
      </c>
      <c r="AL40" s="16">
        <f>Sect_CBs!AL40+Sect_DBs!N40+Sect_FCs!N40</f>
        <v>17618.824070581999</v>
      </c>
      <c r="AM40" s="16">
        <f>Sect_CBs!AM40+Sect_DBs!O40+Sect_FCs!O40</f>
        <v>17757.041211989999</v>
      </c>
      <c r="AN40" s="16">
        <f>Sect_CBs!AN40+Sect_DBs!P40+Sect_FCs!P40</f>
        <v>18359.497574367</v>
      </c>
      <c r="AO40" s="16">
        <f>Sect_CBs!AO40+Sect_DBs!Q40+Sect_FCs!Q40</f>
        <v>19379.005206816997</v>
      </c>
      <c r="AP40" s="16">
        <f>Sect_CBs!AP40+Sect_DBs!R40+Sect_FCs!R40</f>
        <v>19636.788553076996</v>
      </c>
      <c r="AQ40" s="16">
        <f>Sect_CBs!AQ40+Sect_DBs!S40+Sect_FCs!S40</f>
        <v>20086.905417194008</v>
      </c>
      <c r="AR40" s="16">
        <f>Sect_CBs!AR40+Sect_DBs!T40+Sect_FCs!T40</f>
        <v>20535.550113847999</v>
      </c>
      <c r="AS40" s="16">
        <f>Sect_CBs!AS40+Sect_DBs!U40+Sect_FCs!U40</f>
        <v>20913.347593347997</v>
      </c>
      <c r="AT40" s="16">
        <f>Sect_CBs!AT40+Sect_DBs!V40+Sect_FCs!V40</f>
        <v>21296.357588318002</v>
      </c>
      <c r="AU40" s="16">
        <f>Sect_CBs!AU40+Sect_DBs!W40+Sect_FCs!W40</f>
        <v>21507.561701187999</v>
      </c>
      <c r="AV40" s="16">
        <f>Sect_CBs!AV40+Sect_DBs!X40+Sect_FCs!X40</f>
        <v>21621.590219467995</v>
      </c>
      <c r="AW40" s="16">
        <f>Sect_CBs!AW40+Sect_DBs!Y40+Sect_FCs!Y40</f>
        <v>21868.729908937989</v>
      </c>
      <c r="AX40" s="16">
        <f>Sect_CBs!AX40+Sect_DBs!Z40+Sect_FCs!Z40</f>
        <v>23501.181649237995</v>
      </c>
      <c r="AY40" s="16">
        <f>Sect_CBs!AY40+Sect_DBs!AA40+Sect_FCs!AA40</f>
        <v>23696.206632827994</v>
      </c>
      <c r="AZ40" s="16">
        <f>Sect_CBs!AZ40+Sect_DBs!AB40+Sect_FCs!AB40</f>
        <v>24164.37923456799</v>
      </c>
      <c r="BA40" s="16">
        <f>Sect_CBs!BA40+Sect_DBs!AC40+Sect_FCs!AC40</f>
        <v>24728.834410887994</v>
      </c>
      <c r="BB40" s="16">
        <f>Sect_CBs!BB40+Sect_DBs!AD40+Sect_FCs!AD40</f>
        <v>25356.132161499998</v>
      </c>
      <c r="BC40" s="16">
        <f>Sect_CBs!BC40+Sect_DBs!AE40+Sect_FCs!AE40</f>
        <v>26356.47794791</v>
      </c>
      <c r="BD40" s="16">
        <f>Sect_CBs!BD40+Sect_DBs!AF40+Sect_FCs!AF40</f>
        <v>27609.609884190002</v>
      </c>
      <c r="BE40" s="16">
        <f>Sect_CBs!BE40+Sect_DBs!AG40+Sect_FCs!AG40</f>
        <v>28592.37680857001</v>
      </c>
      <c r="BF40" s="16">
        <f>Sect_CBs!BF40+Sect_DBs!AH40+Sect_FCs!AH40</f>
        <v>29099.1748845</v>
      </c>
      <c r="BG40" s="16">
        <f>Sect_CBs!BG40+Sect_DBs!AI40+Sect_FCs!AI40</f>
        <v>29909.726157169996</v>
      </c>
      <c r="BH40" s="16">
        <f>Sect_CBs!BH40+Sect_DBs!AJ40+Sect_FCs!AJ40</f>
        <v>30118.548141710005</v>
      </c>
      <c r="BI40" s="16">
        <f>Sect_CBs!BI40+Sect_DBs!AK40+Sect_FCs!AK40</f>
        <v>30059.701303535003</v>
      </c>
      <c r="BJ40" s="16">
        <f>Sect_CBs!BJ40+Sect_DBs!AL40+Sect_FCs!AL40</f>
        <v>29698.033114945003</v>
      </c>
      <c r="BK40" s="16">
        <f>Sect_CBs!BK40+Sect_DBs!AM40+Sect_FCs!AM40</f>
        <v>30216.134866115</v>
      </c>
      <c r="BL40" s="16">
        <f>Sect_CBs!BL40+Sect_DBs!AN40+Sect_FCs!AN40</f>
        <v>31283.941674540009</v>
      </c>
      <c r="BM40" s="16">
        <f>Sect_CBs!BM40+Sect_DBs!AO40+Sect_FCs!AO40</f>
        <v>32385.145681230006</v>
      </c>
      <c r="BN40" s="16">
        <f>Sect_CBs!BN40+Sect_DBs!AP40+Sect_FCs!AP40</f>
        <v>32594.774861627498</v>
      </c>
      <c r="BO40" s="16">
        <f>Sect_CBs!BO40+Sect_DBs!AQ40+Sect_FCs!AQ40</f>
        <v>32636.2110171065</v>
      </c>
      <c r="BP40" s="16">
        <f>Sect_CBs!BP40+Sect_DBs!AR40+Sect_FCs!AR40</f>
        <v>33632.327476123493</v>
      </c>
      <c r="BQ40" s="16">
        <f>Sect_CBs!BQ40+Sect_DBs!AS40+Sect_FCs!AS40</f>
        <v>34172.014775958</v>
      </c>
      <c r="BR40" s="16">
        <f>Sect_CBs!BR40+Sect_DBs!AT40+Sect_FCs!AT40</f>
        <v>34947.790320434993</v>
      </c>
      <c r="BS40" s="16">
        <f>Sect_CBs!BS40+Sect_DBs!AU40+Sect_FCs!AU40</f>
        <v>35413.83043224</v>
      </c>
      <c r="BT40" s="16">
        <f>Sect_CBs!BT40+Sect_DBs!AV40+Sect_FCs!AV40</f>
        <v>35561.05787638999</v>
      </c>
      <c r="BU40" s="16">
        <f>Sect_CBs!BU40+Sect_DBs!AW40+Sect_FCs!AW40</f>
        <v>35322.282082409991</v>
      </c>
      <c r="BV40" s="16">
        <f>Sect_CBs!BV40+Sect_DBs!AX40+Sect_FCs!AX40</f>
        <v>35459.97253626999</v>
      </c>
      <c r="BW40" s="16">
        <f>Sect_CBs!BW40+Sect_DBs!AY40+Sect_FCs!AY40</f>
        <v>35637.581980799987</v>
      </c>
      <c r="BX40" s="16">
        <f>Sect_CBs!BX40+Sect_DBs!AZ40+Sect_FCs!AZ40</f>
        <v>34464.955928987503</v>
      </c>
      <c r="BY40" s="16">
        <f>Sect_CBs!BY40+Sect_DBs!BA40+Sect_FCs!BA40</f>
        <v>34752.170927665007</v>
      </c>
      <c r="BZ40" s="16">
        <f>Sect_CBs!BZ40+Sect_DBs!BB40+Sect_FCs!BB40</f>
        <v>34492.553887772505</v>
      </c>
      <c r="CA40" s="16">
        <f>Sect_CBs!CA40+Sect_DBs!BC40+Sect_FCs!BC40</f>
        <v>34295.881349009993</v>
      </c>
      <c r="CB40" s="16">
        <f>Sect_CBs!CB40+Sect_DBs!BD40+Sect_FCs!BD40</f>
        <v>35897.371186350007</v>
      </c>
      <c r="CC40" s="16">
        <f>Sect_CBs!CC40+Sect_DBs!BE40+Sect_FCs!BE40</f>
        <v>36755.418812509997</v>
      </c>
      <c r="CD40" s="16">
        <f>Sect_CBs!CD40+Sect_DBs!BF40+Sect_FCs!BF40</f>
        <v>37664.205912529993</v>
      </c>
      <c r="CE40" s="16">
        <f>Sect_CBs!CE40+Sect_DBs!BG40+Sect_FCs!BG40</f>
        <v>38292.405641409998</v>
      </c>
      <c r="CF40" s="16">
        <f>Sect_CBs!CF40+Sect_DBs!BH40+Sect_FCs!BH40</f>
        <v>38429.192426359987</v>
      </c>
      <c r="CG40" s="16">
        <f>Sect_CBs!CG40+Sect_DBs!BI40+Sect_FCs!BI40</f>
        <v>38520.091521329996</v>
      </c>
      <c r="CH40" s="16">
        <f>Sect_CBs!CH40+Sect_DBs!BJ40+Sect_FCs!BJ40</f>
        <v>38608.395599509997</v>
      </c>
      <c r="CI40" s="16">
        <f>Sect_CBs!CI40+Sect_DBs!BK40+Sect_FCs!BK40</f>
        <v>37905.073134879989</v>
      </c>
      <c r="CJ40" s="16">
        <f>Sect_CBs!CJ40+Sect_DBs!BL40+Sect_FCs!BL40</f>
        <v>39416.401913960006</v>
      </c>
      <c r="CK40" s="16">
        <f>Sect_CBs!CK40+Sect_DBs!BM40+Sect_FCs!BM40</f>
        <v>40821.703601485009</v>
      </c>
      <c r="CL40" s="16">
        <f>Sect_CBs!CL40+Sect_DBs!BN40+Sect_FCs!BN40</f>
        <v>41576.012821064985</v>
      </c>
      <c r="CM40" s="16">
        <f>Sect_CBs!CM40+Sect_DBs!BO40+Sect_FCs!BO40</f>
        <v>41420.956207874995</v>
      </c>
      <c r="CN40" s="16">
        <f>Sect_CBs!CN40+Sect_DBs!BP40+Sect_FCs!BP40</f>
        <v>43221.727522170011</v>
      </c>
      <c r="CO40" s="16">
        <f>Sect_CBs!CO40+Sect_DBs!BQ40+Sect_FCs!BQ40</f>
        <v>44185.015990721004</v>
      </c>
      <c r="CP40" s="16">
        <f>Sect_CBs!CP40+Sect_DBs!BR40+Sect_FCs!BR40</f>
        <v>44374.600369870997</v>
      </c>
      <c r="CQ40" s="16">
        <f>Sect_CBs!CQ40+Sect_DBs!BS40+Sect_FCs!BS40</f>
        <v>45125.84174476</v>
      </c>
      <c r="CR40" s="16">
        <f>Sect_CBs!CR40+Sect_DBs!BT40+Sect_FCs!BT40</f>
        <v>46163.975344851009</v>
      </c>
      <c r="CS40" s="16">
        <f>Sect_CBs!CS40+Sect_DBs!BU40+Sect_FCs!BU40</f>
        <v>46211.001573555994</v>
      </c>
      <c r="CT40" s="16">
        <f>Sect_CBs!CT40+Sect_DBs!BV40+Sect_FCs!BV40</f>
        <v>47267.529103182504</v>
      </c>
      <c r="CU40" s="16">
        <f>Sect_CBs!CU40+Sect_DBs!BW40+Sect_FCs!BW40</f>
        <v>47405.110023260015</v>
      </c>
      <c r="CV40" s="16">
        <f>Sect_CBs!CV40+Sect_DBs!BX40+Sect_FCs!BX40</f>
        <v>50489.19551544101</v>
      </c>
      <c r="CW40" s="16">
        <f>Sect_CBs!CW40+Sect_DBs!BY40+Sect_FCs!BY40</f>
        <v>52701.122633541003</v>
      </c>
      <c r="CX40" s="16">
        <f>Sect_CBs!CX40+Sect_DBs!BZ40+Sect_FCs!BZ40</f>
        <v>53827.431274531002</v>
      </c>
      <c r="CY40" s="16">
        <f>Sect_CBs!CY40+Sect_DBs!CA40+Sect_FCs!CA40</f>
        <v>55007.372939081011</v>
      </c>
      <c r="CZ40" s="16">
        <f>Sect_CBs!CZ40+Sect_DBs!CB40+Sect_FCs!CB40</f>
        <v>56246.060786950999</v>
      </c>
      <c r="DA40" s="16">
        <f>Sect_CBs!DA40+Sect_DBs!CC40+Sect_FCs!CC40</f>
        <v>57252.009539211009</v>
      </c>
      <c r="DB40" s="16">
        <f>Sect_CBs!DB40+Sect_DBs!CD40+Sect_FCs!CD40</f>
        <v>57400.968704269995</v>
      </c>
      <c r="DC40" s="16">
        <f>Sect_CBs!DC40+Sect_DBs!CE40+Sect_FCs!CE40</f>
        <v>60837.451025620991</v>
      </c>
      <c r="DD40" s="16">
        <f>Sect_CBs!DD40+Sect_DBs!CF40+Sect_FCs!CF40</f>
        <v>62779.991192419999</v>
      </c>
      <c r="DE40" s="16">
        <f>Sect_CBs!DE40+Sect_DBs!CG40+Sect_FCs!CG40</f>
        <v>62664.786034710989</v>
      </c>
      <c r="DF40" s="16">
        <f>Sect_CBs!DF40+Sect_DBs!CH40+Sect_FCs!CH40</f>
        <v>65504.004498888979</v>
      </c>
      <c r="DG40" s="16">
        <f>Sect_CBs!DG40+Sect_DBs!CI40+Sect_FCs!CI40</f>
        <v>67815.612067809008</v>
      </c>
      <c r="DH40" s="16">
        <f>Sect_CBs!DH40+Sect_DBs!CJ40+Sect_FCs!CJ40</f>
        <v>71539.738450708974</v>
      </c>
      <c r="DI40" s="16">
        <f>Sect_CBs!DI40+Sect_DBs!CK40+Sect_FCs!CK40</f>
        <v>76591.384061959994</v>
      </c>
      <c r="DJ40" s="16">
        <f>Sect_CBs!DJ40+Sect_DBs!CL40+Sect_FCs!CL40</f>
        <v>78218.349979749997</v>
      </c>
      <c r="DK40" s="16">
        <f>Sect_CBs!DK40+Sect_DBs!CM40+Sect_FCs!CM40</f>
        <v>80389.353483300016</v>
      </c>
      <c r="DL40" s="16">
        <f>Sect_CBs!DL40+Sect_DBs!CN40+Sect_FCs!CN40</f>
        <v>81217.232781567989</v>
      </c>
      <c r="DM40" s="16">
        <f>Sect_CBs!DM40+Sect_DBs!CO40+Sect_FCs!CO40</f>
        <v>85446.835160878021</v>
      </c>
      <c r="DN40" s="16">
        <f>Sect_CBs!DN40+Sect_DBs!CP40+Sect_FCs!CP40</f>
        <v>84004.915146365995</v>
      </c>
      <c r="DO40" s="16">
        <f>Sect_CBs!DO40+Sect_DBs!CQ40+Sect_FCs!CQ40</f>
        <v>87019.932494942026</v>
      </c>
      <c r="DP40" s="16">
        <f>Sect_CBs!DP40+Sect_DBs!CR40+Sect_FCs!CR40</f>
        <v>88112.407941767</v>
      </c>
      <c r="DQ40" s="16">
        <f>Sect_CBs!DQ40+Sect_DBs!CS40+Sect_FCs!CS40</f>
        <v>87709.616251868996</v>
      </c>
      <c r="DR40" s="16">
        <f>Sect_CBs!DR40+Sect_DBs!CT40+Sect_FCs!CT40</f>
        <v>88853.098314400006</v>
      </c>
      <c r="DS40" s="16">
        <f>Sect_CBs!DS40+Sect_DBs!CU40+Sect_FCs!CU40</f>
        <v>89958.66750904599</v>
      </c>
      <c r="DT40" s="16">
        <f>Sect_CBs!DT40+Sect_DBs!CV40+Sect_FCs!CV40</f>
        <v>92354.841017281011</v>
      </c>
      <c r="DU40" s="16">
        <f>Sect_CBs!DU40+Sect_DBs!CW40+Sect_FCs!CW40</f>
        <v>95887.468626613962</v>
      </c>
      <c r="DV40" s="16">
        <f>Sect_CBs!DV40+Sect_DBs!CX40+Sect_FCs!CX40</f>
        <v>97651.567540699005</v>
      </c>
      <c r="DW40" s="16">
        <f>Sect_CBs!DW40+Sect_DBs!CY40+Sect_FCs!CY40</f>
        <v>98385.740502090484</v>
      </c>
      <c r="DX40" s="16">
        <f>Sect_CBs!DX40+Sect_DBs!CZ40+Sect_FCs!CZ40</f>
        <v>101550.40109675049</v>
      </c>
      <c r="DY40" s="16">
        <f>Sect_CBs!DY40+Sect_DBs!DA40+Sect_FCs!DA40</f>
        <v>102111.060715272</v>
      </c>
      <c r="DZ40" s="16">
        <f>Sect_CBs!DZ40+Sect_DBs!DB40+Sect_FCs!DB40</f>
        <v>103030.77325999</v>
      </c>
      <c r="EA40" s="16">
        <f>Sect_CBs!EA40+Sect_DBs!DC40+Sect_FCs!DC40</f>
        <v>104109.49723648799</v>
      </c>
      <c r="EB40" s="16">
        <f>Sect_CBs!EB40+Sect_DBs!DD40+Sect_FCs!DD40</f>
        <v>102180.65174803749</v>
      </c>
      <c r="EC40" s="16">
        <f>Sect_CBs!EC40+Sect_DBs!DE40+Sect_FCs!DE40</f>
        <v>101661.1022700005</v>
      </c>
      <c r="ED40" s="16">
        <f>Sect_CBs!ED40+Sect_DBs!DF40+Sect_FCs!DF40</f>
        <v>104683.99263000351</v>
      </c>
      <c r="EE40" s="16">
        <f>Sect_CBs!EE40+Sect_DBs!DG40+Sect_FCs!DG40</f>
        <v>104216.04148425307</v>
      </c>
      <c r="EF40" s="16">
        <f>Sect_CBs!EF40+Sect_DBs!DH40+Sect_FCs!DH40</f>
        <v>105385.378867993</v>
      </c>
      <c r="EG40" s="16">
        <f>Sect_CBs!EG40+Sect_DBs!DI40+Sect_FCs!DI40</f>
        <v>105757.559652549</v>
      </c>
      <c r="EH40" s="16">
        <f>Sect_CBs!EH40+Sect_DBs!DJ40+Sect_FCs!DJ40</f>
        <v>108308.92042886352</v>
      </c>
      <c r="EI40" s="16">
        <f>Sect_CBs!EI40+Sect_DBs!DK40+Sect_FCs!DK40</f>
        <v>107979.67663650398</v>
      </c>
      <c r="EJ40" s="16">
        <f>Sect_CBs!EJ40+Sect_DBs!DL40+Sect_FCs!DL40</f>
        <v>111162.66877093252</v>
      </c>
      <c r="EK40" s="13">
        <f>Sect_CBs!EK40+Sect_DBs!DM40+Sect_FCs!DM40</f>
        <v>114301.46155916603</v>
      </c>
      <c r="EL40" s="13">
        <f>Sect_CBs!EL40+Sect_DBs!DN40+Sect_FCs!DN40</f>
        <v>118450.78468041999</v>
      </c>
      <c r="EM40" s="13">
        <f>Sect_CBs!EM40+Sect_DBs!DO40+Sect_FCs!DO40</f>
        <v>119561.36235121998</v>
      </c>
      <c r="EN40" s="13">
        <f>Sect_CBs!EN40+Sect_DBs!DP40+Sect_FCs!DP40</f>
        <v>117342.99631889099</v>
      </c>
      <c r="EO40" s="13">
        <f>Sect_CBs!EO40+Sect_DBs!DQ40+Sect_FCs!DQ40</f>
        <v>116748.027079751</v>
      </c>
      <c r="EP40" s="13">
        <f>Sect_CBs!EP40+Sect_DBs!DR40+Sect_FCs!DR40</f>
        <v>117698.59213029</v>
      </c>
      <c r="EQ40" s="13">
        <f>Sect_CBs!EQ40+Sect_DBs!DS40+Sect_FCs!DS40</f>
        <v>117904.220575991</v>
      </c>
      <c r="ER40" s="13">
        <f>Sect_CBs!ER40+Sect_DBs!DT40+Sect_FCs!DT40</f>
        <v>122590.48159149103</v>
      </c>
      <c r="ES40" s="13">
        <f>Sect_CBs!ES40+Sect_DBs!DU40+Sect_FCs!DU40</f>
        <v>122597.03865603001</v>
      </c>
      <c r="ET40" s="13">
        <f>Sect_CBs!ET40+Sect_DBs!DV40+Sect_FCs!DV40</f>
        <v>122234.36058012005</v>
      </c>
      <c r="EU40" s="13">
        <f>Sect_CBs!EU40+Sect_DBs!DW40+Sect_FCs!DW40</f>
        <v>123471.02835772104</v>
      </c>
      <c r="EV40" s="13">
        <f>Sect_CBs!EV40+Sect_DBs!DX40+Sect_FCs!DX40</f>
        <v>126765.52041840352</v>
      </c>
      <c r="EW40" s="13">
        <f>Sect_CBs!EW40+Sect_DBs!DY40+Sect_FCs!DY40</f>
        <v>126968.84208098947</v>
      </c>
      <c r="EX40" s="13">
        <f>Sect_CBs!EX40+Sect_DBs!DZ40+Sect_FCs!DZ40</f>
        <v>125391.389158266</v>
      </c>
    </row>
    <row r="41" spans="1:154" s="18" customFormat="1" x14ac:dyDescent="0.3">
      <c r="A41" s="15" t="s">
        <v>53</v>
      </c>
      <c r="B41" s="16">
        <v>1892.57232176</v>
      </c>
      <c r="C41" s="16">
        <v>1903.6063252600002</v>
      </c>
      <c r="D41" s="16">
        <v>1963.1977289499998</v>
      </c>
      <c r="E41" s="16">
        <v>1752.5897523731055</v>
      </c>
      <c r="F41" s="16">
        <v>2095.1956257199995</v>
      </c>
      <c r="G41" s="16">
        <v>2286.7234216600009</v>
      </c>
      <c r="H41" s="16">
        <v>2442.2109750304398</v>
      </c>
      <c r="I41" s="16">
        <v>2500.8868439700009</v>
      </c>
      <c r="J41" s="16">
        <v>2507.5178439700003</v>
      </c>
      <c r="K41" s="17">
        <v>2317.7350067891884</v>
      </c>
      <c r="L41" s="16">
        <v>2339.9333610424846</v>
      </c>
      <c r="M41" s="16">
        <v>2699.9845815698541</v>
      </c>
      <c r="N41" s="16">
        <v>2614.1221422561935</v>
      </c>
      <c r="O41" s="16">
        <v>2587.3753351561927</v>
      </c>
      <c r="P41" s="16">
        <v>2315.4596619861932</v>
      </c>
      <c r="Q41" s="16">
        <v>2378.5174503761928</v>
      </c>
      <c r="R41" s="16">
        <v>2239.0230812861932</v>
      </c>
      <c r="S41" s="16">
        <v>2537.8413988500001</v>
      </c>
      <c r="T41" s="16">
        <v>2393.9585650100007</v>
      </c>
      <c r="U41" s="16">
        <v>2434.9991725784962</v>
      </c>
      <c r="V41" s="16">
        <v>2783.3054630699999</v>
      </c>
      <c r="W41" s="16">
        <v>2832.3254839499996</v>
      </c>
      <c r="X41" s="16">
        <v>2891.9283768800001</v>
      </c>
      <c r="Y41" s="16">
        <v>2916.27368256</v>
      </c>
      <c r="Z41" s="16">
        <f>Sect_CBs!Z41+Sect_DBs!B41+Sect_FCs!B41</f>
        <v>3139.2719711099999</v>
      </c>
      <c r="AA41" s="16">
        <f>Sect_CBs!AA41+Sect_DBs!C41+Sect_FCs!C41</f>
        <v>3066.4556099799997</v>
      </c>
      <c r="AB41" s="16">
        <f>Sect_CBs!AB41+Sect_DBs!D41+Sect_FCs!D41</f>
        <v>2963.6130208660002</v>
      </c>
      <c r="AC41" s="16">
        <f>Sect_CBs!AC41+Sect_DBs!E41+Sect_FCs!E41</f>
        <v>3154.9266826460002</v>
      </c>
      <c r="AD41" s="16">
        <f>Sect_CBs!AD41+Sect_DBs!F41+Sect_FCs!F41</f>
        <v>3261.7265275100008</v>
      </c>
      <c r="AE41" s="16">
        <f>Sect_CBs!AE41+Sect_DBs!G41+Sect_FCs!G41</f>
        <v>3246.71981185</v>
      </c>
      <c r="AF41" s="16">
        <f>Sect_CBs!AF41+Sect_DBs!H41+Sect_FCs!H41</f>
        <v>3220.5405278399994</v>
      </c>
      <c r="AG41" s="16">
        <f>Sect_CBs!AG41+Sect_DBs!I41+Sect_FCs!I41</f>
        <v>3284.2877715600002</v>
      </c>
      <c r="AH41" s="16">
        <f>Sect_CBs!AH41+Sect_DBs!J41+Sect_FCs!J41</f>
        <v>3291.1401298899991</v>
      </c>
      <c r="AI41" s="16">
        <f>Sect_CBs!AI41+Sect_DBs!K41+Sect_FCs!K41</f>
        <v>3214.9085030200004</v>
      </c>
      <c r="AJ41" s="16">
        <f>Sect_CBs!AJ41+Sect_DBs!L41+Sect_FCs!L41</f>
        <v>3205.7185218699992</v>
      </c>
      <c r="AK41" s="16">
        <f>Sect_CBs!AK41+Sect_DBs!M41+Sect_FCs!M41</f>
        <v>3271.8969256900004</v>
      </c>
      <c r="AL41" s="16">
        <f>Sect_CBs!AL41+Sect_DBs!N41+Sect_FCs!N41</f>
        <v>3340.2618720800006</v>
      </c>
      <c r="AM41" s="16">
        <f>Sect_CBs!AM41+Sect_DBs!O41+Sect_FCs!O41</f>
        <v>3284.9466223399995</v>
      </c>
      <c r="AN41" s="16">
        <f>Sect_CBs!AN41+Sect_DBs!P41+Sect_FCs!P41</f>
        <v>3243.7458135799998</v>
      </c>
      <c r="AO41" s="16">
        <f>Sect_CBs!AO41+Sect_DBs!Q41+Sect_FCs!Q41</f>
        <v>3365.0774644399999</v>
      </c>
      <c r="AP41" s="16">
        <f>Sect_CBs!AP41+Sect_DBs!R41+Sect_FCs!R41</f>
        <v>3347.75405636</v>
      </c>
      <c r="AQ41" s="16">
        <f>Sect_CBs!AQ41+Sect_DBs!S41+Sect_FCs!S41</f>
        <v>3449.70139161</v>
      </c>
      <c r="AR41" s="16">
        <f>Sect_CBs!AR41+Sect_DBs!T41+Sect_FCs!T41</f>
        <v>3618.3626079199998</v>
      </c>
      <c r="AS41" s="16">
        <f>Sect_CBs!AS41+Sect_DBs!U41+Sect_FCs!U41</f>
        <v>3624.9991676100003</v>
      </c>
      <c r="AT41" s="16">
        <f>Sect_CBs!AT41+Sect_DBs!V41+Sect_FCs!V41</f>
        <v>3662.0067726530001</v>
      </c>
      <c r="AU41" s="16">
        <f>Sect_CBs!AU41+Sect_DBs!W41+Sect_FCs!W41</f>
        <v>3761.2518960129996</v>
      </c>
      <c r="AV41" s="16">
        <f>Sect_CBs!AV41+Sect_DBs!X41+Sect_FCs!X41</f>
        <v>3780.4103730020006</v>
      </c>
      <c r="AW41" s="16">
        <f>Sect_CBs!AW41+Sect_DBs!Y41+Sect_FCs!Y41</f>
        <v>3820.4884682819998</v>
      </c>
      <c r="AX41" s="16">
        <f>Sect_CBs!AX41+Sect_DBs!Z41+Sect_FCs!Z41</f>
        <v>3816.6646512419998</v>
      </c>
      <c r="AY41" s="16">
        <f>Sect_CBs!AY41+Sect_DBs!AA41+Sect_FCs!AA41</f>
        <v>4185.4106159619996</v>
      </c>
      <c r="AZ41" s="16">
        <f>Sect_CBs!AZ41+Sect_DBs!AB41+Sect_FCs!AB41</f>
        <v>4171.8902837220003</v>
      </c>
      <c r="BA41" s="16">
        <f>Sect_CBs!BA41+Sect_DBs!AC41+Sect_FCs!AC41</f>
        <v>4095.6420004220004</v>
      </c>
      <c r="BB41" s="16">
        <f>Sect_CBs!BB41+Sect_DBs!AD41+Sect_FCs!AD41</f>
        <v>4030.963778282</v>
      </c>
      <c r="BC41" s="16">
        <f>Sect_CBs!BC41+Sect_DBs!AE41+Sect_FCs!AE41</f>
        <v>4185.9501268719996</v>
      </c>
      <c r="BD41" s="16">
        <f>Sect_CBs!BD41+Sect_DBs!AF41+Sect_FCs!AF41</f>
        <v>4290.7162083400008</v>
      </c>
      <c r="BE41" s="16">
        <f>Sect_CBs!BE41+Sect_DBs!AG41+Sect_FCs!AG41</f>
        <v>4304.8592213100001</v>
      </c>
      <c r="BF41" s="16">
        <f>Sect_CBs!BF41+Sect_DBs!AH41+Sect_FCs!AH41</f>
        <v>4314.2405502199999</v>
      </c>
      <c r="BG41" s="16">
        <f>Sect_CBs!BG41+Sect_DBs!AI41+Sect_FCs!AI41</f>
        <v>4383.9602020399998</v>
      </c>
      <c r="BH41" s="16">
        <f>Sect_CBs!BH41+Sect_DBs!AJ41+Sect_FCs!AJ41</f>
        <v>4298.3341553660584</v>
      </c>
      <c r="BI41" s="16">
        <f>Sect_CBs!BI41+Sect_DBs!AK41+Sect_FCs!AK41</f>
        <v>4300.3903279762508</v>
      </c>
      <c r="BJ41" s="16">
        <f>Sect_CBs!BJ41+Sect_DBs!AL41+Sect_FCs!AL41</f>
        <v>4300.8981861262491</v>
      </c>
      <c r="BK41" s="16">
        <f>Sect_CBs!BK41+Sect_DBs!AM41+Sect_FCs!AM41</f>
        <v>4226.5576344462497</v>
      </c>
      <c r="BL41" s="16">
        <f>Sect_CBs!BL41+Sect_DBs!AN41+Sect_FCs!AN41</f>
        <v>4224.6991912162493</v>
      </c>
      <c r="BM41" s="16">
        <f>Sect_CBs!BM41+Sect_DBs!AO41+Sect_FCs!AO41</f>
        <v>4287.9362575063997</v>
      </c>
      <c r="BN41" s="16">
        <f>Sect_CBs!BN41+Sect_DBs!AP41+Sect_FCs!AP41</f>
        <v>4215.5321220900005</v>
      </c>
      <c r="BO41" s="16">
        <f>Sect_CBs!BO41+Sect_DBs!AQ41+Sect_FCs!AQ41</f>
        <v>4205.2625559600001</v>
      </c>
      <c r="BP41" s="16">
        <f>Sect_CBs!BP41+Sect_DBs!AR41+Sect_FCs!AR41</f>
        <v>4497.8887534999994</v>
      </c>
      <c r="BQ41" s="16">
        <f>Sect_CBs!BQ41+Sect_DBs!AS41+Sect_FCs!AS41</f>
        <v>4508.3074990040004</v>
      </c>
      <c r="BR41" s="16">
        <f>Sect_CBs!BR41+Sect_DBs!AT41+Sect_FCs!AT41</f>
        <v>4598.4934541999992</v>
      </c>
      <c r="BS41" s="16">
        <f>Sect_CBs!BS41+Sect_DBs!AU41+Sect_FCs!AU41</f>
        <v>4777.2779516600003</v>
      </c>
      <c r="BT41" s="16">
        <f>Sect_CBs!BT41+Sect_DBs!AV41+Sect_FCs!AV41</f>
        <v>4829.1822514000005</v>
      </c>
      <c r="BU41" s="16">
        <f>Sect_CBs!BU41+Sect_DBs!AW41+Sect_FCs!AW41</f>
        <v>5056.5243580430397</v>
      </c>
      <c r="BV41" s="16">
        <f>Sect_CBs!BV41+Sect_DBs!AX41+Sect_FCs!AX41</f>
        <v>5652.9988508020997</v>
      </c>
      <c r="BW41" s="16">
        <f>Sect_CBs!BW41+Sect_DBs!AY41+Sect_FCs!AY41</f>
        <v>5570.3543962500016</v>
      </c>
      <c r="BX41" s="16">
        <f>Sect_CBs!BX41+Sect_DBs!AZ41+Sect_FCs!AZ41</f>
        <v>5512.0417831200011</v>
      </c>
      <c r="BY41" s="16">
        <f>Sect_CBs!BY41+Sect_DBs!BA41+Sect_FCs!BA41</f>
        <v>5614.6057390565002</v>
      </c>
      <c r="BZ41" s="16">
        <f>Sect_CBs!BZ41+Sect_DBs!BB41+Sect_FCs!BB41</f>
        <v>5751.0996095800001</v>
      </c>
      <c r="CA41" s="16">
        <f>Sect_CBs!CA41+Sect_DBs!BC41+Sect_FCs!BC41</f>
        <v>5749.2201366200006</v>
      </c>
      <c r="CB41" s="16">
        <f>Sect_CBs!CB41+Sect_DBs!BD41+Sect_FCs!BD41</f>
        <v>5902.3750317600006</v>
      </c>
      <c r="CC41" s="16">
        <f>Sect_CBs!CC41+Sect_DBs!BE41+Sect_FCs!BE41</f>
        <v>6121.8885063300004</v>
      </c>
      <c r="CD41" s="16">
        <f>Sect_CBs!CD41+Sect_DBs!BF41+Sect_FCs!BF41</f>
        <v>6371.2882931599997</v>
      </c>
      <c r="CE41" s="16">
        <f>Sect_CBs!CE41+Sect_DBs!BG41+Sect_FCs!BG41</f>
        <v>6517.3971350899983</v>
      </c>
      <c r="CF41" s="16">
        <f>Sect_CBs!CF41+Sect_DBs!BH41+Sect_FCs!BH41</f>
        <v>6559.3263823000007</v>
      </c>
      <c r="CG41" s="16">
        <f>Sect_CBs!CG41+Sect_DBs!BI41+Sect_FCs!BI41</f>
        <v>6830.3387496385503</v>
      </c>
      <c r="CH41" s="16">
        <f>Sect_CBs!CH41+Sect_DBs!BJ41+Sect_FCs!BJ41</f>
        <v>7090.8318297399992</v>
      </c>
      <c r="CI41" s="16">
        <f>Sect_CBs!CI41+Sect_DBs!BK41+Sect_FCs!BK41</f>
        <v>7058.5343028099987</v>
      </c>
      <c r="CJ41" s="16">
        <f>Sect_CBs!CJ41+Sect_DBs!BL41+Sect_FCs!BL41</f>
        <v>7151.0416654285582</v>
      </c>
      <c r="CK41" s="16">
        <f>Sect_CBs!CK41+Sect_DBs!BM41+Sect_FCs!BM41</f>
        <v>7213.2730553000001</v>
      </c>
      <c r="CL41" s="16">
        <f>Sect_CBs!CL41+Sect_DBs!BN41+Sect_FCs!BN41</f>
        <v>7346.5006145599991</v>
      </c>
      <c r="CM41" s="16">
        <f>Sect_CBs!CM41+Sect_DBs!BO41+Sect_FCs!BO41</f>
        <v>7572.0017324360006</v>
      </c>
      <c r="CN41" s="16">
        <f>Sect_CBs!CN41+Sect_DBs!BP41+Sect_FCs!BP41</f>
        <v>8063.3978413860023</v>
      </c>
      <c r="CO41" s="16">
        <f>Sect_CBs!CO41+Sect_DBs!BQ41+Sect_FCs!BQ41</f>
        <v>8238.6794723100011</v>
      </c>
      <c r="CP41" s="16">
        <f>Sect_CBs!CP41+Sect_DBs!BR41+Sect_FCs!BR41</f>
        <v>8361.83283774144</v>
      </c>
      <c r="CQ41" s="16">
        <f>Sect_CBs!CQ41+Sect_DBs!BS41+Sect_FCs!BS41</f>
        <v>8597.6997669014399</v>
      </c>
      <c r="CR41" s="16">
        <f>Sect_CBs!CR41+Sect_DBs!BT41+Sect_FCs!BT41</f>
        <v>8803.9936675599984</v>
      </c>
      <c r="CS41" s="16">
        <f>Sect_CBs!CS41+Sect_DBs!BU41+Sect_FCs!BU41</f>
        <v>8911.2383328799988</v>
      </c>
      <c r="CT41" s="16">
        <f>Sect_CBs!CT41+Sect_DBs!BV41+Sect_FCs!BV41</f>
        <v>9533.9626331380005</v>
      </c>
      <c r="CU41" s="16">
        <f>Sect_CBs!CU41+Sect_DBs!BW41+Sect_FCs!BW41</f>
        <v>9124.6784351280003</v>
      </c>
      <c r="CV41" s="16">
        <f>Sect_CBs!CV41+Sect_DBs!BX41+Sect_FCs!BX41</f>
        <v>9332.346623292</v>
      </c>
      <c r="CW41" s="16">
        <f>Sect_CBs!CW41+Sect_DBs!BY41+Sect_FCs!BY41</f>
        <v>9639.6133080660002</v>
      </c>
      <c r="CX41" s="16">
        <f>Sect_CBs!CX41+Sect_DBs!BZ41+Sect_FCs!BZ41</f>
        <v>9817.2360781799998</v>
      </c>
      <c r="CY41" s="16">
        <f>Sect_CBs!CY41+Sect_DBs!CA41+Sect_FCs!CA41</f>
        <v>9792.8585275299993</v>
      </c>
      <c r="CZ41" s="16">
        <f>Sect_CBs!CZ41+Sect_DBs!CB41+Sect_FCs!CB41</f>
        <v>10174.383216399998</v>
      </c>
      <c r="DA41" s="16">
        <f>Sect_CBs!DA41+Sect_DBs!CC41+Sect_FCs!CC41</f>
        <v>10603.704397639998</v>
      </c>
      <c r="DB41" s="16">
        <f>Sect_CBs!DB41+Sect_DBs!CD41+Sect_FCs!CD41</f>
        <v>11019.090704079999</v>
      </c>
      <c r="DC41" s="16">
        <f>Sect_CBs!DC41+Sect_DBs!CE41+Sect_FCs!CE41</f>
        <v>11231.89855975</v>
      </c>
      <c r="DD41" s="16">
        <f>Sect_CBs!DD41+Sect_DBs!CF41+Sect_FCs!CF41</f>
        <v>11479.291124279995</v>
      </c>
      <c r="DE41" s="16">
        <f>Sect_CBs!DE41+Sect_DBs!CG41+Sect_FCs!CG41</f>
        <v>11660.787846610003</v>
      </c>
      <c r="DF41" s="16">
        <f>Sect_CBs!DF41+Sect_DBs!CH41+Sect_FCs!CH41</f>
        <v>11992.017049499997</v>
      </c>
      <c r="DG41" s="16">
        <f>Sect_CBs!DG41+Sect_DBs!CI41+Sect_FCs!CI41</f>
        <v>12088.570748730001</v>
      </c>
      <c r="DH41" s="16">
        <f>Sect_CBs!DH41+Sect_DBs!CJ41+Sect_FCs!CJ41</f>
        <v>12299.191175279997</v>
      </c>
      <c r="DI41" s="16">
        <f>Sect_CBs!DI41+Sect_DBs!CK41+Sect_FCs!CK41</f>
        <v>12556.682427469997</v>
      </c>
      <c r="DJ41" s="16">
        <f>Sect_CBs!DJ41+Sect_DBs!CL41+Sect_FCs!CL41</f>
        <v>12773.085010769999</v>
      </c>
      <c r="DK41" s="16">
        <f>Sect_CBs!DK41+Sect_DBs!CM41+Sect_FCs!CM41</f>
        <v>13163.290214320001</v>
      </c>
      <c r="DL41" s="16">
        <f>Sect_CBs!DL41+Sect_DBs!CN41+Sect_FCs!CN41</f>
        <v>14201.515814519998</v>
      </c>
      <c r="DM41" s="16">
        <f>Sect_CBs!DM41+Sect_DBs!CO41+Sect_FCs!CO41</f>
        <v>14486.606552579999</v>
      </c>
      <c r="DN41" s="16">
        <f>Sect_CBs!DN41+Sect_DBs!CP41+Sect_FCs!CP41</f>
        <v>15047.310933430004</v>
      </c>
      <c r="DO41" s="16">
        <f>Sect_CBs!DO41+Sect_DBs!CQ41+Sect_FCs!CQ41</f>
        <v>15514.06191088</v>
      </c>
      <c r="DP41" s="16">
        <f>Sect_CBs!DP41+Sect_DBs!CR41+Sect_FCs!CR41</f>
        <v>15789.265799770003</v>
      </c>
      <c r="DQ41" s="16">
        <f>Sect_CBs!DQ41+Sect_DBs!CS41+Sect_FCs!CS41</f>
        <v>16040.0323718</v>
      </c>
      <c r="DR41" s="16">
        <f>Sect_CBs!DR41+Sect_DBs!CT41+Sect_FCs!CT41</f>
        <v>16012.976981079997</v>
      </c>
      <c r="DS41" s="16">
        <f>Sect_CBs!DS41+Sect_DBs!CU41+Sect_FCs!CU41</f>
        <v>16045.17098574</v>
      </c>
      <c r="DT41" s="16">
        <f>Sect_CBs!DT41+Sect_DBs!CV41+Sect_FCs!CV41</f>
        <v>16245.023586949999</v>
      </c>
      <c r="DU41" s="16">
        <f>Sect_CBs!DU41+Sect_DBs!CW41+Sect_FCs!CW41</f>
        <v>16319.883415939996</v>
      </c>
      <c r="DV41" s="16">
        <f>Sect_CBs!DV41+Sect_DBs!CX41+Sect_FCs!CX41</f>
        <v>16326.504774640001</v>
      </c>
      <c r="DW41" s="16">
        <f>Sect_CBs!DW41+Sect_DBs!CY41+Sect_FCs!CY41</f>
        <v>16434.267843550002</v>
      </c>
      <c r="DX41" s="16">
        <f>Sect_CBs!DX41+Sect_DBs!CZ41+Sect_FCs!CZ41</f>
        <v>16321.677535381201</v>
      </c>
      <c r="DY41" s="16">
        <f>Sect_CBs!DY41+Sect_DBs!DA41+Sect_FCs!DA41</f>
        <v>16562.170921409997</v>
      </c>
      <c r="DZ41" s="16">
        <f>Sect_CBs!DZ41+Sect_DBs!DB41+Sect_FCs!DB41</f>
        <v>16952.93567608</v>
      </c>
      <c r="EA41" s="16">
        <f>Sect_CBs!EA41+Sect_DBs!DC41+Sect_FCs!DC41</f>
        <v>17233.651424670003</v>
      </c>
      <c r="EB41" s="16">
        <f>Sect_CBs!EB41+Sect_DBs!DD41+Sect_FCs!DD41</f>
        <v>17458.65260799</v>
      </c>
      <c r="EC41" s="16">
        <f>Sect_CBs!EC41+Sect_DBs!DE41+Sect_FCs!DE41</f>
        <v>17278.616362589997</v>
      </c>
      <c r="ED41" s="16">
        <f>Sect_CBs!ED41+Sect_DBs!DF41+Sect_FCs!DF41</f>
        <v>17631.375948509998</v>
      </c>
      <c r="EE41" s="16">
        <f>Sect_CBs!EE41+Sect_DBs!DG41+Sect_FCs!DG41</f>
        <v>17534.598205740003</v>
      </c>
      <c r="EF41" s="16">
        <f>Sect_CBs!EF41+Sect_DBs!DH41+Sect_FCs!DH41</f>
        <v>17216.929395200004</v>
      </c>
      <c r="EG41" s="16">
        <f>Sect_CBs!EG41+Sect_DBs!DI41+Sect_FCs!DI41</f>
        <v>17425.900001310001</v>
      </c>
      <c r="EH41" s="16">
        <f>Sect_CBs!EH41+Sect_DBs!DJ41+Sect_FCs!DJ41</f>
        <v>17387.159560115502</v>
      </c>
      <c r="EI41" s="16">
        <f>Sect_CBs!EI41+Sect_DBs!DK41+Sect_FCs!DK41</f>
        <v>17664.350493282</v>
      </c>
      <c r="EJ41" s="16">
        <f>Sect_CBs!EJ41+Sect_DBs!DL41+Sect_FCs!DL41</f>
        <v>18280.663774479501</v>
      </c>
      <c r="EK41" s="13">
        <f>Sect_CBs!EK41+Sect_DBs!DM41+Sect_FCs!DM41</f>
        <v>18386.463504895</v>
      </c>
      <c r="EL41" s="13">
        <f>Sect_CBs!EL41+Sect_DBs!DN41+Sect_FCs!DN41</f>
        <v>18633.620628877001</v>
      </c>
      <c r="EM41" s="13">
        <f>Sect_CBs!EM41+Sect_DBs!DO41+Sect_FCs!DO41</f>
        <v>18479.512478910001</v>
      </c>
      <c r="EN41" s="13">
        <f>Sect_CBs!EN41+Sect_DBs!DP41+Sect_FCs!DP41</f>
        <v>18464.909722970002</v>
      </c>
      <c r="EO41" s="13">
        <f>Sect_CBs!EO41+Sect_DBs!DQ41+Sect_FCs!DQ41</f>
        <v>18599.442706199996</v>
      </c>
      <c r="EP41" s="13">
        <f>Sect_CBs!EP41+Sect_DBs!DR41+Sect_FCs!DR41</f>
        <v>19051.624331610001</v>
      </c>
      <c r="EQ41" s="13">
        <f>Sect_CBs!EQ41+Sect_DBs!DS41+Sect_FCs!DS41</f>
        <v>19401.715652373998</v>
      </c>
      <c r="ER41" s="13">
        <f>Sect_CBs!ER41+Sect_DBs!DT41+Sect_FCs!DT41</f>
        <v>19732.740660927997</v>
      </c>
      <c r="ES41" s="13">
        <f>Sect_CBs!ES41+Sect_DBs!DU41+Sect_FCs!DU41</f>
        <v>20017.428031392494</v>
      </c>
      <c r="ET41" s="13">
        <f>Sect_CBs!ET41+Sect_DBs!DV41+Sect_FCs!DV41</f>
        <v>20142.141786309996</v>
      </c>
      <c r="EU41" s="13">
        <f>Sect_CBs!EU41+Sect_DBs!DW41+Sect_FCs!DW41</f>
        <v>20915.845553854997</v>
      </c>
      <c r="EV41" s="13">
        <f>Sect_CBs!EV41+Sect_DBs!DX41+Sect_FCs!DX41</f>
        <v>20772.358823037997</v>
      </c>
      <c r="EW41" s="13">
        <f>Sect_CBs!EW41+Sect_DBs!DY41+Sect_FCs!DY41</f>
        <v>21065.880232850002</v>
      </c>
      <c r="EX41" s="13">
        <f>Sect_CBs!EX41+Sect_DBs!DZ41+Sect_FCs!DZ41</f>
        <v>21445.310104219992</v>
      </c>
    </row>
    <row r="42" spans="1:154" s="18" customFormat="1" x14ac:dyDescent="0.3">
      <c r="A42" s="15" t="s">
        <v>54</v>
      </c>
      <c r="B42" s="16">
        <v>13388.331586659999</v>
      </c>
      <c r="C42" s="16">
        <v>14297.08468322</v>
      </c>
      <c r="D42" s="16">
        <v>15290.035967470005</v>
      </c>
      <c r="E42" s="16">
        <v>16253.081134720114</v>
      </c>
      <c r="F42" s="16">
        <v>17388.65508932</v>
      </c>
      <c r="G42" s="16">
        <v>18170.658839020001</v>
      </c>
      <c r="H42" s="16">
        <v>17658.572688525241</v>
      </c>
      <c r="I42" s="16">
        <v>17961.024629250001</v>
      </c>
      <c r="J42" s="16">
        <v>17969.28562925</v>
      </c>
      <c r="K42" s="17">
        <v>18008.350158201996</v>
      </c>
      <c r="L42" s="16">
        <v>17354.528471044396</v>
      </c>
      <c r="M42" s="16">
        <v>17906.139635450505</v>
      </c>
      <c r="N42" s="16">
        <v>15793.463057636658</v>
      </c>
      <c r="O42" s="16">
        <v>16674.299028344158</v>
      </c>
      <c r="P42" s="16">
        <v>17102.413071281655</v>
      </c>
      <c r="Q42" s="16">
        <v>18685.292974901655</v>
      </c>
      <c r="R42" s="16">
        <v>19964.37003583166</v>
      </c>
      <c r="S42" s="16">
        <v>20347.94137515</v>
      </c>
      <c r="T42" s="16">
        <v>19805.898610530003</v>
      </c>
      <c r="U42" s="16">
        <v>20520.628103055082</v>
      </c>
      <c r="V42" s="16">
        <v>21224.712731269996</v>
      </c>
      <c r="W42" s="16">
        <v>21897.870544999998</v>
      </c>
      <c r="X42" s="16">
        <v>20784.113000460005</v>
      </c>
      <c r="Y42" s="16">
        <v>19897.864412310002</v>
      </c>
      <c r="Z42" s="16">
        <f>Sect_CBs!Z42+Sect_DBs!B42+Sect_FCs!B42</f>
        <v>21086.572246000003</v>
      </c>
      <c r="AA42" s="16">
        <f>Sect_CBs!AA42+Sect_DBs!C42+Sect_FCs!C42</f>
        <v>21091.419876669999</v>
      </c>
      <c r="AB42" s="16">
        <f>Sect_CBs!AB42+Sect_DBs!D42+Sect_FCs!D42</f>
        <v>21395.698398513603</v>
      </c>
      <c r="AC42" s="16">
        <f>Sect_CBs!AC42+Sect_DBs!E42+Sect_FCs!E42</f>
        <v>22222.876930563601</v>
      </c>
      <c r="AD42" s="16">
        <f>Sect_CBs!AD42+Sect_DBs!F42+Sect_FCs!F42</f>
        <v>22100.18333424901</v>
      </c>
      <c r="AE42" s="16">
        <f>Sect_CBs!AE42+Sect_DBs!G42+Sect_FCs!G42</f>
        <v>24332.403613059007</v>
      </c>
      <c r="AF42" s="16">
        <f>Sect_CBs!AF42+Sect_DBs!H42+Sect_FCs!H42</f>
        <v>25597.986729093802</v>
      </c>
      <c r="AG42" s="16">
        <f>Sect_CBs!AG42+Sect_DBs!I42+Sect_FCs!I42</f>
        <v>25088.725457539011</v>
      </c>
      <c r="AH42" s="16">
        <f>Sect_CBs!AH42+Sect_DBs!J42+Sect_FCs!J42</f>
        <v>26266.316801710011</v>
      </c>
      <c r="AI42" s="16">
        <f>Sect_CBs!AI42+Sect_DBs!K42+Sect_FCs!K42</f>
        <v>26095.862469941003</v>
      </c>
      <c r="AJ42" s="16">
        <f>Sect_CBs!AJ42+Sect_DBs!L42+Sect_FCs!L42</f>
        <v>26527.141093849008</v>
      </c>
      <c r="AK42" s="16">
        <f>Sect_CBs!AK42+Sect_DBs!M42+Sect_FCs!M42</f>
        <v>26855.224011478505</v>
      </c>
      <c r="AL42" s="16">
        <f>Sect_CBs!AL42+Sect_DBs!N42+Sect_FCs!N42</f>
        <v>25944.417166430001</v>
      </c>
      <c r="AM42" s="16">
        <f>Sect_CBs!AM42+Sect_DBs!O42+Sect_FCs!O42</f>
        <v>28399.509108055045</v>
      </c>
      <c r="AN42" s="16">
        <f>Sect_CBs!AN42+Sect_DBs!P42+Sect_FCs!P42</f>
        <v>30121.610777650414</v>
      </c>
      <c r="AO42" s="16">
        <f>Sect_CBs!AO42+Sect_DBs!Q42+Sect_FCs!Q42</f>
        <v>31421.443300741659</v>
      </c>
      <c r="AP42" s="16">
        <f>Sect_CBs!AP42+Sect_DBs!R42+Sect_FCs!R42</f>
        <v>31604.543894819082</v>
      </c>
      <c r="AQ42" s="16">
        <f>Sect_CBs!AQ42+Sect_DBs!S42+Sect_FCs!S42</f>
        <v>33098.349827339283</v>
      </c>
      <c r="AR42" s="16">
        <f>Sect_CBs!AR42+Sect_DBs!T42+Sect_FCs!T42</f>
        <v>32531.112228808135</v>
      </c>
      <c r="AS42" s="16">
        <f>Sect_CBs!AS42+Sect_DBs!U42+Sect_FCs!U42</f>
        <v>31921.909981309134</v>
      </c>
      <c r="AT42" s="16">
        <f>Sect_CBs!AT42+Sect_DBs!V42+Sect_FCs!V42</f>
        <v>30873.728761789007</v>
      </c>
      <c r="AU42" s="16">
        <f>Sect_CBs!AU42+Sect_DBs!W42+Sect_FCs!W42</f>
        <v>29757.796019581008</v>
      </c>
      <c r="AV42" s="16">
        <f>Sect_CBs!AV42+Sect_DBs!X42+Sect_FCs!X42</f>
        <v>29000.915698351004</v>
      </c>
      <c r="AW42" s="16">
        <f>Sect_CBs!AW42+Sect_DBs!Y42+Sect_FCs!Y42</f>
        <v>28927.303519509005</v>
      </c>
      <c r="AX42" s="16">
        <f>Sect_CBs!AX42+Sect_DBs!Z42+Sect_FCs!Z42</f>
        <v>30861.842249155005</v>
      </c>
      <c r="AY42" s="16">
        <f>Sect_CBs!AY42+Sect_DBs!AA42+Sect_FCs!AA42</f>
        <v>29920.825131365003</v>
      </c>
      <c r="AZ42" s="16">
        <f>Sect_CBs!AZ42+Sect_DBs!AB42+Sect_FCs!AB42</f>
        <v>30949.868107220009</v>
      </c>
      <c r="BA42" s="16">
        <f>Sect_CBs!BA42+Sect_DBs!AC42+Sect_FCs!AC42</f>
        <v>32704.086381814988</v>
      </c>
      <c r="BB42" s="16">
        <f>Sect_CBs!BB42+Sect_DBs!AD42+Sect_FCs!AD42</f>
        <v>33777.950402073999</v>
      </c>
      <c r="BC42" s="16">
        <f>Sect_CBs!BC42+Sect_DBs!AE42+Sect_FCs!AE42</f>
        <v>34631.542490634005</v>
      </c>
      <c r="BD42" s="16">
        <f>Sect_CBs!BD42+Sect_DBs!AF42+Sect_FCs!AF42</f>
        <v>36304.708910005495</v>
      </c>
      <c r="BE42" s="16">
        <f>Sect_CBs!BE42+Sect_DBs!AG42+Sect_FCs!AG42</f>
        <v>35674.263020133993</v>
      </c>
      <c r="BF42" s="16">
        <f>Sect_CBs!BF42+Sect_DBs!AH42+Sect_FCs!AH42</f>
        <v>34943.617658284005</v>
      </c>
      <c r="BG42" s="16">
        <f>Sect_CBs!BG42+Sect_DBs!AI42+Sect_FCs!AI42</f>
        <v>36030.711875900015</v>
      </c>
      <c r="BH42" s="16">
        <f>Sect_CBs!BH42+Sect_DBs!AJ42+Sect_FCs!AJ42</f>
        <v>35879.122835239992</v>
      </c>
      <c r="BI42" s="16">
        <f>Sect_CBs!BI42+Sect_DBs!AK42+Sect_FCs!AK42</f>
        <v>34606.377125838488</v>
      </c>
      <c r="BJ42" s="16">
        <f>Sect_CBs!BJ42+Sect_DBs!AL42+Sect_FCs!AL42</f>
        <v>34474.26013685199</v>
      </c>
      <c r="BK42" s="16">
        <f>Sect_CBs!BK42+Sect_DBs!AM42+Sect_FCs!AM42</f>
        <v>37574.990701042996</v>
      </c>
      <c r="BL42" s="16">
        <f>Sect_CBs!BL42+Sect_DBs!AN42+Sect_FCs!AN42</f>
        <v>39157.351258196497</v>
      </c>
      <c r="BM42" s="16">
        <f>Sect_CBs!BM42+Sect_DBs!AO42+Sect_FCs!AO42</f>
        <v>42054.629782088297</v>
      </c>
      <c r="BN42" s="16">
        <f>Sect_CBs!BN42+Sect_DBs!AP42+Sect_FCs!AP42</f>
        <v>43520.498988525003</v>
      </c>
      <c r="BO42" s="16">
        <f>Sect_CBs!BO42+Sect_DBs!AQ42+Sect_FCs!AQ42</f>
        <v>44095.228539740005</v>
      </c>
      <c r="BP42" s="16">
        <f>Sect_CBs!BP42+Sect_DBs!AR42+Sect_FCs!AR42</f>
        <v>46524.226385117006</v>
      </c>
      <c r="BQ42" s="16">
        <f>Sect_CBs!BQ42+Sect_DBs!AS42+Sect_FCs!AS42</f>
        <v>46241.827438491993</v>
      </c>
      <c r="BR42" s="16">
        <f>Sect_CBs!BR42+Sect_DBs!AT42+Sect_FCs!AT42</f>
        <v>43702.568148175007</v>
      </c>
      <c r="BS42" s="16">
        <f>Sect_CBs!BS42+Sect_DBs!AU42+Sect_FCs!AU42</f>
        <v>41894.498057606004</v>
      </c>
      <c r="BT42" s="16">
        <f>Sect_CBs!BT42+Sect_DBs!AV42+Sect_FCs!AV42</f>
        <v>40419.096501982749</v>
      </c>
      <c r="BU42" s="16">
        <f>Sect_CBs!BU42+Sect_DBs!AW42+Sect_FCs!AW42</f>
        <v>39360.696704335722</v>
      </c>
      <c r="BV42" s="16">
        <f>Sect_CBs!BV42+Sect_DBs!AX42+Sect_FCs!AX42</f>
        <v>38116.092331713007</v>
      </c>
      <c r="BW42" s="16">
        <f>Sect_CBs!BW42+Sect_DBs!AY42+Sect_FCs!AY42</f>
        <v>40108.165866236755</v>
      </c>
      <c r="BX42" s="16">
        <f>Sect_CBs!BX42+Sect_DBs!AZ42+Sect_FCs!AZ42</f>
        <v>42003.110261750742</v>
      </c>
      <c r="BY42" s="16">
        <f>Sect_CBs!BY42+Sect_DBs!BA42+Sect_FCs!BA42</f>
        <v>42887.874283217257</v>
      </c>
      <c r="BZ42" s="16">
        <f>Sect_CBs!BZ42+Sect_DBs!BB42+Sect_FCs!BB42</f>
        <v>42796.245946652249</v>
      </c>
      <c r="CA42" s="16">
        <f>Sect_CBs!CA42+Sect_DBs!BC42+Sect_FCs!BC42</f>
        <v>41319.986628538267</v>
      </c>
      <c r="CB42" s="16">
        <f>Sect_CBs!CB42+Sect_DBs!BD42+Sect_FCs!BD42</f>
        <v>43608.323390079655</v>
      </c>
      <c r="CC42" s="16">
        <f>Sect_CBs!CC42+Sect_DBs!BE42+Sect_FCs!BE42</f>
        <v>46156.316700085059</v>
      </c>
      <c r="CD42" s="16">
        <f>Sect_CBs!CD42+Sect_DBs!BF42+Sect_FCs!BF42</f>
        <v>45610.427064214557</v>
      </c>
      <c r="CE42" s="16">
        <f>Sect_CBs!CE42+Sect_DBs!BG42+Sect_FCs!BG42</f>
        <v>45549.965959929854</v>
      </c>
      <c r="CF42" s="16">
        <f>Sect_CBs!CF42+Sect_DBs!BH42+Sect_FCs!BH42</f>
        <v>44251.458491514248</v>
      </c>
      <c r="CG42" s="16">
        <f>Sect_CBs!CG42+Sect_DBs!BI42+Sect_FCs!BI42</f>
        <v>43606.741344685899</v>
      </c>
      <c r="CH42" s="16">
        <f>Sect_CBs!CH42+Sect_DBs!BJ42+Sect_FCs!BJ42</f>
        <v>41259.998918947495</v>
      </c>
      <c r="CI42" s="16">
        <f>Sect_CBs!CI42+Sect_DBs!BK42+Sect_FCs!BK42</f>
        <v>42753.683480390006</v>
      </c>
      <c r="CJ42" s="16">
        <f>Sect_CBs!CJ42+Sect_DBs!BL42+Sect_FCs!BL42</f>
        <v>44510.677713014498</v>
      </c>
      <c r="CK42" s="16">
        <f>Sect_CBs!CK42+Sect_DBs!BM42+Sect_FCs!BM42</f>
        <v>45854.863142858012</v>
      </c>
      <c r="CL42" s="16">
        <f>Sect_CBs!CL42+Sect_DBs!BN42+Sect_FCs!BN42</f>
        <v>47509.484426395997</v>
      </c>
      <c r="CM42" s="16">
        <f>Sect_CBs!CM42+Sect_DBs!BO42+Sect_FCs!BO42</f>
        <v>48483.747005500503</v>
      </c>
      <c r="CN42" s="16">
        <f>Sect_CBs!CN42+Sect_DBs!BP42+Sect_FCs!BP42</f>
        <v>50339.480901780014</v>
      </c>
      <c r="CO42" s="16">
        <f>Sect_CBs!CO42+Sect_DBs!BQ42+Sect_FCs!BQ42</f>
        <v>51709.573793409501</v>
      </c>
      <c r="CP42" s="16">
        <f>Sect_CBs!CP42+Sect_DBs!BR42+Sect_FCs!BR42</f>
        <v>50590.081597497003</v>
      </c>
      <c r="CQ42" s="16">
        <f>Sect_CBs!CQ42+Sect_DBs!BS42+Sect_FCs!BS42</f>
        <v>47125.376684677001</v>
      </c>
      <c r="CR42" s="16">
        <f>Sect_CBs!CR42+Sect_DBs!BT42+Sect_FCs!BT42</f>
        <v>45747.120437076053</v>
      </c>
      <c r="CS42" s="16">
        <f>Sect_CBs!CS42+Sect_DBs!BU42+Sect_FCs!BU42</f>
        <v>43281.304354133499</v>
      </c>
      <c r="CT42" s="16">
        <f>Sect_CBs!CT42+Sect_DBs!BV42+Sect_FCs!BV42</f>
        <v>41177.272594663613</v>
      </c>
      <c r="CU42" s="16">
        <f>Sect_CBs!CU42+Sect_DBs!BW42+Sect_FCs!BW42</f>
        <v>44801.418785128</v>
      </c>
      <c r="CV42" s="16">
        <f>Sect_CBs!CV42+Sect_DBs!BX42+Sect_FCs!BX42</f>
        <v>47844.172986823985</v>
      </c>
      <c r="CW42" s="16">
        <f>Sect_CBs!CW42+Sect_DBs!BY42+Sect_FCs!BY42</f>
        <v>52318.547328836539</v>
      </c>
      <c r="CX42" s="16">
        <f>Sect_CBs!CX42+Sect_DBs!BZ42+Sect_FCs!BZ42</f>
        <v>55844.009446496661</v>
      </c>
      <c r="CY42" s="16">
        <f>Sect_CBs!CY42+Sect_DBs!CA42+Sect_FCs!CA42</f>
        <v>58259.917069412921</v>
      </c>
      <c r="CZ42" s="16">
        <f>Sect_CBs!CZ42+Sect_DBs!CB42+Sect_FCs!CB42</f>
        <v>56497.992897113989</v>
      </c>
      <c r="DA42" s="16">
        <f>Sect_CBs!DA42+Sect_DBs!CC42+Sect_FCs!CC42</f>
        <v>57428.086760510501</v>
      </c>
      <c r="DB42" s="16">
        <f>Sect_CBs!DB42+Sect_DBs!CD42+Sect_FCs!CD42</f>
        <v>58970.997643123497</v>
      </c>
      <c r="DC42" s="16">
        <f>Sect_CBs!DC42+Sect_DBs!CE42+Sect_FCs!CE42</f>
        <v>61218.188525346734</v>
      </c>
      <c r="DD42" s="16">
        <f>Sect_CBs!DD42+Sect_DBs!CF42+Sect_FCs!CF42</f>
        <v>64412.206910423731</v>
      </c>
      <c r="DE42" s="16">
        <f>Sect_CBs!DE42+Sect_DBs!CG42+Sect_FCs!CG42</f>
        <v>65673.820608795097</v>
      </c>
      <c r="DF42" s="16">
        <f>Sect_CBs!DF42+Sect_DBs!CH42+Sect_FCs!CH42</f>
        <v>69080.359479692488</v>
      </c>
      <c r="DG42" s="16">
        <f>Sect_CBs!DG42+Sect_DBs!CI42+Sect_FCs!CI42</f>
        <v>74278.683826169508</v>
      </c>
      <c r="DH42" s="16">
        <f>Sect_CBs!DH42+Sect_DBs!CJ42+Sect_FCs!CJ42</f>
        <v>76645.225961996199</v>
      </c>
      <c r="DI42" s="16">
        <f>Sect_CBs!DI42+Sect_DBs!CK42+Sect_FCs!CK42</f>
        <v>82322.990115914712</v>
      </c>
      <c r="DJ42" s="16">
        <f>Sect_CBs!DJ42+Sect_DBs!CL42+Sect_FCs!CL42</f>
        <v>89718.730006598387</v>
      </c>
      <c r="DK42" s="16">
        <f>Sect_CBs!DK42+Sect_DBs!CM42+Sect_FCs!CM42</f>
        <v>92502.846570987502</v>
      </c>
      <c r="DL42" s="16">
        <f>Sect_CBs!DL42+Sect_DBs!CN42+Sect_FCs!CN42</f>
        <v>94037.753701149311</v>
      </c>
      <c r="DM42" s="16">
        <f>Sect_CBs!DM42+Sect_DBs!CO42+Sect_FCs!CO42</f>
        <v>97080.17731808887</v>
      </c>
      <c r="DN42" s="16">
        <f>Sect_CBs!DN42+Sect_DBs!CP42+Sect_FCs!CP42</f>
        <v>95178.712403606201</v>
      </c>
      <c r="DO42" s="16">
        <f>Sect_CBs!DO42+Sect_DBs!CQ42+Sect_FCs!CQ42</f>
        <v>96082.910728101037</v>
      </c>
      <c r="DP42" s="16">
        <f>Sect_CBs!DP42+Sect_DBs!CR42+Sect_FCs!CR42</f>
        <v>95969.149428128017</v>
      </c>
      <c r="DQ42" s="16">
        <f>Sect_CBs!DQ42+Sect_DBs!CS42+Sect_FCs!CS42</f>
        <v>96145.351483735416</v>
      </c>
      <c r="DR42" s="16">
        <f>Sect_CBs!DR42+Sect_DBs!CT42+Sect_FCs!CT42</f>
        <v>95756.637471704831</v>
      </c>
      <c r="DS42" s="16">
        <f>Sect_CBs!DS42+Sect_DBs!CU42+Sect_FCs!CU42</f>
        <v>99020.439565022825</v>
      </c>
      <c r="DT42" s="16">
        <f>Sect_CBs!DT42+Sect_DBs!CV42+Sect_FCs!CV42</f>
        <v>100951.22319261565</v>
      </c>
      <c r="DU42" s="16">
        <f>Sect_CBs!DU42+Sect_DBs!CW42+Sect_FCs!CW42</f>
        <v>103923.86170962547</v>
      </c>
      <c r="DV42" s="16">
        <f>Sect_CBs!DV42+Sect_DBs!CX42+Sect_FCs!CX42</f>
        <v>105765.64899084379</v>
      </c>
      <c r="DW42" s="16">
        <f>Sect_CBs!DW42+Sect_DBs!CY42+Sect_FCs!CY42</f>
        <v>103608.13264696472</v>
      </c>
      <c r="DX42" s="16">
        <f>Sect_CBs!DX42+Sect_DBs!CZ42+Sect_FCs!CZ42</f>
        <v>103401.06078696909</v>
      </c>
      <c r="DY42" s="16">
        <f>Sect_CBs!DY42+Sect_DBs!DA42+Sect_FCs!DA42</f>
        <v>106738.94925662471</v>
      </c>
      <c r="DZ42" s="16">
        <f>Sect_CBs!DZ42+Sect_DBs!DB42+Sect_FCs!DB42</f>
        <v>108779.78795772197</v>
      </c>
      <c r="EA42" s="16">
        <f>Sect_CBs!EA42+Sect_DBs!DC42+Sect_FCs!DC42</f>
        <v>109697.2265379381</v>
      </c>
      <c r="EB42" s="16">
        <f>Sect_CBs!EB42+Sect_DBs!DD42+Sect_FCs!DD42</f>
        <v>108198.89853050411</v>
      </c>
      <c r="EC42" s="16">
        <f>Sect_CBs!EC42+Sect_DBs!DE42+Sect_FCs!DE42</f>
        <v>102980.31074596159</v>
      </c>
      <c r="ED42" s="16">
        <f>Sect_CBs!ED42+Sect_DBs!DF42+Sect_FCs!DF42</f>
        <v>100136.39835579299</v>
      </c>
      <c r="EE42" s="16">
        <f>Sect_CBs!EE42+Sect_DBs!DG42+Sect_FCs!DG42</f>
        <v>95681.085210931094</v>
      </c>
      <c r="EF42" s="16">
        <f>Sect_CBs!EF42+Sect_DBs!DH42+Sect_FCs!DH42</f>
        <v>97234.621348731496</v>
      </c>
      <c r="EG42" s="16">
        <f>Sect_CBs!EG42+Sect_DBs!DI42+Sect_FCs!DI42</f>
        <v>99511.461444176501</v>
      </c>
      <c r="EH42" s="16">
        <f>Sect_CBs!EH42+Sect_DBs!DJ42+Sect_FCs!DJ42</f>
        <v>98984.495428716487</v>
      </c>
      <c r="EI42" s="16">
        <f>Sect_CBs!EI42+Sect_DBs!DK42+Sect_FCs!DK42</f>
        <v>101566.07752451987</v>
      </c>
      <c r="EJ42" s="16">
        <f>Sect_CBs!EJ42+Sect_DBs!DL42+Sect_FCs!DL42</f>
        <v>106568.79454651159</v>
      </c>
      <c r="EK42" s="13">
        <f>Sect_CBs!EK42+Sect_DBs!DM42+Sect_FCs!DM42</f>
        <v>113806.84720464781</v>
      </c>
      <c r="EL42" s="13">
        <f>Sect_CBs!EL42+Sect_DBs!DN42+Sect_FCs!DN42</f>
        <v>115078.9181966413</v>
      </c>
      <c r="EM42" s="13">
        <f>Sect_CBs!EM42+Sect_DBs!DO42+Sect_FCs!DO42</f>
        <v>115500.44279831363</v>
      </c>
      <c r="EN42" s="13">
        <f>Sect_CBs!EN42+Sect_DBs!DP42+Sect_FCs!DP42</f>
        <v>115499.41534824819</v>
      </c>
      <c r="EO42" s="13">
        <f>Sect_CBs!EO42+Sect_DBs!DQ42+Sect_FCs!DQ42</f>
        <v>121123.4804737521</v>
      </c>
      <c r="EP42" s="13">
        <f>Sect_CBs!EP42+Sect_DBs!DR42+Sect_FCs!DR42</f>
        <v>120155.60549134211</v>
      </c>
      <c r="EQ42" s="13">
        <f>Sect_CBs!EQ42+Sect_DBs!DS42+Sect_FCs!DS42</f>
        <v>119954.71648134533</v>
      </c>
      <c r="ER42" s="13">
        <f>Sect_CBs!ER42+Sect_DBs!DT42+Sect_FCs!DT42</f>
        <v>128246.22654602342</v>
      </c>
      <c r="ES42" s="13">
        <f>Sect_CBs!ES42+Sect_DBs!DU42+Sect_FCs!DU42</f>
        <v>130811.75177616617</v>
      </c>
      <c r="ET42" s="13">
        <f>Sect_CBs!ET42+Sect_DBs!DV42+Sect_FCs!DV42</f>
        <v>134929.81454946031</v>
      </c>
      <c r="EU42" s="13">
        <f>Sect_CBs!EU42+Sect_DBs!DW42+Sect_FCs!DW42</f>
        <v>138508.91806425853</v>
      </c>
      <c r="EV42" s="13">
        <f>Sect_CBs!EV42+Sect_DBs!DX42+Sect_FCs!DX42</f>
        <v>140461.43344445602</v>
      </c>
      <c r="EW42" s="13">
        <f>Sect_CBs!EW42+Sect_DBs!DY42+Sect_FCs!DY42</f>
        <v>139943.44380349462</v>
      </c>
      <c r="EX42" s="13">
        <f>Sect_CBs!EX42+Sect_DBs!DZ42+Sect_FCs!DZ42</f>
        <v>134239.52462295021</v>
      </c>
    </row>
    <row r="43" spans="1:154" s="18" customFormat="1" x14ac:dyDescent="0.3">
      <c r="A43" s="15" t="s">
        <v>55</v>
      </c>
      <c r="B43" s="16">
        <v>2724.7570384400001</v>
      </c>
      <c r="C43" s="16">
        <v>2773.0933796200002</v>
      </c>
      <c r="D43" s="16">
        <v>3054.7053649500003</v>
      </c>
      <c r="E43" s="16">
        <v>3101.5068944495933</v>
      </c>
      <c r="F43" s="16">
        <v>3185.3865011700004</v>
      </c>
      <c r="G43" s="16">
        <v>3283.8546946200004</v>
      </c>
      <c r="H43" s="16">
        <v>3424.926169763256</v>
      </c>
      <c r="I43" s="16">
        <v>3358.7787336299998</v>
      </c>
      <c r="J43" s="16">
        <v>3437.7547336299999</v>
      </c>
      <c r="K43" s="17">
        <v>3405.0937583199993</v>
      </c>
      <c r="L43" s="16">
        <v>3010.4008037632311</v>
      </c>
      <c r="M43" s="16">
        <v>2715.471507851028</v>
      </c>
      <c r="N43" s="16">
        <v>2601.5048968872611</v>
      </c>
      <c r="O43" s="16">
        <v>2504.3533756372613</v>
      </c>
      <c r="P43" s="16">
        <v>2682.6438275472615</v>
      </c>
      <c r="Q43" s="16">
        <v>3029.3216123372613</v>
      </c>
      <c r="R43" s="16">
        <v>3131.5968804572612</v>
      </c>
      <c r="S43" s="16">
        <v>3091.0162399999999</v>
      </c>
      <c r="T43" s="16">
        <v>3384.6565298800001</v>
      </c>
      <c r="U43" s="16">
        <v>3058.7436366345601</v>
      </c>
      <c r="V43" s="16">
        <v>3137.41055155</v>
      </c>
      <c r="W43" s="16">
        <v>3098.2424753400001</v>
      </c>
      <c r="X43" s="16">
        <v>2879.3958458999996</v>
      </c>
      <c r="Y43" s="16">
        <v>2831.0892548000002</v>
      </c>
      <c r="Z43" s="16">
        <f>Sect_CBs!Z43+Sect_DBs!B43+Sect_FCs!B43</f>
        <v>3485.0330589</v>
      </c>
      <c r="AA43" s="16">
        <f>Sect_CBs!AA43+Sect_DBs!C43+Sect_FCs!C43</f>
        <v>3014.1635824999994</v>
      </c>
      <c r="AB43" s="16">
        <f>Sect_CBs!AB43+Sect_DBs!D43+Sect_FCs!D43</f>
        <v>3151.8206804162</v>
      </c>
      <c r="AC43" s="16">
        <f>Sect_CBs!AC43+Sect_DBs!E43+Sect_FCs!E43</f>
        <v>3251.4412373561991</v>
      </c>
      <c r="AD43" s="16">
        <f>Sect_CBs!AD43+Sect_DBs!F43+Sect_FCs!F43</f>
        <v>3340.8119828500007</v>
      </c>
      <c r="AE43" s="16">
        <f>Sect_CBs!AE43+Sect_DBs!G43+Sect_FCs!G43</f>
        <v>3654.5300282510002</v>
      </c>
      <c r="AF43" s="16">
        <f>Sect_CBs!AF43+Sect_DBs!H43+Sect_FCs!H43</f>
        <v>3659.090358506</v>
      </c>
      <c r="AG43" s="16">
        <f>Sect_CBs!AG43+Sect_DBs!I43+Sect_FCs!I43</f>
        <v>3728.0961054540003</v>
      </c>
      <c r="AH43" s="16">
        <f>Sect_CBs!AH43+Sect_DBs!J43+Sect_FCs!J43</f>
        <v>3834.5952729839992</v>
      </c>
      <c r="AI43" s="16">
        <f>Sect_CBs!AI43+Sect_DBs!K43+Sect_FCs!K43</f>
        <v>3705.4173007999998</v>
      </c>
      <c r="AJ43" s="16">
        <f>Sect_CBs!AJ43+Sect_DBs!L43+Sect_FCs!L43</f>
        <v>3860.6413297568006</v>
      </c>
      <c r="AK43" s="16">
        <f>Sect_CBs!AK43+Sect_DBs!M43+Sect_FCs!M43</f>
        <v>3628.3724913558008</v>
      </c>
      <c r="AL43" s="16">
        <f>Sect_CBs!AL43+Sect_DBs!N43+Sect_FCs!N43</f>
        <v>3739.4449605976015</v>
      </c>
      <c r="AM43" s="16">
        <f>Sect_CBs!AM43+Sect_DBs!O43+Sect_FCs!O43</f>
        <v>3965.9580911000012</v>
      </c>
      <c r="AN43" s="16">
        <f>Sect_CBs!AN43+Sect_DBs!P43+Sect_FCs!P43</f>
        <v>3907.1450849816001</v>
      </c>
      <c r="AO43" s="16">
        <f>Sect_CBs!AO43+Sect_DBs!Q43+Sect_FCs!Q43</f>
        <v>3941.2472778816</v>
      </c>
      <c r="AP43" s="16">
        <f>Sect_CBs!AP43+Sect_DBs!R43+Sect_FCs!R43</f>
        <v>4163.5167486485998</v>
      </c>
      <c r="AQ43" s="16">
        <f>Sect_CBs!AQ43+Sect_DBs!S43+Sect_FCs!S43</f>
        <v>4076.8799459825996</v>
      </c>
      <c r="AR43" s="16">
        <f>Sect_CBs!AR43+Sect_DBs!T43+Sect_FCs!T43</f>
        <v>5377.3416381786001</v>
      </c>
      <c r="AS43" s="16">
        <f>Sect_CBs!AS43+Sect_DBs!U43+Sect_FCs!U43</f>
        <v>5685.036718158598</v>
      </c>
      <c r="AT43" s="16">
        <f>Sect_CBs!AT43+Sect_DBs!V43+Sect_FCs!V43</f>
        <v>5347.5757816386013</v>
      </c>
      <c r="AU43" s="16">
        <f>Sect_CBs!AU43+Sect_DBs!W43+Sect_FCs!W43</f>
        <v>5325.1927520086019</v>
      </c>
      <c r="AV43" s="16">
        <f>Sect_CBs!AV43+Sect_DBs!X43+Sect_FCs!X43</f>
        <v>5302.3541135086016</v>
      </c>
      <c r="AW43" s="16">
        <f>Sect_CBs!AW43+Sect_DBs!Y43+Sect_FCs!Y43</f>
        <v>5066.7080504185997</v>
      </c>
      <c r="AX43" s="16">
        <f>Sect_CBs!AX43+Sect_DBs!Z43+Sect_FCs!Z43</f>
        <v>4426.3298258086006</v>
      </c>
      <c r="AY43" s="16">
        <f>Sect_CBs!AY43+Sect_DBs!AA43+Sect_FCs!AA43</f>
        <v>4689.9985119186003</v>
      </c>
      <c r="AZ43" s="16">
        <f>Sect_CBs!AZ43+Sect_DBs!AB43+Sect_FCs!AB43</f>
        <v>4437.8929365985996</v>
      </c>
      <c r="BA43" s="16">
        <f>Sect_CBs!BA43+Sect_DBs!AC43+Sect_FCs!AC43</f>
        <v>4845.3672174185995</v>
      </c>
      <c r="BB43" s="16">
        <f>Sect_CBs!BB43+Sect_DBs!AD43+Sect_FCs!AD43</f>
        <v>4707.9622882586009</v>
      </c>
      <c r="BC43" s="16">
        <f>Sect_CBs!BC43+Sect_DBs!AE43+Sect_FCs!AE43</f>
        <v>4857.2147888425989</v>
      </c>
      <c r="BD43" s="16">
        <f>Sect_CBs!BD43+Sect_DBs!AF43+Sect_FCs!AF43</f>
        <v>5146.5860295040011</v>
      </c>
      <c r="BE43" s="16">
        <f>Sect_CBs!BE43+Sect_DBs!AG43+Sect_FCs!AG43</f>
        <v>4641.6250955439991</v>
      </c>
      <c r="BF43" s="16">
        <f>Sect_CBs!BF43+Sect_DBs!AH43+Sect_FCs!AH43</f>
        <v>4479.4008639579997</v>
      </c>
      <c r="BG43" s="16">
        <f>Sect_CBs!BG43+Sect_DBs!AI43+Sect_FCs!AI43</f>
        <v>4194.2905843212002</v>
      </c>
      <c r="BH43" s="16">
        <f>Sect_CBs!BH43+Sect_DBs!AJ43+Sect_FCs!AJ43</f>
        <v>4249.2897796312</v>
      </c>
      <c r="BI43" s="16">
        <f>Sect_CBs!BI43+Sect_DBs!AK43+Sect_FCs!AK43</f>
        <v>4112.6542568952</v>
      </c>
      <c r="BJ43" s="16">
        <f>Sect_CBs!BJ43+Sect_DBs!AL43+Sect_FCs!AL43</f>
        <v>3906.360325489999</v>
      </c>
      <c r="BK43" s="16">
        <f>Sect_CBs!BK43+Sect_DBs!AM43+Sect_FCs!AM43</f>
        <v>3666.0652293562002</v>
      </c>
      <c r="BL43" s="16">
        <f>Sect_CBs!BL43+Sect_DBs!AN43+Sect_FCs!AN43</f>
        <v>4296.1899777061999</v>
      </c>
      <c r="BM43" s="16">
        <f>Sect_CBs!BM43+Sect_DBs!AO43+Sect_FCs!AO43</f>
        <v>4306.0098086286989</v>
      </c>
      <c r="BN43" s="16">
        <f>Sect_CBs!BN43+Sect_DBs!AP43+Sect_FCs!AP43</f>
        <v>4208.0865662287997</v>
      </c>
      <c r="BO43" s="16">
        <f>Sect_CBs!BO43+Sect_DBs!AQ43+Sect_FCs!AQ43</f>
        <v>4318.7906914511987</v>
      </c>
      <c r="BP43" s="16">
        <f>Sect_CBs!BP43+Sect_DBs!AR43+Sect_FCs!AR43</f>
        <v>4198.9495084236005</v>
      </c>
      <c r="BQ43" s="16">
        <f>Sect_CBs!BQ43+Sect_DBs!AS43+Sect_FCs!AS43</f>
        <v>4178.4376494936996</v>
      </c>
      <c r="BR43" s="16">
        <f>Sect_CBs!BR43+Sect_DBs!AT43+Sect_FCs!AT43</f>
        <v>4074.0264236338003</v>
      </c>
      <c r="BS43" s="16">
        <f>Sect_CBs!BS43+Sect_DBs!AU43+Sect_FCs!AU43</f>
        <v>4222.3508708587997</v>
      </c>
      <c r="BT43" s="16">
        <f>Sect_CBs!BT43+Sect_DBs!AV43+Sect_FCs!AV43</f>
        <v>4161.4351431987989</v>
      </c>
      <c r="BU43" s="16">
        <f>Sect_CBs!BU43+Sect_DBs!AW43+Sect_FCs!AW43</f>
        <v>3783.5910100412002</v>
      </c>
      <c r="BV43" s="16">
        <f>Sect_CBs!BV43+Sect_DBs!AX43+Sect_FCs!AX43</f>
        <v>3864.3572224248001</v>
      </c>
      <c r="BW43" s="16">
        <f>Sect_CBs!BW43+Sect_DBs!AY43+Sect_FCs!AY43</f>
        <v>4190.9879139451996</v>
      </c>
      <c r="BX43" s="16">
        <f>Sect_CBs!BX43+Sect_DBs!AZ43+Sect_FCs!AZ43</f>
        <v>4352.7286989942004</v>
      </c>
      <c r="BY43" s="16">
        <f>Sect_CBs!BY43+Sect_DBs!BA43+Sect_FCs!BA43</f>
        <v>4457.0693596312003</v>
      </c>
      <c r="BZ43" s="16">
        <f>Sect_CBs!BZ43+Sect_DBs!BB43+Sect_FCs!BB43</f>
        <v>4281.4354098212007</v>
      </c>
      <c r="CA43" s="16">
        <f>Sect_CBs!CA43+Sect_DBs!BC43+Sect_FCs!BC43</f>
        <v>4014.8705336911994</v>
      </c>
      <c r="CB43" s="16">
        <f>Sect_CBs!CB43+Sect_DBs!BD43+Sect_FCs!BD43</f>
        <v>3917.4170637951993</v>
      </c>
      <c r="CC43" s="16">
        <f>Sect_CBs!CC43+Sect_DBs!BE43+Sect_FCs!BE43</f>
        <v>3930.6574478831994</v>
      </c>
      <c r="CD43" s="16">
        <f>Sect_CBs!CD43+Sect_DBs!BF43+Sect_FCs!BF43</f>
        <v>3719.9596481411995</v>
      </c>
      <c r="CE43" s="16">
        <f>Sect_CBs!CE43+Sect_DBs!BG43+Sect_FCs!BG43</f>
        <v>3908.7391849127989</v>
      </c>
      <c r="CF43" s="16">
        <f>Sect_CBs!CF43+Sect_DBs!BH43+Sect_FCs!BH43</f>
        <v>3808.7198084576003</v>
      </c>
      <c r="CG43" s="16">
        <f>Sect_CBs!CG43+Sect_DBs!BI43+Sect_FCs!BI43</f>
        <v>3650.9210855832994</v>
      </c>
      <c r="CH43" s="16">
        <f>Sect_CBs!CH43+Sect_DBs!BJ43+Sect_FCs!BJ43</f>
        <v>4113.2320763216994</v>
      </c>
      <c r="CI43" s="16">
        <f>Sect_CBs!CI43+Sect_DBs!BK43+Sect_FCs!BK43</f>
        <v>4125.0293593101987</v>
      </c>
      <c r="CJ43" s="16">
        <f>Sect_CBs!CJ43+Sect_DBs!BL43+Sect_FCs!BL43</f>
        <v>4509.4508817906999</v>
      </c>
      <c r="CK43" s="16">
        <f>Sect_CBs!CK43+Sect_DBs!BM43+Sect_FCs!BM43</f>
        <v>4681.167093921199</v>
      </c>
      <c r="CL43" s="16">
        <f>Sect_CBs!CL43+Sect_DBs!BN43+Sect_FCs!BN43</f>
        <v>4959.4716619700002</v>
      </c>
      <c r="CM43" s="16">
        <f>Sect_CBs!CM43+Sect_DBs!BO43+Sect_FCs!BO43</f>
        <v>4801.6580246200001</v>
      </c>
      <c r="CN43" s="16">
        <f>Sect_CBs!CN43+Sect_DBs!BP43+Sect_FCs!BP43</f>
        <v>4772.3063055700004</v>
      </c>
      <c r="CO43" s="16">
        <f>Sect_CBs!CO43+Sect_DBs!BQ43+Sect_FCs!BQ43</f>
        <v>4847.3527357000003</v>
      </c>
      <c r="CP43" s="16">
        <f>Sect_CBs!CP43+Sect_DBs!BR43+Sect_FCs!BR43</f>
        <v>4936.4718605016333</v>
      </c>
      <c r="CQ43" s="16">
        <f>Sect_CBs!CQ43+Sect_DBs!BS43+Sect_FCs!BS43</f>
        <v>5059.273535421632</v>
      </c>
      <c r="CR43" s="16">
        <f>Sect_CBs!CR43+Sect_DBs!BT43+Sect_FCs!BT43</f>
        <v>5119.0053283594989</v>
      </c>
      <c r="CS43" s="16">
        <f>Sect_CBs!CS43+Sect_DBs!BU43+Sect_FCs!BU43</f>
        <v>5187.6214230354999</v>
      </c>
      <c r="CT43" s="16">
        <f>Sect_CBs!CT43+Sect_DBs!BV43+Sect_FCs!BV43</f>
        <v>5047.5928216425</v>
      </c>
      <c r="CU43" s="16">
        <f>Sect_CBs!CU43+Sect_DBs!BW43+Sect_FCs!BW43</f>
        <v>5381.1682364640001</v>
      </c>
      <c r="CV43" s="16">
        <f>Sect_CBs!CV43+Sect_DBs!BX43+Sect_FCs!BX43</f>
        <v>5616.8417870530002</v>
      </c>
      <c r="CW43" s="16">
        <f>Sect_CBs!CW43+Sect_DBs!BY43+Sect_FCs!BY43</f>
        <v>5934.8664577499994</v>
      </c>
      <c r="CX43" s="16">
        <f>Sect_CBs!CX43+Sect_DBs!BZ43+Sect_FCs!BZ43</f>
        <v>6386.0932046629987</v>
      </c>
      <c r="CY43" s="16">
        <f>Sect_CBs!CY43+Sect_DBs!CA43+Sect_FCs!CA43</f>
        <v>6920.3606236689993</v>
      </c>
      <c r="CZ43" s="16">
        <f>Sect_CBs!CZ43+Sect_DBs!CB43+Sect_FCs!CB43</f>
        <v>6839.8920465690007</v>
      </c>
      <c r="DA43" s="16">
        <f>Sect_CBs!DA43+Sect_DBs!CC43+Sect_FCs!CC43</f>
        <v>7027.482802395999</v>
      </c>
      <c r="DB43" s="16">
        <f>Sect_CBs!DB43+Sect_DBs!CD43+Sect_FCs!CD43</f>
        <v>6976.7949461849994</v>
      </c>
      <c r="DC43" s="16">
        <f>Sect_CBs!DC43+Sect_DBs!CE43+Sect_FCs!CE43</f>
        <v>7751.4781407000009</v>
      </c>
      <c r="DD43" s="16">
        <f>Sect_CBs!DD43+Sect_DBs!CF43+Sect_FCs!CF43</f>
        <v>7341.5481148999979</v>
      </c>
      <c r="DE43" s="16">
        <f>Sect_CBs!DE43+Sect_DBs!CG43+Sect_FCs!CG43</f>
        <v>7256.2573786199991</v>
      </c>
      <c r="DF43" s="16">
        <f>Sect_CBs!DF43+Sect_DBs!CH43+Sect_FCs!CH43</f>
        <v>7063.7332340100011</v>
      </c>
      <c r="DG43" s="16">
        <f>Sect_CBs!DG43+Sect_DBs!CI43+Sect_FCs!CI43</f>
        <v>6635.7197578899986</v>
      </c>
      <c r="DH43" s="16">
        <f>Sect_CBs!DH43+Sect_DBs!CJ43+Sect_FCs!CJ43</f>
        <v>7358.7679652600009</v>
      </c>
      <c r="DI43" s="16">
        <f>Sect_CBs!DI43+Sect_DBs!CK43+Sect_FCs!CK43</f>
        <v>7555.4596743000002</v>
      </c>
      <c r="DJ43" s="16">
        <f>Sect_CBs!DJ43+Sect_DBs!CL43+Sect_FCs!CL43</f>
        <v>8084.3068834100004</v>
      </c>
      <c r="DK43" s="16">
        <f>Sect_CBs!DK43+Sect_DBs!CM43+Sect_FCs!CM43</f>
        <v>8308.1414979499987</v>
      </c>
      <c r="DL43" s="16">
        <f>Sect_CBs!DL43+Sect_DBs!CN43+Sect_FCs!CN43</f>
        <v>8557.2325451399993</v>
      </c>
      <c r="DM43" s="16">
        <f>Sect_CBs!DM43+Sect_DBs!CO43+Sect_FCs!CO43</f>
        <v>8605.4811858900011</v>
      </c>
      <c r="DN43" s="16">
        <f>Sect_CBs!DN43+Sect_DBs!CP43+Sect_FCs!CP43</f>
        <v>7309.4316552400023</v>
      </c>
      <c r="DO43" s="16">
        <f>Sect_CBs!DO43+Sect_DBs!CQ43+Sect_FCs!CQ43</f>
        <v>7106.9693187660005</v>
      </c>
      <c r="DP43" s="16">
        <f>Sect_CBs!DP43+Sect_DBs!CR43+Sect_FCs!CR43</f>
        <v>7111.1961782599983</v>
      </c>
      <c r="DQ43" s="16">
        <f>Sect_CBs!DQ43+Sect_DBs!CS43+Sect_FCs!CS43</f>
        <v>6681.3017211739998</v>
      </c>
      <c r="DR43" s="16">
        <f>Sect_CBs!DR43+Sect_DBs!CT43+Sect_FCs!CT43</f>
        <v>7079.4138167634992</v>
      </c>
      <c r="DS43" s="16">
        <f>Sect_CBs!DS43+Sect_DBs!CU43+Sect_FCs!CU43</f>
        <v>6877.2027292865005</v>
      </c>
      <c r="DT43" s="16">
        <f>Sect_CBs!DT43+Sect_DBs!CV43+Sect_FCs!CV43</f>
        <v>7103.9929154069996</v>
      </c>
      <c r="DU43" s="16">
        <f>Sect_CBs!DU43+Sect_DBs!CW43+Sect_FCs!CW43</f>
        <v>7160.7933060925025</v>
      </c>
      <c r="DV43" s="16">
        <f>Sect_CBs!DV43+Sect_DBs!CX43+Sect_FCs!CX43</f>
        <v>7469.4261219179989</v>
      </c>
      <c r="DW43" s="16">
        <f>Sect_CBs!DW43+Sect_DBs!CY43+Sect_FCs!CY43</f>
        <v>7478.6889142244991</v>
      </c>
      <c r="DX43" s="16">
        <f>Sect_CBs!DX43+Sect_DBs!CZ43+Sect_FCs!CZ43</f>
        <v>7539.0534354870006</v>
      </c>
      <c r="DY43" s="16">
        <f>Sect_CBs!DY43+Sect_DBs!DA43+Sect_FCs!DA43</f>
        <v>7539.9341060185006</v>
      </c>
      <c r="DZ43" s="16">
        <f>Sect_CBs!DZ43+Sect_DBs!DB43+Sect_FCs!DB43</f>
        <v>7567.2072589940008</v>
      </c>
      <c r="EA43" s="16">
        <f>Sect_CBs!EA43+Sect_DBs!DC43+Sect_FCs!DC43</f>
        <v>7767.205984098001</v>
      </c>
      <c r="EB43" s="16">
        <f>Sect_CBs!EB43+Sect_DBs!DD43+Sect_FCs!DD43</f>
        <v>7840.7189305850015</v>
      </c>
      <c r="EC43" s="16">
        <f>Sect_CBs!EC43+Sect_DBs!DE43+Sect_FCs!DE43</f>
        <v>8969.8807329520005</v>
      </c>
      <c r="ED43" s="16">
        <f>Sect_CBs!ED43+Sect_DBs!DF43+Sect_FCs!DF43</f>
        <v>8711.7459722274998</v>
      </c>
      <c r="EE43" s="16">
        <f>Sect_CBs!EE43+Sect_DBs!DG43+Sect_FCs!DG43</f>
        <v>8173.6973067214994</v>
      </c>
      <c r="EF43" s="16">
        <f>Sect_CBs!EF43+Sect_DBs!DH43+Sect_FCs!DH43</f>
        <v>8094.9609331985002</v>
      </c>
      <c r="EG43" s="16">
        <f>Sect_CBs!EG43+Sect_DBs!DI43+Sect_FCs!DI43</f>
        <v>8194.2037230979986</v>
      </c>
      <c r="EH43" s="16">
        <f>Sect_CBs!EH43+Sect_DBs!DJ43+Sect_FCs!DJ43</f>
        <v>8303.6317048620022</v>
      </c>
      <c r="EI43" s="16">
        <f>Sect_CBs!EI43+Sect_DBs!DK43+Sect_FCs!DK43</f>
        <v>8826.8109473060013</v>
      </c>
      <c r="EJ43" s="16">
        <f>Sect_CBs!EJ43+Sect_DBs!DL43+Sect_FCs!DL43</f>
        <v>9422.5715752209981</v>
      </c>
      <c r="EK43" s="13">
        <f>Sect_CBs!EK43+Sect_DBs!DM43+Sect_FCs!DM43</f>
        <v>9525.0344257950001</v>
      </c>
      <c r="EL43" s="13">
        <f>Sect_CBs!EL43+Sect_DBs!DN43+Sect_FCs!DN43</f>
        <v>9465.9256272185012</v>
      </c>
      <c r="EM43" s="13">
        <f>Sect_CBs!EM43+Sect_DBs!DO43+Sect_FCs!DO43</f>
        <v>9373.7214932819988</v>
      </c>
      <c r="EN43" s="13">
        <f>Sect_CBs!EN43+Sect_DBs!DP43+Sect_FCs!DP43</f>
        <v>9191.395004178501</v>
      </c>
      <c r="EO43" s="13">
        <f>Sect_CBs!EO43+Sect_DBs!DQ43+Sect_FCs!DQ43</f>
        <v>9350.2932676275013</v>
      </c>
      <c r="EP43" s="13">
        <f>Sect_CBs!EP43+Sect_DBs!DR43+Sect_FCs!DR43</f>
        <v>10416.523435217998</v>
      </c>
      <c r="EQ43" s="13">
        <f>Sect_CBs!EQ43+Sect_DBs!DS43+Sect_FCs!DS43</f>
        <v>10509.211409968004</v>
      </c>
      <c r="ER43" s="13">
        <f>Sect_CBs!ER43+Sect_DBs!DT43+Sect_FCs!DT43</f>
        <v>10730.863849595999</v>
      </c>
      <c r="ES43" s="13">
        <f>Sect_CBs!ES43+Sect_DBs!DU43+Sect_FCs!DU43</f>
        <v>10845.085049306001</v>
      </c>
      <c r="ET43" s="13">
        <f>Sect_CBs!ET43+Sect_DBs!DV43+Sect_FCs!DV43</f>
        <v>11549.077487142</v>
      </c>
      <c r="EU43" s="13">
        <f>Sect_CBs!EU43+Sect_DBs!DW43+Sect_FCs!DW43</f>
        <v>11956.530213642001</v>
      </c>
      <c r="EV43" s="13">
        <f>Sect_CBs!EV43+Sect_DBs!DX43+Sect_FCs!DX43</f>
        <v>11843.710687021499</v>
      </c>
      <c r="EW43" s="13">
        <f>Sect_CBs!EW43+Sect_DBs!DY43+Sect_FCs!DY43</f>
        <v>11900.6107762825</v>
      </c>
      <c r="EX43" s="13">
        <f>Sect_CBs!EX43+Sect_DBs!DZ43+Sect_FCs!DZ43</f>
        <v>11369.256595834</v>
      </c>
    </row>
    <row r="44" spans="1:154" s="18" customFormat="1" x14ac:dyDescent="0.3">
      <c r="A44" s="15" t="s">
        <v>56</v>
      </c>
      <c r="B44" s="16">
        <v>11135.831556759998</v>
      </c>
      <c r="C44" s="16">
        <v>11011.1859492597</v>
      </c>
      <c r="D44" s="16">
        <v>10595.4651901695</v>
      </c>
      <c r="E44" s="16">
        <v>11164.875065373433</v>
      </c>
      <c r="F44" s="16">
        <v>11000.438642192003</v>
      </c>
      <c r="G44" s="16">
        <v>11568.002827257</v>
      </c>
      <c r="H44" s="16">
        <v>11730.862536142044</v>
      </c>
      <c r="I44" s="16">
        <v>11778.314700109999</v>
      </c>
      <c r="J44" s="16">
        <v>11771.050700110001</v>
      </c>
      <c r="K44" s="17">
        <v>11926.125829887087</v>
      </c>
      <c r="L44" s="16">
        <v>11605.005608507472</v>
      </c>
      <c r="M44" s="16">
        <v>11431.722317942153</v>
      </c>
      <c r="N44" s="16">
        <v>12376.857395990432</v>
      </c>
      <c r="O44" s="16">
        <v>12174.2763935529</v>
      </c>
      <c r="P44" s="16">
        <v>13004.345965209632</v>
      </c>
      <c r="Q44" s="16">
        <v>12597.495869627934</v>
      </c>
      <c r="R44" s="16">
        <v>12925.112722995435</v>
      </c>
      <c r="S44" s="16">
        <v>12534.1267356275</v>
      </c>
      <c r="T44" s="16">
        <v>12469.698089968999</v>
      </c>
      <c r="U44" s="16">
        <v>12481.604495478459</v>
      </c>
      <c r="V44" s="16">
        <v>11888.0147755083</v>
      </c>
      <c r="W44" s="16">
        <v>12062.41046395907</v>
      </c>
      <c r="X44" s="16">
        <v>12027.5567549035</v>
      </c>
      <c r="Y44" s="16">
        <v>11913.283551814999</v>
      </c>
      <c r="Z44" s="16">
        <f>Sect_CBs!Z44+Sect_DBs!B44+Sect_FCs!B44</f>
        <v>14314.630952609999</v>
      </c>
      <c r="AA44" s="16">
        <f>Sect_CBs!AA44+Sect_DBs!C44+Sect_FCs!C44</f>
        <v>16782.875727059993</v>
      </c>
      <c r="AB44" s="16">
        <f>Sect_CBs!AB44+Sect_DBs!D44+Sect_FCs!D44</f>
        <v>16725.999939436897</v>
      </c>
      <c r="AC44" s="16">
        <f>Sect_CBs!AC44+Sect_DBs!E44+Sect_FCs!E44</f>
        <v>17304.162383106905</v>
      </c>
      <c r="AD44" s="16">
        <f>Sect_CBs!AD44+Sect_DBs!F44+Sect_FCs!F44</f>
        <v>16901.980061111004</v>
      </c>
      <c r="AE44" s="16">
        <f>Sect_CBs!AE44+Sect_DBs!G44+Sect_FCs!G44</f>
        <v>17102.703949302002</v>
      </c>
      <c r="AF44" s="16">
        <f>Sect_CBs!AF44+Sect_DBs!H44+Sect_FCs!H44</f>
        <v>17411.316959921602</v>
      </c>
      <c r="AG44" s="16">
        <f>Sect_CBs!AG44+Sect_DBs!I44+Sect_FCs!I44</f>
        <v>17338.336680715103</v>
      </c>
      <c r="AH44" s="16">
        <f>Sect_CBs!AH44+Sect_DBs!J44+Sect_FCs!J44</f>
        <v>17200.804209238191</v>
      </c>
      <c r="AI44" s="16">
        <f>Sect_CBs!AI44+Sect_DBs!K44+Sect_FCs!K44</f>
        <v>18214.368177437005</v>
      </c>
      <c r="AJ44" s="16">
        <f>Sect_CBs!AJ44+Sect_DBs!L44+Sect_FCs!L44</f>
        <v>19221.646123519</v>
      </c>
      <c r="AK44" s="16">
        <f>Sect_CBs!AK44+Sect_DBs!M44+Sect_FCs!M44</f>
        <v>20384.289502969503</v>
      </c>
      <c r="AL44" s="16">
        <f>Sect_CBs!AL44+Sect_DBs!N44+Sect_FCs!N44</f>
        <v>20523.568972443994</v>
      </c>
      <c r="AM44" s="16">
        <f>Sect_CBs!AM44+Sect_DBs!O44+Sect_FCs!O44</f>
        <v>20504.471235436038</v>
      </c>
      <c r="AN44" s="16">
        <f>Sect_CBs!AN44+Sect_DBs!P44+Sect_FCs!P44</f>
        <v>20958.782378831485</v>
      </c>
      <c r="AO44" s="16">
        <f>Sect_CBs!AO44+Sect_DBs!Q44+Sect_FCs!Q44</f>
        <v>21899.660797975001</v>
      </c>
      <c r="AP44" s="16">
        <f>Sect_CBs!AP44+Sect_DBs!R44+Sect_FCs!R44</f>
        <v>22417.364599644912</v>
      </c>
      <c r="AQ44" s="16">
        <f>Sect_CBs!AQ44+Sect_DBs!S44+Sect_FCs!S44</f>
        <v>22361.728156806901</v>
      </c>
      <c r="AR44" s="16">
        <f>Sect_CBs!AR44+Sect_DBs!T44+Sect_FCs!T44</f>
        <v>21975.135152882904</v>
      </c>
      <c r="AS44" s="16">
        <f>Sect_CBs!AS44+Sect_DBs!U44+Sect_FCs!U44</f>
        <v>22249.414862988204</v>
      </c>
      <c r="AT44" s="16">
        <f>Sect_CBs!AT44+Sect_DBs!V44+Sect_FCs!V44</f>
        <v>22163.812175818508</v>
      </c>
      <c r="AU44" s="16">
        <f>Sect_CBs!AU44+Sect_DBs!W44+Sect_FCs!W44</f>
        <v>22475.013665289607</v>
      </c>
      <c r="AV44" s="16">
        <f>Sect_CBs!AV44+Sect_DBs!X44+Sect_FCs!X44</f>
        <v>21747.327521097097</v>
      </c>
      <c r="AW44" s="16">
        <f>Sect_CBs!AW44+Sect_DBs!Y44+Sect_FCs!Y44</f>
        <v>21875.185358742554</v>
      </c>
      <c r="AX44" s="16">
        <f>Sect_CBs!AX44+Sect_DBs!Z44+Sect_FCs!Z44</f>
        <v>21056.5459694452</v>
      </c>
      <c r="AY44" s="16">
        <f>Sect_CBs!AY44+Sect_DBs!AA44+Sect_FCs!AA44</f>
        <v>21756.109183718097</v>
      </c>
      <c r="AZ44" s="16">
        <f>Sect_CBs!AZ44+Sect_DBs!AB44+Sect_FCs!AB44</f>
        <v>22141.453982302795</v>
      </c>
      <c r="BA44" s="16">
        <f>Sect_CBs!BA44+Sect_DBs!AC44+Sect_FCs!AC44</f>
        <v>23318.55265138629</v>
      </c>
      <c r="BB44" s="16">
        <f>Sect_CBs!BB44+Sect_DBs!AD44+Sect_FCs!AD44</f>
        <v>23911.606747312599</v>
      </c>
      <c r="BC44" s="16">
        <f>Sect_CBs!BC44+Sect_DBs!AE44+Sect_FCs!AE44</f>
        <v>25011.93456657491</v>
      </c>
      <c r="BD44" s="16">
        <f>Sect_CBs!BD44+Sect_DBs!AF44+Sect_FCs!AF44</f>
        <v>26738.377279061991</v>
      </c>
      <c r="BE44" s="16">
        <f>Sect_CBs!BE44+Sect_DBs!AG44+Sect_FCs!AG44</f>
        <v>28391.368296501198</v>
      </c>
      <c r="BF44" s="16">
        <f>Sect_CBs!BF44+Sect_DBs!AH44+Sect_FCs!AH44</f>
        <v>27761.612326038412</v>
      </c>
      <c r="BG44" s="16">
        <f>Sect_CBs!BG44+Sect_DBs!AI44+Sect_FCs!AI44</f>
        <v>27854.69797644639</v>
      </c>
      <c r="BH44" s="16">
        <f>Sect_CBs!BH44+Sect_DBs!AJ44+Sect_FCs!AJ44</f>
        <v>28679.646697494005</v>
      </c>
      <c r="BI44" s="16">
        <f>Sect_CBs!BI44+Sect_DBs!AK44+Sect_FCs!AK44</f>
        <v>28872.983315936806</v>
      </c>
      <c r="BJ44" s="16">
        <f>Sect_CBs!BJ44+Sect_DBs!AL44+Sect_FCs!AL44</f>
        <v>28586.908270035001</v>
      </c>
      <c r="BK44" s="16">
        <f>Sect_CBs!BK44+Sect_DBs!AM44+Sect_FCs!AM44</f>
        <v>28448.011168671015</v>
      </c>
      <c r="BL44" s="16">
        <f>Sect_CBs!BL44+Sect_DBs!AN44+Sect_FCs!AN44</f>
        <v>30299.425637963297</v>
      </c>
      <c r="BM44" s="16">
        <f>Sect_CBs!BM44+Sect_DBs!AO44+Sect_FCs!AO44</f>
        <v>30872.240224102305</v>
      </c>
      <c r="BN44" s="16">
        <f>Sect_CBs!BN44+Sect_DBs!AP44+Sect_FCs!AP44</f>
        <v>30415.980140974101</v>
      </c>
      <c r="BO44" s="16">
        <f>Sect_CBs!BO44+Sect_DBs!AQ44+Sect_FCs!AQ44</f>
        <v>30970.107252978491</v>
      </c>
      <c r="BP44" s="16">
        <f>Sect_CBs!BP44+Sect_DBs!AR44+Sect_FCs!AR44</f>
        <v>33042.061241570504</v>
      </c>
      <c r="BQ44" s="16">
        <f>Sect_CBs!BQ44+Sect_DBs!AS44+Sect_FCs!AS44</f>
        <v>31551.597937297298</v>
      </c>
      <c r="BR44" s="16">
        <f>Sect_CBs!BR44+Sect_DBs!AT44+Sect_FCs!AT44</f>
        <v>31454.893589423798</v>
      </c>
      <c r="BS44" s="16">
        <f>Sect_CBs!BS44+Sect_DBs!AU44+Sect_FCs!AU44</f>
        <v>33316.411810820799</v>
      </c>
      <c r="BT44" s="16">
        <f>Sect_CBs!BT44+Sect_DBs!AV44+Sect_FCs!AV44</f>
        <v>32306.838899161699</v>
      </c>
      <c r="BU44" s="16">
        <f>Sect_CBs!BU44+Sect_DBs!AW44+Sect_FCs!AW44</f>
        <v>30824.042792788528</v>
      </c>
      <c r="BV44" s="16">
        <f>Sect_CBs!BV44+Sect_DBs!AX44+Sect_FCs!AX44</f>
        <v>30541.24179716959</v>
      </c>
      <c r="BW44" s="16">
        <f>Sect_CBs!BW44+Sect_DBs!AY44+Sect_FCs!AY44</f>
        <v>30368.456501976802</v>
      </c>
      <c r="BX44" s="16">
        <f>Sect_CBs!BX44+Sect_DBs!AZ44+Sect_FCs!AZ44</f>
        <v>29088.133872185401</v>
      </c>
      <c r="BY44" s="16">
        <f>Sect_CBs!BY44+Sect_DBs!BA44+Sect_FCs!BA44</f>
        <v>29206.271010226483</v>
      </c>
      <c r="BZ44" s="16">
        <f>Sect_CBs!BZ44+Sect_DBs!BB44+Sect_FCs!BB44</f>
        <v>28679.635984328797</v>
      </c>
      <c r="CA44" s="16">
        <f>Sect_CBs!CA44+Sect_DBs!BC44+Sect_FCs!BC44</f>
        <v>29041.415558238987</v>
      </c>
      <c r="CB44" s="16">
        <f>Sect_CBs!CB44+Sect_DBs!BD44+Sect_FCs!BD44</f>
        <v>30720.517548947297</v>
      </c>
      <c r="CC44" s="16">
        <f>Sect_CBs!CC44+Sect_DBs!BE44+Sect_FCs!BE44</f>
        <v>31436.272329625997</v>
      </c>
      <c r="CD44" s="16">
        <f>Sect_CBs!CD44+Sect_DBs!BF44+Sect_FCs!BF44</f>
        <v>30657.974833987504</v>
      </c>
      <c r="CE44" s="16">
        <f>Sect_CBs!CE44+Sect_DBs!BG44+Sect_FCs!BG44</f>
        <v>31899.784978786203</v>
      </c>
      <c r="CF44" s="16">
        <f>Sect_CBs!CF44+Sect_DBs!BH44+Sect_FCs!BH44</f>
        <v>32430.9438612261</v>
      </c>
      <c r="CG44" s="16">
        <f>Sect_CBs!CG44+Sect_DBs!BI44+Sect_FCs!BI44</f>
        <v>33379.529035253203</v>
      </c>
      <c r="CH44" s="16">
        <f>Sect_CBs!CH44+Sect_DBs!BJ44+Sect_FCs!BJ44</f>
        <v>34975.729356827804</v>
      </c>
      <c r="CI44" s="16">
        <f>Sect_CBs!CI44+Sect_DBs!BK44+Sect_FCs!BK44</f>
        <v>34621.772192500204</v>
      </c>
      <c r="CJ44" s="16">
        <f>Sect_CBs!CJ44+Sect_DBs!BL44+Sect_FCs!BL44</f>
        <v>35305.835003764245</v>
      </c>
      <c r="CK44" s="16">
        <f>Sect_CBs!CK44+Sect_DBs!BM44+Sect_FCs!BM44</f>
        <v>36110.152870006408</v>
      </c>
      <c r="CL44" s="16">
        <f>Sect_CBs!CL44+Sect_DBs!BN44+Sect_FCs!BN44</f>
        <v>37147.688079960993</v>
      </c>
      <c r="CM44" s="16">
        <f>Sect_CBs!CM44+Sect_DBs!BO44+Sect_FCs!BO44</f>
        <v>37889.467047257596</v>
      </c>
      <c r="CN44" s="16">
        <f>Sect_CBs!CN44+Sect_DBs!BP44+Sect_FCs!BP44</f>
        <v>38637.153071558008</v>
      </c>
      <c r="CO44" s="16">
        <f>Sect_CBs!CO44+Sect_DBs!BQ44+Sect_FCs!BQ44</f>
        <v>38862.019054171702</v>
      </c>
      <c r="CP44" s="16">
        <f>Sect_CBs!CP44+Sect_DBs!BR44+Sect_FCs!BR44</f>
        <v>38699.555066603687</v>
      </c>
      <c r="CQ44" s="16">
        <f>Sect_CBs!CQ44+Sect_DBs!BS44+Sect_FCs!BS44</f>
        <v>38782.839261743</v>
      </c>
      <c r="CR44" s="16">
        <f>Sect_CBs!CR44+Sect_DBs!BT44+Sect_FCs!BT44</f>
        <v>38403.580008261248</v>
      </c>
      <c r="CS44" s="16">
        <f>Sect_CBs!CS44+Sect_DBs!BU44+Sect_FCs!BU44</f>
        <v>39287.920186326599</v>
      </c>
      <c r="CT44" s="16">
        <f>Sect_CBs!CT44+Sect_DBs!BV44+Sect_FCs!BV44</f>
        <v>38854.52056142551</v>
      </c>
      <c r="CU44" s="16">
        <f>Sect_CBs!CU44+Sect_DBs!BW44+Sect_FCs!BW44</f>
        <v>39947.267587357004</v>
      </c>
      <c r="CV44" s="16">
        <f>Sect_CBs!CV44+Sect_DBs!BX44+Sect_FCs!BX44</f>
        <v>41638.056818588484</v>
      </c>
      <c r="CW44" s="16">
        <f>Sect_CBs!CW44+Sect_DBs!BY44+Sect_FCs!BY44</f>
        <v>43385.162845320279</v>
      </c>
      <c r="CX44" s="16">
        <f>Sect_CBs!CX44+Sect_DBs!BZ44+Sect_FCs!BZ44</f>
        <v>44779.422885520471</v>
      </c>
      <c r="CY44" s="16">
        <f>Sect_CBs!CY44+Sect_DBs!CA44+Sect_FCs!CA44</f>
        <v>45359.61702331838</v>
      </c>
      <c r="CZ44" s="16">
        <f>Sect_CBs!CZ44+Sect_DBs!CB44+Sect_FCs!CB44</f>
        <v>45841.800420290405</v>
      </c>
      <c r="DA44" s="16">
        <f>Sect_CBs!DA44+Sect_DBs!CC44+Sect_FCs!CC44</f>
        <v>45789.369838094033</v>
      </c>
      <c r="DB44" s="16">
        <f>Sect_CBs!DB44+Sect_DBs!CD44+Sect_FCs!CD44</f>
        <v>44327.885748753491</v>
      </c>
      <c r="DC44" s="16">
        <f>Sect_CBs!DC44+Sect_DBs!CE44+Sect_FCs!CE44</f>
        <v>45709.672176616499</v>
      </c>
      <c r="DD44" s="16">
        <f>Sect_CBs!DD44+Sect_DBs!CF44+Sect_FCs!CF44</f>
        <v>46703.145904648001</v>
      </c>
      <c r="DE44" s="16">
        <f>Sect_CBs!DE44+Sect_DBs!CG44+Sect_FCs!CG44</f>
        <v>47510.27199318049</v>
      </c>
      <c r="DF44" s="16">
        <f>Sect_CBs!DF44+Sect_DBs!CH44+Sect_FCs!CH44</f>
        <v>49019.440570038802</v>
      </c>
      <c r="DG44" s="16">
        <f>Sect_CBs!DG44+Sect_DBs!CI44+Sect_FCs!CI44</f>
        <v>50107.447582895489</v>
      </c>
      <c r="DH44" s="16">
        <f>Sect_CBs!DH44+Sect_DBs!CJ44+Sect_FCs!CJ44</f>
        <v>52268.912735075821</v>
      </c>
      <c r="DI44" s="16">
        <f>Sect_CBs!DI44+Sect_DBs!CK44+Sect_FCs!CK44</f>
        <v>55182.834073721802</v>
      </c>
      <c r="DJ44" s="16">
        <f>Sect_CBs!DJ44+Sect_DBs!CL44+Sect_FCs!CL44</f>
        <v>55648.334338064902</v>
      </c>
      <c r="DK44" s="16">
        <f>Sect_CBs!DK44+Sect_DBs!CM44+Sect_FCs!CM44</f>
        <v>56696.258810456486</v>
      </c>
      <c r="DL44" s="16">
        <f>Sect_CBs!DL44+Sect_DBs!CN44+Sect_FCs!CN44</f>
        <v>57580.081735293192</v>
      </c>
      <c r="DM44" s="16">
        <f>Sect_CBs!DM44+Sect_DBs!CO44+Sect_FCs!CO44</f>
        <v>58876.230537654286</v>
      </c>
      <c r="DN44" s="16">
        <f>Sect_CBs!DN44+Sect_DBs!CP44+Sect_FCs!CP44</f>
        <v>58041.706689262792</v>
      </c>
      <c r="DO44" s="16">
        <f>Sect_CBs!DO44+Sect_DBs!CQ44+Sect_FCs!CQ44</f>
        <v>58003.058790870702</v>
      </c>
      <c r="DP44" s="16">
        <f>Sect_CBs!DP44+Sect_DBs!CR44+Sect_FCs!CR44</f>
        <v>57075.496237353007</v>
      </c>
      <c r="DQ44" s="16">
        <f>Sect_CBs!DQ44+Sect_DBs!CS44+Sect_FCs!CS44</f>
        <v>56919.041357204114</v>
      </c>
      <c r="DR44" s="16">
        <f>Sect_CBs!DR44+Sect_DBs!CT44+Sect_FCs!CT44</f>
        <v>56051.832128531991</v>
      </c>
      <c r="DS44" s="16">
        <f>Sect_CBs!DS44+Sect_DBs!CU44+Sect_FCs!CU44</f>
        <v>56365.875725463302</v>
      </c>
      <c r="DT44" s="16">
        <f>Sect_CBs!DT44+Sect_DBs!CV44+Sect_FCs!CV44</f>
        <v>57218.593152374706</v>
      </c>
      <c r="DU44" s="16">
        <f>Sect_CBs!DU44+Sect_DBs!CW44+Sect_FCs!CW44</f>
        <v>58382.703306397314</v>
      </c>
      <c r="DV44" s="16">
        <f>Sect_CBs!DV44+Sect_DBs!CX44+Sect_FCs!CX44</f>
        <v>58052.019811661004</v>
      </c>
      <c r="DW44" s="16">
        <f>Sect_CBs!DW44+Sect_DBs!CY44+Sect_FCs!CY44</f>
        <v>58040.166708281424</v>
      </c>
      <c r="DX44" s="16">
        <f>Sect_CBs!DX44+Sect_DBs!CZ44+Sect_FCs!CZ44</f>
        <v>57836.28028393483</v>
      </c>
      <c r="DY44" s="16">
        <f>Sect_CBs!DY44+Sect_DBs!DA44+Sect_FCs!DA44</f>
        <v>57650.204638940733</v>
      </c>
      <c r="DZ44" s="16">
        <f>Sect_CBs!DZ44+Sect_DBs!DB44+Sect_FCs!DB44</f>
        <v>58386.324520689319</v>
      </c>
      <c r="EA44" s="16">
        <f>Sect_CBs!EA44+Sect_DBs!DC44+Sect_FCs!DC44</f>
        <v>59583.086761848339</v>
      </c>
      <c r="EB44" s="16">
        <f>Sect_CBs!EB44+Sect_DBs!DD44+Sect_FCs!DD44</f>
        <v>59891.045945715341</v>
      </c>
      <c r="EC44" s="16">
        <f>Sect_CBs!EC44+Sect_DBs!DE44+Sect_FCs!DE44</f>
        <v>61089.407691055647</v>
      </c>
      <c r="ED44" s="16">
        <f>Sect_CBs!ED44+Sect_DBs!DF44+Sect_FCs!DF44</f>
        <v>60660.057785615056</v>
      </c>
      <c r="EE44" s="16">
        <f>Sect_CBs!EE44+Sect_DBs!DG44+Sect_FCs!DG44</f>
        <v>60043.435399494665</v>
      </c>
      <c r="EF44" s="16">
        <f>Sect_CBs!EF44+Sect_DBs!DH44+Sect_FCs!DH44</f>
        <v>61698.092259097517</v>
      </c>
      <c r="EG44" s="16">
        <f>Sect_CBs!EG44+Sect_DBs!DI44+Sect_FCs!DI44</f>
        <v>63252.54363741351</v>
      </c>
      <c r="EH44" s="16">
        <f>Sect_CBs!EH44+Sect_DBs!DJ44+Sect_FCs!DJ44</f>
        <v>62959.617614515773</v>
      </c>
      <c r="EI44" s="16">
        <f>Sect_CBs!EI44+Sect_DBs!DK44+Sect_FCs!DK44</f>
        <v>64358.562385141602</v>
      </c>
      <c r="EJ44" s="16">
        <f>Sect_CBs!EJ44+Sect_DBs!DL44+Sect_FCs!DL44</f>
        <v>67236.907530012235</v>
      </c>
      <c r="EK44" s="13">
        <f>Sect_CBs!EK44+Sect_DBs!DM44+Sect_FCs!DM44</f>
        <v>68437.664402388633</v>
      </c>
      <c r="EL44" s="13">
        <f>Sect_CBs!EL44+Sect_DBs!DN44+Sect_FCs!DN44</f>
        <v>70144.013920313402</v>
      </c>
      <c r="EM44" s="13">
        <f>Sect_CBs!EM44+Sect_DBs!DO44+Sect_FCs!DO44</f>
        <v>75759.058314839</v>
      </c>
      <c r="EN44" s="13">
        <f>Sect_CBs!EN44+Sect_DBs!DP44+Sect_FCs!DP44</f>
        <v>77319.700683817588</v>
      </c>
      <c r="EO44" s="13">
        <f>Sect_CBs!EO44+Sect_DBs!DQ44+Sect_FCs!DQ44</f>
        <v>76501.092133083963</v>
      </c>
      <c r="EP44" s="13">
        <f>Sect_CBs!EP44+Sect_DBs!DR44+Sect_FCs!DR44</f>
        <v>79183.484634257868</v>
      </c>
      <c r="EQ44" s="13">
        <f>Sect_CBs!EQ44+Sect_DBs!DS44+Sect_FCs!DS44</f>
        <v>80462.321830964385</v>
      </c>
      <c r="ER44" s="13">
        <f>Sect_CBs!ER44+Sect_DBs!DT44+Sect_FCs!DT44</f>
        <v>80941.101471515605</v>
      </c>
      <c r="ES44" s="13">
        <f>Sect_CBs!ES44+Sect_DBs!DU44+Sect_FCs!DU44</f>
        <v>83590.393311841806</v>
      </c>
      <c r="ET44" s="13">
        <f>Sect_CBs!ET44+Sect_DBs!DV44+Sect_FCs!DV44</f>
        <v>84581.570958589233</v>
      </c>
      <c r="EU44" s="13">
        <f>Sect_CBs!EU44+Sect_DBs!DW44+Sect_FCs!DW44</f>
        <v>86102.103493472794</v>
      </c>
      <c r="EV44" s="13">
        <f>Sect_CBs!EV44+Sect_DBs!DX44+Sect_FCs!DX44</f>
        <v>88234.749193326934</v>
      </c>
      <c r="EW44" s="13">
        <f>Sect_CBs!EW44+Sect_DBs!DY44+Sect_FCs!DY44</f>
        <v>87945.066923956809</v>
      </c>
      <c r="EX44" s="13">
        <f>Sect_CBs!EX44+Sect_DBs!DZ44+Sect_FCs!DZ44</f>
        <v>88444.385388114533</v>
      </c>
    </row>
    <row r="45" spans="1:154" s="14" customFormat="1" x14ac:dyDescent="0.3">
      <c r="A45" s="12" t="s">
        <v>57</v>
      </c>
      <c r="B45" s="13">
        <v>44867.007652430009</v>
      </c>
      <c r="C45" s="13">
        <v>45348.46202834</v>
      </c>
      <c r="D45" s="13">
        <f t="shared" ref="D45:Y45" si="3">D46+D47+D48</f>
        <v>46869.718697720004</v>
      </c>
      <c r="E45" s="13">
        <f t="shared" si="3"/>
        <v>48299.237012112761</v>
      </c>
      <c r="F45" s="13">
        <f t="shared" si="3"/>
        <v>48948.181766679998</v>
      </c>
      <c r="G45" s="13">
        <f t="shared" si="3"/>
        <v>47541.24740403999</v>
      </c>
      <c r="H45" s="13">
        <f t="shared" si="3"/>
        <v>48944.096282927567</v>
      </c>
      <c r="I45" s="13">
        <f t="shared" si="3"/>
        <v>49157.873301585169</v>
      </c>
      <c r="J45" s="13">
        <f t="shared" si="3"/>
        <v>49221.244301585182</v>
      </c>
      <c r="K45" s="13">
        <f t="shared" si="3"/>
        <v>50089.487850292753</v>
      </c>
      <c r="L45" s="13">
        <f t="shared" si="3"/>
        <v>50218.889318361769</v>
      </c>
      <c r="M45" s="13">
        <f t="shared" si="3"/>
        <v>46076.292560239475</v>
      </c>
      <c r="N45" s="13">
        <f t="shared" si="3"/>
        <v>49567.96429747394</v>
      </c>
      <c r="O45" s="13">
        <f t="shared" si="3"/>
        <v>49056.769027858936</v>
      </c>
      <c r="P45" s="13">
        <f t="shared" si="3"/>
        <v>49132.620285398938</v>
      </c>
      <c r="Q45" s="13">
        <f t="shared" si="3"/>
        <v>49802.568401463948</v>
      </c>
      <c r="R45" s="13">
        <f t="shared" si="3"/>
        <v>50325.994485563933</v>
      </c>
      <c r="S45" s="13">
        <f t="shared" si="3"/>
        <v>51139.573200069994</v>
      </c>
      <c r="T45" s="13">
        <f t="shared" si="3"/>
        <v>53049.19632558</v>
      </c>
      <c r="U45" s="13">
        <f t="shared" si="3"/>
        <v>51645.405433684282</v>
      </c>
      <c r="V45" s="13">
        <f t="shared" si="3"/>
        <v>51963.835072020003</v>
      </c>
      <c r="W45" s="13">
        <f t="shared" si="3"/>
        <v>52053.030837880004</v>
      </c>
      <c r="X45" s="13">
        <f t="shared" si="3"/>
        <v>52062.778345220002</v>
      </c>
      <c r="Y45" s="13">
        <f t="shared" si="3"/>
        <v>52415.970236349996</v>
      </c>
      <c r="Z45" s="13">
        <f>Sect_CBs!Z45+Sect_DBs!B45+Sect_FCs!B45</f>
        <v>75509.864180350007</v>
      </c>
      <c r="AA45" s="13">
        <f>Sect_CBs!AA45+Sect_DBs!C45+Sect_FCs!C45</f>
        <v>77747.092296960007</v>
      </c>
      <c r="AB45" s="13">
        <f>Sect_CBs!AB45+Sect_DBs!D45+Sect_FCs!D45</f>
        <v>79088.828297280124</v>
      </c>
      <c r="AC45" s="13">
        <f>Sect_CBs!AC45+Sect_DBs!E45+Sect_FCs!E45</f>
        <v>79746.961338430119</v>
      </c>
      <c r="AD45" s="13">
        <f>Sect_CBs!AD45+Sect_DBs!F45+Sect_FCs!F45</f>
        <v>80046.075118212684</v>
      </c>
      <c r="AE45" s="13">
        <f>Sect_CBs!AE45+Sect_DBs!G45+Sect_FCs!G45</f>
        <v>80061.542479613723</v>
      </c>
      <c r="AF45" s="13">
        <f>Sect_CBs!AF45+Sect_DBs!H45+Sect_FCs!H45</f>
        <v>80134.059244089483</v>
      </c>
      <c r="AG45" s="13">
        <f>Sect_CBs!AG45+Sect_DBs!I45+Sect_FCs!I45</f>
        <v>80720.766201353981</v>
      </c>
      <c r="AH45" s="13">
        <f>Sect_CBs!AH45+Sect_DBs!J45+Sect_FCs!J45</f>
        <v>81478.074446433689</v>
      </c>
      <c r="AI45" s="13">
        <f>Sect_CBs!AI45+Sect_DBs!K45+Sect_FCs!K45</f>
        <v>82223.049441702489</v>
      </c>
      <c r="AJ45" s="13">
        <f>Sect_CBs!AJ45+Sect_DBs!L45+Sect_FCs!L45</f>
        <v>82915.638821539993</v>
      </c>
      <c r="AK45" s="13">
        <f>Sect_CBs!AK45+Sect_DBs!M45+Sect_FCs!M45</f>
        <v>83845.5377845435</v>
      </c>
      <c r="AL45" s="13">
        <f>Sect_CBs!AL45+Sect_DBs!N45+Sect_FCs!N45</f>
        <v>82535.903668710613</v>
      </c>
      <c r="AM45" s="13">
        <f>Sect_CBs!AM45+Sect_DBs!O45+Sect_FCs!O45</f>
        <v>82772.568486788019</v>
      </c>
      <c r="AN45" s="13">
        <f>Sect_CBs!AN45+Sect_DBs!P45+Sect_FCs!P45</f>
        <v>83336.920588130612</v>
      </c>
      <c r="AO45" s="13">
        <f>Sect_CBs!AO45+Sect_DBs!Q45+Sect_FCs!Q45</f>
        <v>84917.050792451599</v>
      </c>
      <c r="AP45" s="13">
        <f>Sect_CBs!AP45+Sect_DBs!R45+Sect_FCs!R45</f>
        <v>85959.828575853608</v>
      </c>
      <c r="AQ45" s="13">
        <f>Sect_CBs!AQ45+Sect_DBs!S45+Sect_FCs!S45</f>
        <v>86958.879243974574</v>
      </c>
      <c r="AR45" s="13">
        <f>Sect_CBs!AR45+Sect_DBs!T45+Sect_FCs!T45</f>
        <v>87821.509911538888</v>
      </c>
      <c r="AS45" s="13">
        <f>Sect_CBs!AS45+Sect_DBs!U45+Sect_FCs!U45</f>
        <v>88769.347689495611</v>
      </c>
      <c r="AT45" s="13">
        <f>Sect_CBs!AT45+Sect_DBs!V45+Sect_FCs!V45</f>
        <v>89978.025815829606</v>
      </c>
      <c r="AU45" s="13">
        <f>Sect_CBs!AU45+Sect_DBs!W45+Sect_FCs!W45</f>
        <v>91088.469407851633</v>
      </c>
      <c r="AV45" s="13">
        <f>Sect_CBs!AV45+Sect_DBs!X45+Sect_FCs!X45</f>
        <v>93565.272824884625</v>
      </c>
      <c r="AW45" s="13">
        <f>Sect_CBs!AW45+Sect_DBs!Y45+Sect_FCs!Y45</f>
        <v>95241.712141994576</v>
      </c>
      <c r="AX45" s="13">
        <f>Sect_CBs!AX45+Sect_DBs!Z45+Sect_FCs!Z45</f>
        <v>96067.507738416651</v>
      </c>
      <c r="AY45" s="13">
        <f>Sect_CBs!AY45+Sect_DBs!AA45+Sect_FCs!AA45</f>
        <v>97242.546417463614</v>
      </c>
      <c r="AZ45" s="13">
        <f>Sect_CBs!AZ45+Sect_DBs!AB45+Sect_FCs!AB45</f>
        <v>99332.75000131561</v>
      </c>
      <c r="BA45" s="13">
        <f>Sect_CBs!BA45+Sect_DBs!AC45+Sect_FCs!AC45</f>
        <v>100921.03954898563</v>
      </c>
      <c r="BB45" s="13">
        <f>Sect_CBs!BB45+Sect_DBs!AD45+Sect_FCs!AD45</f>
        <v>101263.44222628561</v>
      </c>
      <c r="BC45" s="13">
        <f>Sect_CBs!BC45+Sect_DBs!AE45+Sect_FCs!AE45</f>
        <v>103691.95786401963</v>
      </c>
      <c r="BD45" s="13">
        <f>Sect_CBs!BD45+Sect_DBs!AF45+Sect_FCs!AF45</f>
        <v>105685.47030092901</v>
      </c>
      <c r="BE45" s="13">
        <f>Sect_CBs!BE45+Sect_DBs!AG45+Sect_FCs!AG45</f>
        <v>107278.27733297901</v>
      </c>
      <c r="BF45" s="13">
        <f>Sect_CBs!BF45+Sect_DBs!AH45+Sect_FCs!AH45</f>
        <v>110618.70968541899</v>
      </c>
      <c r="BG45" s="13">
        <f>Sect_CBs!BG45+Sect_DBs!AI45+Sect_FCs!AI45</f>
        <v>112445.84524197898</v>
      </c>
      <c r="BH45" s="13">
        <f>Sect_CBs!BH45+Sect_DBs!AJ45+Sect_FCs!AJ45</f>
        <v>114268.85925404401</v>
      </c>
      <c r="BI45" s="13">
        <f>Sect_CBs!BI45+Sect_DBs!AK45+Sect_FCs!AK45</f>
        <v>116787.71333223405</v>
      </c>
      <c r="BJ45" s="13">
        <f>Sect_CBs!BJ45+Sect_DBs!AL45+Sect_FCs!AL45</f>
        <v>119562.23078561232</v>
      </c>
      <c r="BK45" s="13">
        <f>Sect_CBs!BK45+Sect_DBs!AM45+Sect_FCs!AM45</f>
        <v>120383.14806081833</v>
      </c>
      <c r="BL45" s="13">
        <f>Sect_CBs!BL45+Sect_DBs!AN45+Sect_FCs!AN45</f>
        <v>125605.84886667476</v>
      </c>
      <c r="BM45" s="13">
        <f>Sect_CBs!BM45+Sect_DBs!AO45+Sect_FCs!AO45</f>
        <v>128195.7383598887</v>
      </c>
      <c r="BN45" s="13">
        <f>Sect_CBs!BN45+Sect_DBs!AP45+Sect_FCs!AP45</f>
        <v>128549.54948352772</v>
      </c>
      <c r="BO45" s="13">
        <f>Sect_CBs!BO45+Sect_DBs!AQ45+Sect_FCs!AQ45</f>
        <v>132936.06634578673</v>
      </c>
      <c r="BP45" s="13">
        <f>Sect_CBs!BP45+Sect_DBs!AR45+Sect_FCs!AR45</f>
        <v>136020.38703300917</v>
      </c>
      <c r="BQ45" s="13">
        <f>Sect_CBs!BQ45+Sect_DBs!AS45+Sect_FCs!AS45</f>
        <v>139625.70521783677</v>
      </c>
      <c r="BR45" s="13">
        <f>Sect_CBs!BR45+Sect_DBs!AT45+Sect_FCs!AT45</f>
        <v>142415.54315049975</v>
      </c>
      <c r="BS45" s="13">
        <f>Sect_CBs!BS45+Sect_DBs!AU45+Sect_FCs!AU45</f>
        <v>146262.46075450626</v>
      </c>
      <c r="BT45" s="13">
        <f>Sect_CBs!BT45+Sect_DBs!AV45+Sect_FCs!AV45</f>
        <v>148443.84605462971</v>
      </c>
      <c r="BU45" s="13">
        <f>Sect_CBs!BU45+Sect_DBs!AW45+Sect_FCs!AW45</f>
        <v>152283.4943230465</v>
      </c>
      <c r="BV45" s="13">
        <f>Sect_CBs!BV45+Sect_DBs!AX45+Sect_FCs!AX45</f>
        <v>152872.33680894147</v>
      </c>
      <c r="BW45" s="13">
        <f>Sect_CBs!BW45+Sect_DBs!AY45+Sect_FCs!AY45</f>
        <v>153096.85858293329</v>
      </c>
      <c r="BX45" s="13">
        <f>Sect_CBs!BX45+Sect_DBs!AZ45+Sect_FCs!AZ45</f>
        <v>155050.11424918243</v>
      </c>
      <c r="BY45" s="13">
        <f>Sect_CBs!BY45+Sect_DBs!BA45+Sect_FCs!BA45</f>
        <v>156141.79537603597</v>
      </c>
      <c r="BZ45" s="13">
        <f>Sect_CBs!BZ45+Sect_DBs!BB45+Sect_FCs!BB45</f>
        <v>156625.86293913861</v>
      </c>
      <c r="CA45" s="13">
        <f>Sect_CBs!CA45+Sect_DBs!BC45+Sect_FCs!BC45</f>
        <v>157533.68283325358</v>
      </c>
      <c r="CB45" s="13">
        <f>Sect_CBs!CB45+Sect_DBs!BD45+Sect_FCs!BD45</f>
        <v>159111.62658123442</v>
      </c>
      <c r="CC45" s="13">
        <f>Sect_CBs!CC45+Sect_DBs!BE45+Sect_FCs!BE45</f>
        <v>159997.52726762439</v>
      </c>
      <c r="CD45" s="13">
        <f>Sect_CBs!CD45+Sect_DBs!BF45+Sect_FCs!BF45</f>
        <v>163081.26989842605</v>
      </c>
      <c r="CE45" s="13">
        <f>Sect_CBs!CE45+Sect_DBs!BG45+Sect_FCs!BG45</f>
        <v>167977.58419188287</v>
      </c>
      <c r="CF45" s="13">
        <f>Sect_CBs!CF45+Sect_DBs!BH45+Sect_FCs!BH45</f>
        <v>171682.50089809447</v>
      </c>
      <c r="CG45" s="13">
        <f>Sect_CBs!CG45+Sect_DBs!BI45+Sect_FCs!BI45</f>
        <v>178377.81770819426</v>
      </c>
      <c r="CH45" s="13">
        <f>Sect_CBs!CH45+Sect_DBs!BJ45+Sect_FCs!BJ45</f>
        <v>182872.14447774141</v>
      </c>
      <c r="CI45" s="13">
        <f>Sect_CBs!CI45+Sect_DBs!BK45+Sect_FCs!BK45</f>
        <v>185362.16586253475</v>
      </c>
      <c r="CJ45" s="13">
        <f>Sect_CBs!CJ45+Sect_DBs!BL45+Sect_FCs!BL45</f>
        <v>190647.11547028099</v>
      </c>
      <c r="CK45" s="13">
        <f>Sect_CBs!CK45+Sect_DBs!BM45+Sect_FCs!BM45</f>
        <v>193615.03373758894</v>
      </c>
      <c r="CL45" s="13">
        <f>Sect_CBs!CL45+Sect_DBs!BN45+Sect_FCs!BN45</f>
        <v>196136.51191365739</v>
      </c>
      <c r="CM45" s="13">
        <f>Sect_CBs!CM45+Sect_DBs!BO45+Sect_FCs!BO45</f>
        <v>200696.83444380676</v>
      </c>
      <c r="CN45" s="13">
        <f>Sect_CBs!CN45+Sect_DBs!BP45+Sect_FCs!BP45</f>
        <v>204233.33325775509</v>
      </c>
      <c r="CO45" s="13">
        <f>Sect_CBs!CO45+Sect_DBs!BQ45+Sect_FCs!BQ45</f>
        <v>213629.35131505207</v>
      </c>
      <c r="CP45" s="13">
        <f>Sect_CBs!CP45+Sect_DBs!BR45+Sect_FCs!BR45</f>
        <v>215685.85453763077</v>
      </c>
      <c r="CQ45" s="13">
        <f>Sect_CBs!CQ45+Sect_DBs!BS45+Sect_FCs!BS45</f>
        <v>214944.57918815094</v>
      </c>
      <c r="CR45" s="13">
        <f>Sect_CBs!CR45+Sect_DBs!BT45+Sect_FCs!BT45</f>
        <v>216503.91096462877</v>
      </c>
      <c r="CS45" s="13">
        <f>Sect_CBs!CS45+Sect_DBs!BU45+Sect_FCs!BU45</f>
        <v>219294.70066022998</v>
      </c>
      <c r="CT45" s="13">
        <f>Sect_CBs!CT45+Sect_DBs!BV45+Sect_FCs!BV45</f>
        <v>212185.50825047004</v>
      </c>
      <c r="CU45" s="13">
        <f>Sect_CBs!CU45+Sect_DBs!BW45+Sect_FCs!BW45</f>
        <v>215534.98327092401</v>
      </c>
      <c r="CV45" s="13">
        <f>Sect_CBs!CV45+Sect_DBs!BX45+Sect_FCs!BX45</f>
        <v>218629.75520794213</v>
      </c>
      <c r="CW45" s="13">
        <f>Sect_CBs!CW45+Sect_DBs!BY45+Sect_FCs!BY45</f>
        <v>222004.92352628338</v>
      </c>
      <c r="CX45" s="13">
        <f>Sect_CBs!CX45+Sect_DBs!BZ45+Sect_FCs!BZ45</f>
        <v>225762.54788638171</v>
      </c>
      <c r="CY45" s="13">
        <f>Sect_CBs!CY45+Sect_DBs!CA45+Sect_FCs!CA45</f>
        <v>231361.33100137176</v>
      </c>
      <c r="CZ45" s="13">
        <f>Sect_CBs!CZ45+Sect_DBs!CB45+Sect_FCs!CB45</f>
        <v>235502.08727234165</v>
      </c>
      <c r="DA45" s="13">
        <f>Sect_CBs!DA45+Sect_DBs!CC45+Sect_FCs!CC45</f>
        <v>238044.0610681547</v>
      </c>
      <c r="DB45" s="13">
        <f>Sect_CBs!DB45+Sect_DBs!CD45+Sect_FCs!CD45</f>
        <v>236284.377861013</v>
      </c>
      <c r="DC45" s="13">
        <f>Sect_CBs!DC45+Sect_DBs!CE45+Sect_FCs!CE45</f>
        <v>239518.20271213481</v>
      </c>
      <c r="DD45" s="13">
        <f>Sect_CBs!DD45+Sect_DBs!CF45+Sect_FCs!CF45</f>
        <v>242432.59899576203</v>
      </c>
      <c r="DE45" s="13">
        <f>Sect_CBs!DE45+Sect_DBs!CG45+Sect_FCs!CG45</f>
        <v>248788.41338631191</v>
      </c>
      <c r="DF45" s="13">
        <f>Sect_CBs!DF45+Sect_DBs!CH45+Sect_FCs!CH45</f>
        <v>253154.55392180191</v>
      </c>
      <c r="DG45" s="13">
        <f>Sect_CBs!DG45+Sect_DBs!CI45+Sect_FCs!CI45</f>
        <v>259575.53369394492</v>
      </c>
      <c r="DH45" s="13">
        <f>Sect_CBs!DH45+Sect_DBs!CJ45+Sect_FCs!CJ45</f>
        <v>269576.00170993479</v>
      </c>
      <c r="DI45" s="13">
        <f>Sect_CBs!DI45+Sect_DBs!CK45+Sect_FCs!CK45</f>
        <v>275436.91362796654</v>
      </c>
      <c r="DJ45" s="13">
        <f>Sect_CBs!DJ45+Sect_DBs!CL45+Sect_FCs!CL45</f>
        <v>277371.46655292518</v>
      </c>
      <c r="DK45" s="13">
        <f>Sect_CBs!DK45+Sect_DBs!CM45+Sect_FCs!CM45</f>
        <v>280397.86061541323</v>
      </c>
      <c r="DL45" s="13">
        <f>Sect_CBs!DL45+Sect_DBs!CN45+Sect_FCs!CN45</f>
        <v>287128.12511143525</v>
      </c>
      <c r="DM45" s="13">
        <f>Sect_CBs!DM45+Sect_DBs!CO45+Sect_FCs!CO45</f>
        <v>291633.36215450527</v>
      </c>
      <c r="DN45" s="13">
        <f>Sect_CBs!DN45+Sect_DBs!CP45+Sect_FCs!CP45</f>
        <v>297357.39226931147</v>
      </c>
      <c r="DO45" s="13">
        <f>Sect_CBs!DO45+Sect_DBs!CQ45+Sect_FCs!CQ45</f>
        <v>298912.73173120263</v>
      </c>
      <c r="DP45" s="13">
        <f>Sect_CBs!DP45+Sect_DBs!CR45+Sect_FCs!CR45</f>
        <v>303403.16086873907</v>
      </c>
      <c r="DQ45" s="13">
        <f>Sect_CBs!DQ45+Sect_DBs!CS45+Sect_FCs!CS45</f>
        <v>306869.2550853439</v>
      </c>
      <c r="DR45" s="13">
        <f>Sect_CBs!DR45+Sect_DBs!CT45+Sect_FCs!CT45</f>
        <v>309417.47532776697</v>
      </c>
      <c r="DS45" s="13">
        <f>Sect_CBs!DS45+Sect_DBs!CU45+Sect_FCs!CU45</f>
        <v>311512.3574171231</v>
      </c>
      <c r="DT45" s="13">
        <f>Sect_CBs!DT45+Sect_DBs!CV45+Sect_FCs!CV45</f>
        <v>319223.53145711042</v>
      </c>
      <c r="DU45" s="13">
        <f>Sect_CBs!DU45+Sect_DBs!CW45+Sect_FCs!CW45</f>
        <v>322975.54394443048</v>
      </c>
      <c r="DV45" s="13">
        <f>Sect_CBs!DV45+Sect_DBs!CX45+Sect_FCs!CX45</f>
        <v>326002.74804118043</v>
      </c>
      <c r="DW45" s="13">
        <f>Sect_CBs!DW45+Sect_DBs!CY45+Sect_FCs!CY45</f>
        <v>333318.2690951486</v>
      </c>
      <c r="DX45" s="13">
        <f>Sect_CBs!DX45+Sect_DBs!CZ45+Sect_FCs!CZ45</f>
        <v>338629.11903826555</v>
      </c>
      <c r="DY45" s="13">
        <f>Sect_CBs!DY45+Sect_DBs!DA45+Sect_FCs!DA45</f>
        <v>341029.56261414354</v>
      </c>
      <c r="DZ45" s="13">
        <f>Sect_CBs!DZ45+Sect_DBs!DB45+Sect_FCs!DB45</f>
        <v>345199.4842673266</v>
      </c>
      <c r="EA45" s="13">
        <f>Sect_CBs!EA45+Sect_DBs!DC45+Sect_FCs!DC45</f>
        <v>347725.10721914674</v>
      </c>
      <c r="EB45" s="13">
        <f>Sect_CBs!EB45+Sect_DBs!DD45+Sect_FCs!DD45</f>
        <v>346424.31673418859</v>
      </c>
      <c r="EC45" s="13">
        <f>Sect_CBs!EC45+Sect_DBs!DE45+Sect_FCs!DE45</f>
        <v>345518.95033078908</v>
      </c>
      <c r="ED45" s="13">
        <f>Sect_CBs!ED45+Sect_DBs!DF45+Sect_FCs!DF45</f>
        <v>347419.77141475672</v>
      </c>
      <c r="EE45" s="13">
        <f>Sect_CBs!EE45+Sect_DBs!DG45+Sect_FCs!DG45</f>
        <v>348281.80023069808</v>
      </c>
      <c r="EF45" s="13">
        <f>Sect_CBs!EF45+Sect_DBs!DH45+Sect_FCs!DH45</f>
        <v>343262.12480021507</v>
      </c>
      <c r="EG45" s="13">
        <f>Sect_CBs!EG45+Sect_DBs!DI45+Sect_FCs!DI45</f>
        <v>353591.25258992193</v>
      </c>
      <c r="EH45" s="13">
        <f>Sect_CBs!EH45+Sect_DBs!DJ45+Sect_FCs!DJ45</f>
        <v>358072.48721594573</v>
      </c>
      <c r="EI45" s="13">
        <f>Sect_CBs!EI45+Sect_DBs!DK45+Sect_FCs!DK45</f>
        <v>360196.20243925368</v>
      </c>
      <c r="EJ45" s="13">
        <f>Sect_CBs!EJ45+Sect_DBs!DL45+Sect_FCs!DL45</f>
        <v>369393.9183641597</v>
      </c>
      <c r="EK45" s="13">
        <f>Sect_CBs!EK45+Sect_DBs!DM45+Sect_FCs!DM45</f>
        <v>373903.26358402678</v>
      </c>
      <c r="EL45" s="13">
        <f>Sect_CBs!EL45+Sect_DBs!DN45+Sect_FCs!DN45</f>
        <v>385036.8089318148</v>
      </c>
      <c r="EM45" s="13">
        <f>Sect_CBs!EM45+Sect_DBs!DO45+Sect_FCs!DO45</f>
        <v>391496.12480668427</v>
      </c>
      <c r="EN45" s="13">
        <f>Sect_CBs!EN45+Sect_DBs!DP45+Sect_FCs!DP45</f>
        <v>399844.8980827498</v>
      </c>
      <c r="EO45" s="13">
        <f>Sect_CBs!EO45+Sect_DBs!DQ45+Sect_FCs!DQ45</f>
        <v>398188.48006613913</v>
      </c>
      <c r="EP45" s="13">
        <f>Sect_CBs!EP45+Sect_DBs!DR45+Sect_FCs!DR45</f>
        <v>411328.48496451293</v>
      </c>
      <c r="EQ45" s="13">
        <f>Sect_CBs!EQ45+Sect_DBs!DS45+Sect_FCs!DS45</f>
        <v>416864.70541006251</v>
      </c>
      <c r="ER45" s="13">
        <f>Sect_CBs!ER45+Sect_DBs!DT45+Sect_FCs!DT45</f>
        <v>428038.54432289262</v>
      </c>
      <c r="ES45" s="13">
        <f>Sect_CBs!ES45+Sect_DBs!DU45+Sect_FCs!DU45</f>
        <v>265579.17450727191</v>
      </c>
      <c r="ET45" s="13">
        <f>Sect_CBs!ET45+Sect_DBs!DV45+Sect_FCs!DV45</f>
        <v>234566.16273248417</v>
      </c>
      <c r="EU45" s="13">
        <f>Sect_CBs!EU45+Sect_DBs!DW45+Sect_FCs!DW45</f>
        <v>229788.15685832597</v>
      </c>
      <c r="EV45" s="13">
        <f>Sect_CBs!EV45+Sect_DBs!DX45+Sect_FCs!DX45</f>
        <v>210538.2172188785</v>
      </c>
      <c r="EW45" s="13">
        <f>Sect_CBs!EW45+Sect_DBs!DY45+Sect_FCs!DY45</f>
        <v>212217.56087955262</v>
      </c>
      <c r="EX45" s="13">
        <f>Sect_CBs!EX45+Sect_DBs!DZ45+Sect_FCs!DZ45</f>
        <v>206809.64237369565</v>
      </c>
    </row>
    <row r="46" spans="1:154" s="18" customFormat="1" x14ac:dyDescent="0.3">
      <c r="A46" s="15" t="s">
        <v>58</v>
      </c>
      <c r="B46" s="16">
        <v>34958.006386510009</v>
      </c>
      <c r="C46" s="16">
        <v>35155.54381101</v>
      </c>
      <c r="D46" s="16">
        <v>36439.168360680007</v>
      </c>
      <c r="E46" s="16">
        <v>36702.433851945359</v>
      </c>
      <c r="F46" s="16">
        <v>36941.91993833</v>
      </c>
      <c r="G46" s="16">
        <v>36230.939938389994</v>
      </c>
      <c r="H46" s="16">
        <v>36840.174090837572</v>
      </c>
      <c r="I46" s="16">
        <v>36691.633598175169</v>
      </c>
      <c r="J46" s="16">
        <v>36733.442598175177</v>
      </c>
      <c r="K46" s="17">
        <v>37816.747967612748</v>
      </c>
      <c r="L46" s="16">
        <v>38012.827787248549</v>
      </c>
      <c r="M46" s="16">
        <v>33331.313396529469</v>
      </c>
      <c r="N46" s="16">
        <v>37517.775173887647</v>
      </c>
      <c r="O46" s="16">
        <v>37344.075139007648</v>
      </c>
      <c r="P46" s="16">
        <v>37536.319596377645</v>
      </c>
      <c r="Q46" s="16">
        <v>38432.001182487656</v>
      </c>
      <c r="R46" s="16">
        <v>38890.296507837644</v>
      </c>
      <c r="S46" s="16">
        <v>39112.467138749991</v>
      </c>
      <c r="T46" s="16">
        <v>40735.540719190001</v>
      </c>
      <c r="U46" s="16">
        <v>39436.759921666599</v>
      </c>
      <c r="V46" s="16">
        <v>39515.920042340003</v>
      </c>
      <c r="W46" s="16">
        <v>39280.931916560003</v>
      </c>
      <c r="X46" s="16">
        <v>39595.517099160003</v>
      </c>
      <c r="Y46" s="16">
        <v>39751.937249679999</v>
      </c>
      <c r="Z46" s="16">
        <f>Sect_CBs!Z46+Sect_DBs!B46+Sect_FCs!B46</f>
        <v>60819.118470600006</v>
      </c>
      <c r="AA46" s="16">
        <f>Sect_CBs!AA46+Sect_DBs!C46+Sect_FCs!C46</f>
        <v>61685.405391770022</v>
      </c>
      <c r="AB46" s="16">
        <f>Sect_CBs!AB46+Sect_DBs!D46+Sect_FCs!D46</f>
        <v>62020.857581540011</v>
      </c>
      <c r="AC46" s="16">
        <f>Sect_CBs!AC46+Sect_DBs!E46+Sect_FCs!E46</f>
        <v>62556.35807810002</v>
      </c>
      <c r="AD46" s="16">
        <f>Sect_CBs!AD46+Sect_DBs!F46+Sect_FCs!F46</f>
        <v>62816.523002852678</v>
      </c>
      <c r="AE46" s="16">
        <f>Sect_CBs!AE46+Sect_DBs!G46+Sect_FCs!G46</f>
        <v>62513.29100941871</v>
      </c>
      <c r="AF46" s="16">
        <f>Sect_CBs!AF46+Sect_DBs!H46+Sect_FCs!H46</f>
        <v>62816.600560318482</v>
      </c>
      <c r="AG46" s="16">
        <f>Sect_CBs!AG46+Sect_DBs!I46+Sect_FCs!I46</f>
        <v>63082.099189249988</v>
      </c>
      <c r="AH46" s="16">
        <f>Sect_CBs!AH46+Sect_DBs!J46+Sect_FCs!J46</f>
        <v>63536.623546810704</v>
      </c>
      <c r="AI46" s="16">
        <f>Sect_CBs!AI46+Sect_DBs!K46+Sect_FCs!K46</f>
        <v>62202.968038102488</v>
      </c>
      <c r="AJ46" s="16">
        <f>Sect_CBs!AJ46+Sect_DBs!L46+Sect_FCs!L46</f>
        <v>64387.495941747991</v>
      </c>
      <c r="AK46" s="16">
        <f>Sect_CBs!AK46+Sect_DBs!M46+Sect_FCs!M46</f>
        <v>65277.806397579494</v>
      </c>
      <c r="AL46" s="16">
        <f>Sect_CBs!AL46+Sect_DBs!N46+Sect_FCs!N46</f>
        <v>64525.851270801009</v>
      </c>
      <c r="AM46" s="16">
        <f>Sect_CBs!AM46+Sect_DBs!O46+Sect_FCs!O46</f>
        <v>64925.249974160004</v>
      </c>
      <c r="AN46" s="16">
        <f>Sect_CBs!AN46+Sect_DBs!P46+Sect_FCs!P46</f>
        <v>65338.11207760399</v>
      </c>
      <c r="AO46" s="16">
        <f>Sect_CBs!AO46+Sect_DBs!Q46+Sect_FCs!Q46</f>
        <v>67134.242361293</v>
      </c>
      <c r="AP46" s="16">
        <f>Sect_CBs!AP46+Sect_DBs!R46+Sect_FCs!R46</f>
        <v>68033.672101532982</v>
      </c>
      <c r="AQ46" s="16">
        <f>Sect_CBs!AQ46+Sect_DBs!S46+Sect_FCs!S46</f>
        <v>68770.985746842984</v>
      </c>
      <c r="AR46" s="16">
        <f>Sect_CBs!AR46+Sect_DBs!T46+Sect_FCs!T46</f>
        <v>69598.202355301299</v>
      </c>
      <c r="AS46" s="16">
        <f>Sect_CBs!AS46+Sect_DBs!U46+Sect_FCs!U46</f>
        <v>70215.066245213005</v>
      </c>
      <c r="AT46" s="16">
        <f>Sect_CBs!AT46+Sect_DBs!V46+Sect_FCs!V46</f>
        <v>71216.462351183</v>
      </c>
      <c r="AU46" s="16">
        <f>Sect_CBs!AU46+Sect_DBs!W46+Sect_FCs!W46</f>
        <v>72040.194803473001</v>
      </c>
      <c r="AV46" s="16">
        <f>Sect_CBs!AV46+Sect_DBs!X46+Sect_FCs!X46</f>
        <v>74073.891826116</v>
      </c>
      <c r="AW46" s="16">
        <f>Sect_CBs!AW46+Sect_DBs!Y46+Sect_FCs!Y46</f>
        <v>75182.861301925994</v>
      </c>
      <c r="AX46" s="16">
        <f>Sect_CBs!AX46+Sect_DBs!Z46+Sect_FCs!Z46</f>
        <v>76131.416991763021</v>
      </c>
      <c r="AY46" s="16">
        <f>Sect_CBs!AY46+Sect_DBs!AA46+Sect_FCs!AA46</f>
        <v>76839.517938820005</v>
      </c>
      <c r="AZ46" s="16">
        <f>Sect_CBs!AZ46+Sect_DBs!AB46+Sect_FCs!AB46</f>
        <v>78463.573701062007</v>
      </c>
      <c r="BA46" s="16">
        <f>Sect_CBs!BA46+Sect_DBs!AC46+Sect_FCs!AC46</f>
        <v>79626.989535432032</v>
      </c>
      <c r="BB46" s="16">
        <f>Sect_CBs!BB46+Sect_DBs!AD46+Sect_FCs!AD46</f>
        <v>79536.911888092014</v>
      </c>
      <c r="BC46" s="16">
        <f>Sect_CBs!BC46+Sect_DBs!AE46+Sect_FCs!AE46</f>
        <v>81563.564080582</v>
      </c>
      <c r="BD46" s="16">
        <f>Sect_CBs!BD46+Sect_DBs!AF46+Sect_FCs!AF46</f>
        <v>82929.178449694009</v>
      </c>
      <c r="BE46" s="16">
        <f>Sect_CBs!BE46+Sect_DBs!AG46+Sect_FCs!AG46</f>
        <v>84332.439488484029</v>
      </c>
      <c r="BF46" s="16">
        <f>Sect_CBs!BF46+Sect_DBs!AH46+Sect_FCs!AH46</f>
        <v>87525.826691755137</v>
      </c>
      <c r="BG46" s="16">
        <f>Sect_CBs!BG46+Sect_DBs!AI46+Sect_FCs!AI46</f>
        <v>88909.203489123989</v>
      </c>
      <c r="BH46" s="16">
        <f>Sect_CBs!BH46+Sect_DBs!AJ46+Sect_FCs!AJ46</f>
        <v>90615.824776294001</v>
      </c>
      <c r="BI46" s="16">
        <f>Sect_CBs!BI46+Sect_DBs!AK46+Sect_FCs!AK46</f>
        <v>93060.413777384034</v>
      </c>
      <c r="BJ46" s="16">
        <f>Sect_CBs!BJ46+Sect_DBs!AL46+Sect_FCs!AL46</f>
        <v>96118.099476422329</v>
      </c>
      <c r="BK46" s="16">
        <f>Sect_CBs!BK46+Sect_DBs!AM46+Sect_FCs!AM46</f>
        <v>96790.383334499842</v>
      </c>
      <c r="BL46" s="16">
        <f>Sect_CBs!BL46+Sect_DBs!AN46+Sect_FCs!AN46</f>
        <v>101488.20481910814</v>
      </c>
      <c r="BM46" s="16">
        <f>Sect_CBs!BM46+Sect_DBs!AO46+Sect_FCs!AO46</f>
        <v>103596.6064572437</v>
      </c>
      <c r="BN46" s="16">
        <f>Sect_CBs!BN46+Sect_DBs!AP46+Sect_FCs!AP46</f>
        <v>103992.7057715327</v>
      </c>
      <c r="BO46" s="16">
        <f>Sect_CBs!BO46+Sect_DBs!AQ46+Sect_FCs!AQ46</f>
        <v>107951.80666268172</v>
      </c>
      <c r="BP46" s="16">
        <f>Sect_CBs!BP46+Sect_DBs!AR46+Sect_FCs!AR46</f>
        <v>110989.83848164316</v>
      </c>
      <c r="BQ46" s="16">
        <f>Sect_CBs!BQ46+Sect_DBs!AS46+Sect_FCs!AS46</f>
        <v>113785.60758000179</v>
      </c>
      <c r="BR46" s="16">
        <f>Sect_CBs!BR46+Sect_DBs!AT46+Sect_FCs!AT46</f>
        <v>116012.86524323473</v>
      </c>
      <c r="BS46" s="16">
        <f>Sect_CBs!BS46+Sect_DBs!AU46+Sect_FCs!AU46</f>
        <v>119540.33660259125</v>
      </c>
      <c r="BT46" s="16">
        <f>Sect_CBs!BT46+Sect_DBs!AV46+Sect_FCs!AV46</f>
        <v>121357.95563211471</v>
      </c>
      <c r="BU46" s="16">
        <f>Sect_CBs!BU46+Sect_DBs!AW46+Sect_FCs!AW46</f>
        <v>124553.60217615527</v>
      </c>
      <c r="BV46" s="16">
        <f>Sect_CBs!BV46+Sect_DBs!AX46+Sect_FCs!AX46</f>
        <v>126107.459511857</v>
      </c>
      <c r="BW46" s="16">
        <f>Sect_CBs!BW46+Sect_DBs!AY46+Sect_FCs!AY46</f>
        <v>126320.64517112328</v>
      </c>
      <c r="BX46" s="16">
        <f>Sect_CBs!BX46+Sect_DBs!AZ46+Sect_FCs!AZ46</f>
        <v>127230.11224003244</v>
      </c>
      <c r="BY46" s="16">
        <f>Sect_CBs!BY46+Sect_DBs!BA46+Sect_FCs!BA46</f>
        <v>127927.54156978343</v>
      </c>
      <c r="BZ46" s="16">
        <f>Sect_CBs!BZ46+Sect_DBs!BB46+Sect_FCs!BB46</f>
        <v>128438.19198430858</v>
      </c>
      <c r="CA46" s="16">
        <f>Sect_CBs!CA46+Sect_DBs!BC46+Sect_FCs!BC46</f>
        <v>129146.99347934358</v>
      </c>
      <c r="CB46" s="16">
        <f>Sect_CBs!CB46+Sect_DBs!BD46+Sect_FCs!BD46</f>
        <v>130237.71997429442</v>
      </c>
      <c r="CC46" s="16">
        <f>Sect_CBs!CC46+Sect_DBs!BE46+Sect_FCs!BE46</f>
        <v>131026.57721191439</v>
      </c>
      <c r="CD46" s="16">
        <f>Sect_CBs!CD46+Sect_DBs!BF46+Sect_FCs!BF46</f>
        <v>133056.66742477607</v>
      </c>
      <c r="CE46" s="16">
        <f>Sect_CBs!CE46+Sect_DBs!BG46+Sect_FCs!BG46</f>
        <v>136312.26399552712</v>
      </c>
      <c r="CF46" s="16">
        <f>Sect_CBs!CF46+Sect_DBs!BH46+Sect_FCs!BH46</f>
        <v>139765.63777990616</v>
      </c>
      <c r="CG46" s="16">
        <f>Sect_CBs!CG46+Sect_DBs!BI46+Sect_FCs!BI46</f>
        <v>145110.48130663749</v>
      </c>
      <c r="CH46" s="16">
        <f>Sect_CBs!CH46+Sect_DBs!BJ46+Sect_FCs!BJ46</f>
        <v>149442.77513241951</v>
      </c>
      <c r="CI46" s="16">
        <f>Sect_CBs!CI46+Sect_DBs!BK46+Sect_FCs!BK46</f>
        <v>152030.53148614286</v>
      </c>
      <c r="CJ46" s="16">
        <f>Sect_CBs!CJ46+Sect_DBs!BL46+Sect_FCs!BL46</f>
        <v>155564.31056764777</v>
      </c>
      <c r="CK46" s="16">
        <f>Sect_CBs!CK46+Sect_DBs!BM46+Sect_FCs!BM46</f>
        <v>158454.84662900391</v>
      </c>
      <c r="CL46" s="16">
        <f>Sect_CBs!CL46+Sect_DBs!BN46+Sect_FCs!BN46</f>
        <v>160264.60955421237</v>
      </c>
      <c r="CM46" s="16">
        <f>Sect_CBs!CM46+Sect_DBs!BO46+Sect_FCs!BO46</f>
        <v>164133.77311713572</v>
      </c>
      <c r="CN46" s="16">
        <f>Sect_CBs!CN46+Sect_DBs!BP46+Sect_FCs!BP46</f>
        <v>166801.40300217806</v>
      </c>
      <c r="CO46" s="16">
        <f>Sect_CBs!CO46+Sect_DBs!BQ46+Sect_FCs!BQ46</f>
        <v>175610.74428559703</v>
      </c>
      <c r="CP46" s="16">
        <f>Sect_CBs!CP46+Sect_DBs!BR46+Sect_FCs!BR46</f>
        <v>176810.95407061337</v>
      </c>
      <c r="CQ46" s="16">
        <f>Sect_CBs!CQ46+Sect_DBs!BS46+Sect_FCs!BS46</f>
        <v>175281.10656555661</v>
      </c>
      <c r="CR46" s="16">
        <f>Sect_CBs!CR46+Sect_DBs!BT46+Sect_FCs!BT46</f>
        <v>176384.53819925684</v>
      </c>
      <c r="CS46" s="16">
        <f>Sect_CBs!CS46+Sect_DBs!BU46+Sect_FCs!BU46</f>
        <v>177957.22772337808</v>
      </c>
      <c r="CT46" s="16">
        <f>Sect_CBs!CT46+Sect_DBs!BV46+Sect_FCs!BV46</f>
        <v>176838.37856853809</v>
      </c>
      <c r="CU46" s="16">
        <f>Sect_CBs!CU46+Sect_DBs!BW46+Sect_FCs!BW46</f>
        <v>179610.32852506213</v>
      </c>
      <c r="CV46" s="16">
        <f>Sect_CBs!CV46+Sect_DBs!BX46+Sect_FCs!BX46</f>
        <v>182101.41746771021</v>
      </c>
      <c r="CW46" s="16">
        <f>Sect_CBs!CW46+Sect_DBs!BY46+Sect_FCs!BY46</f>
        <v>184468.48621371147</v>
      </c>
      <c r="CX46" s="16">
        <f>Sect_CBs!CX46+Sect_DBs!BZ46+Sect_FCs!BZ46</f>
        <v>187130.74481989982</v>
      </c>
      <c r="CY46" s="16">
        <f>Sect_CBs!CY46+Sect_DBs!CA46+Sect_FCs!CA46</f>
        <v>192621.49415315982</v>
      </c>
      <c r="CZ46" s="16">
        <f>Sect_CBs!CZ46+Sect_DBs!CB46+Sect_FCs!CB46</f>
        <v>194674.80688453972</v>
      </c>
      <c r="DA46" s="16">
        <f>Sect_CBs!DA46+Sect_DBs!CC46+Sect_FCs!CC46</f>
        <v>196155.65545882279</v>
      </c>
      <c r="DB46" s="16">
        <f>Sect_CBs!DB46+Sect_DBs!CD46+Sect_FCs!CD46</f>
        <v>193218.67698392508</v>
      </c>
      <c r="DC46" s="16">
        <f>Sect_CBs!DC46+Sect_DBs!CE46+Sect_FCs!CE46</f>
        <v>195521.93196785689</v>
      </c>
      <c r="DD46" s="16">
        <f>Sect_CBs!DD46+Sect_DBs!CF46+Sect_FCs!CF46</f>
        <v>196880.54466152407</v>
      </c>
      <c r="DE46" s="16">
        <f>Sect_CBs!DE46+Sect_DBs!CG46+Sect_FCs!CG46</f>
        <v>201398.34895937398</v>
      </c>
      <c r="DF46" s="16">
        <f>Sect_CBs!DF46+Sect_DBs!CH46+Sect_FCs!CH46</f>
        <v>205848.65890589397</v>
      </c>
      <c r="DG46" s="16">
        <f>Sect_CBs!DG46+Sect_DBs!CI46+Sect_FCs!CI46</f>
        <v>211371.11490772697</v>
      </c>
      <c r="DH46" s="16">
        <f>Sect_CBs!DH46+Sect_DBs!CJ46+Sect_FCs!CJ46</f>
        <v>219233.92850149679</v>
      </c>
      <c r="DI46" s="16">
        <f>Sect_CBs!DI46+Sect_DBs!CK46+Sect_FCs!CK46</f>
        <v>223669.99314050857</v>
      </c>
      <c r="DJ46" s="16">
        <f>Sect_CBs!DJ46+Sect_DBs!CL46+Sect_FCs!CL46</f>
        <v>225217.54128325722</v>
      </c>
      <c r="DK46" s="16">
        <f>Sect_CBs!DK46+Sect_DBs!CM46+Sect_FCs!CM46</f>
        <v>227397.27536543529</v>
      </c>
      <c r="DL46" s="16">
        <f>Sect_CBs!DL46+Sect_DBs!CN46+Sect_FCs!CN46</f>
        <v>233196.0982772173</v>
      </c>
      <c r="DM46" s="16">
        <f>Sect_CBs!DM46+Sect_DBs!CO46+Sect_FCs!CO46</f>
        <v>234229.61045926731</v>
      </c>
      <c r="DN46" s="16">
        <f>Sect_CBs!DN46+Sect_DBs!CP46+Sect_FCs!CP46</f>
        <v>237795.62795942352</v>
      </c>
      <c r="DO46" s="16">
        <f>Sect_CBs!DO46+Sect_DBs!CQ46+Sect_FCs!CQ46</f>
        <v>241962.69022395261</v>
      </c>
      <c r="DP46" s="16">
        <f>Sect_CBs!DP46+Sect_DBs!CR46+Sect_FCs!CR46</f>
        <v>245689.21835475904</v>
      </c>
      <c r="DQ46" s="16">
        <f>Sect_CBs!DQ46+Sect_DBs!CS46+Sect_FCs!CS46</f>
        <v>248651.02170865389</v>
      </c>
      <c r="DR46" s="16">
        <f>Sect_CBs!DR46+Sect_DBs!CT46+Sect_FCs!CT46</f>
        <v>251593.19650424703</v>
      </c>
      <c r="DS46" s="16">
        <f>Sect_CBs!DS46+Sect_DBs!CU46+Sect_FCs!CU46</f>
        <v>252942.80925114307</v>
      </c>
      <c r="DT46" s="16">
        <f>Sect_CBs!DT46+Sect_DBs!CV46+Sect_FCs!CV46</f>
        <v>258254.21986922045</v>
      </c>
      <c r="DU46" s="16">
        <f>Sect_CBs!DU46+Sect_DBs!CW46+Sect_FCs!CW46</f>
        <v>261891.87076180053</v>
      </c>
      <c r="DV46" s="16">
        <f>Sect_CBs!DV46+Sect_DBs!CX46+Sect_FCs!CX46</f>
        <v>264059.35916885256</v>
      </c>
      <c r="DW46" s="16">
        <f>Sect_CBs!DW46+Sect_DBs!CY46+Sect_FCs!CY46</f>
        <v>268183.70294241258</v>
      </c>
      <c r="DX46" s="16">
        <f>Sect_CBs!DX46+Sect_DBs!CZ46+Sect_FCs!CZ46</f>
        <v>272475.67274700559</v>
      </c>
      <c r="DY46" s="16">
        <f>Sect_CBs!DY46+Sect_DBs!DA46+Sect_FCs!DA46</f>
        <v>274412.66182704357</v>
      </c>
      <c r="DZ46" s="16">
        <f>Sect_CBs!DZ46+Sect_DBs!DB46+Sect_FCs!DB46</f>
        <v>277083.61533331353</v>
      </c>
      <c r="EA46" s="16">
        <f>Sect_CBs!EA46+Sect_DBs!DC46+Sect_FCs!DC46</f>
        <v>278932.6765828887</v>
      </c>
      <c r="EB46" s="16">
        <f>Sect_CBs!EB46+Sect_DBs!DD46+Sect_FCs!DD46</f>
        <v>277795.59533761052</v>
      </c>
      <c r="EC46" s="16">
        <f>Sect_CBs!EC46+Sect_DBs!DE46+Sect_FCs!DE46</f>
        <v>276345.43133801909</v>
      </c>
      <c r="ED46" s="16">
        <f>Sect_CBs!ED46+Sect_DBs!DF46+Sect_FCs!DF46</f>
        <v>276854.38656956865</v>
      </c>
      <c r="EE46" s="16">
        <f>Sect_CBs!EE46+Sect_DBs!DG46+Sect_FCs!DG46</f>
        <v>275377.21472876304</v>
      </c>
      <c r="EF46" s="16">
        <f>Sect_CBs!EF46+Sect_DBs!DH46+Sect_FCs!DH46</f>
        <v>266442.24427514704</v>
      </c>
      <c r="EG46" s="16">
        <f>Sect_CBs!EG46+Sect_DBs!DI46+Sect_FCs!DI46</f>
        <v>277087.66634037392</v>
      </c>
      <c r="EH46" s="16">
        <f>Sect_CBs!EH46+Sect_DBs!DJ46+Sect_FCs!DJ46</f>
        <v>279384.80383146775</v>
      </c>
      <c r="EI46" s="16">
        <f>Sect_CBs!EI46+Sect_DBs!DK46+Sect_FCs!DK46</f>
        <v>278617.36976593058</v>
      </c>
      <c r="EJ46" s="16">
        <f>Sect_CBs!EJ46+Sect_DBs!DL46+Sect_FCs!DL46</f>
        <v>283320.34195086162</v>
      </c>
      <c r="EK46" s="13">
        <f>Sect_CBs!EK46+Sect_DBs!DM46+Sect_FCs!DM46</f>
        <v>285681.05977187876</v>
      </c>
      <c r="EL46" s="13">
        <f>Sect_CBs!EL46+Sect_DBs!DN46+Sect_FCs!DN46</f>
        <v>293162.77010862675</v>
      </c>
      <c r="EM46" s="13">
        <f>Sect_CBs!EM46+Sect_DBs!DO46+Sect_FCs!DO46</f>
        <v>293544.44038032129</v>
      </c>
      <c r="EN46" s="13">
        <f>Sect_CBs!EN46+Sect_DBs!DP46+Sect_FCs!DP46</f>
        <v>300016.47953287675</v>
      </c>
      <c r="EO46" s="13">
        <f>Sect_CBs!EO46+Sect_DBs!DQ46+Sect_FCs!DQ46</f>
        <v>301937.3640251162</v>
      </c>
      <c r="EP46" s="13">
        <f>Sect_CBs!EP46+Sect_DBs!DR46+Sect_FCs!DR46</f>
        <v>316466.77911350981</v>
      </c>
      <c r="EQ46" s="13">
        <f>Sect_CBs!EQ46+Sect_DBs!DS46+Sect_FCs!DS46</f>
        <v>319255.47105795151</v>
      </c>
      <c r="ER46" s="13">
        <f>Sect_CBs!ER46+Sect_DBs!DT46+Sect_FCs!DT46</f>
        <v>329637.6644242116</v>
      </c>
      <c r="ES46" s="13">
        <f>Sect_CBs!ES46+Sect_DBs!DU46+Sect_FCs!DU46</f>
        <v>165543.79895902792</v>
      </c>
      <c r="ET46" s="13">
        <f>Sect_CBs!ET46+Sect_DBs!DV46+Sect_FCs!DV46</f>
        <v>132839.52080324016</v>
      </c>
      <c r="EU46" s="13">
        <f>Sect_CBs!EU46+Sect_DBs!DW46+Sect_FCs!DW46</f>
        <v>125682.95881993495</v>
      </c>
      <c r="EV46" s="13">
        <f>Sect_CBs!EV46+Sect_DBs!DX46+Sect_FCs!DX46</f>
        <v>105873.1124667955</v>
      </c>
      <c r="EW46" s="13">
        <f>Sect_CBs!EW46+Sect_DBs!DY46+Sect_FCs!DY46</f>
        <v>106831.86268132161</v>
      </c>
      <c r="EX46" s="13">
        <f>Sect_CBs!EX46+Sect_DBs!DZ46+Sect_FCs!DZ46</f>
        <v>100193.24809883667</v>
      </c>
    </row>
    <row r="47" spans="1:154" s="18" customFormat="1" x14ac:dyDescent="0.3">
      <c r="A47" s="15" t="s">
        <v>59</v>
      </c>
      <c r="B47" s="16">
        <v>6908.7457419400016</v>
      </c>
      <c r="C47" s="16">
        <v>7174.0984837199994</v>
      </c>
      <c r="D47" s="16">
        <v>7076.6278722599991</v>
      </c>
      <c r="E47" s="16">
        <v>6695.4069869761925</v>
      </c>
      <c r="F47" s="16">
        <v>7088.0784391299994</v>
      </c>
      <c r="G47" s="16">
        <v>5924.9910865800002</v>
      </c>
      <c r="H47" s="16">
        <v>6220.7050396300001</v>
      </c>
      <c r="I47" s="16">
        <v>6281.5937376000002</v>
      </c>
      <c r="J47" s="16">
        <v>6285.8957376000008</v>
      </c>
      <c r="K47" s="17">
        <v>6038.2508674100009</v>
      </c>
      <c r="L47" s="16">
        <v>6117.5500711916502</v>
      </c>
      <c r="M47" s="16">
        <v>5455.152719485448</v>
      </c>
      <c r="N47" s="16">
        <v>6620.4786965865042</v>
      </c>
      <c r="O47" s="16">
        <v>6368.2327918615047</v>
      </c>
      <c r="P47" s="16">
        <v>6340.1125378515044</v>
      </c>
      <c r="Q47" s="16">
        <v>5699.9323664965032</v>
      </c>
      <c r="R47" s="16">
        <v>5697.9010559265025</v>
      </c>
      <c r="S47" s="16">
        <v>5625.8439867200004</v>
      </c>
      <c r="T47" s="16">
        <v>5720.3006044400008</v>
      </c>
      <c r="U47" s="16">
        <v>5281.5465984815537</v>
      </c>
      <c r="V47" s="16">
        <v>5270.0272023099997</v>
      </c>
      <c r="W47" s="16">
        <v>5376.7174559399991</v>
      </c>
      <c r="X47" s="16">
        <v>5144.9685014400002</v>
      </c>
      <c r="Y47" s="16">
        <v>5240.7416765899998</v>
      </c>
      <c r="Z47" s="16">
        <f>Sect_CBs!Z47+Sect_DBs!B47+Sect_FCs!B47</f>
        <v>6345.3053733199995</v>
      </c>
      <c r="AA47" s="16">
        <f>Sect_CBs!AA47+Sect_DBs!C47+Sect_FCs!C47</f>
        <v>7709.6986770000003</v>
      </c>
      <c r="AB47" s="16">
        <f>Sect_CBs!AB47+Sect_DBs!D47+Sect_FCs!D47</f>
        <v>8156.9002036401016</v>
      </c>
      <c r="AC47" s="16">
        <f>Sect_CBs!AC47+Sect_DBs!E47+Sect_FCs!E47</f>
        <v>8236.9887033900995</v>
      </c>
      <c r="AD47" s="16">
        <f>Sect_CBs!AD47+Sect_DBs!F47+Sect_FCs!F47</f>
        <v>8199.8676787690038</v>
      </c>
      <c r="AE47" s="16">
        <f>Sect_CBs!AE47+Sect_DBs!G47+Sect_FCs!G47</f>
        <v>8341.1131083979999</v>
      </c>
      <c r="AF47" s="16">
        <f>Sect_CBs!AF47+Sect_DBs!H47+Sect_FCs!H47</f>
        <v>8172.4930976779997</v>
      </c>
      <c r="AG47" s="16">
        <f>Sect_CBs!AG47+Sect_DBs!I47+Sect_FCs!I47</f>
        <v>8336.3550319479982</v>
      </c>
      <c r="AH47" s="16">
        <f>Sect_CBs!AH47+Sect_DBs!J47+Sect_FCs!J47</f>
        <v>8558.6877654880009</v>
      </c>
      <c r="AI47" s="16">
        <f>Sect_CBs!AI47+Sect_DBs!K47+Sect_FCs!K47</f>
        <v>10353.946573990001</v>
      </c>
      <c r="AJ47" s="16">
        <f>Sect_CBs!AJ47+Sect_DBs!L47+Sect_FCs!L47</f>
        <v>8936.9147360929983</v>
      </c>
      <c r="AK47" s="16">
        <f>Sect_CBs!AK47+Sect_DBs!M47+Sect_FCs!M47</f>
        <v>8936.3705016629992</v>
      </c>
      <c r="AL47" s="16">
        <f>Sect_CBs!AL47+Sect_DBs!N47+Sect_FCs!N47</f>
        <v>8447.8480460620012</v>
      </c>
      <c r="AM47" s="16">
        <f>Sect_CBs!AM47+Sect_DBs!O47+Sect_FCs!O47</f>
        <v>8522.7157182300016</v>
      </c>
      <c r="AN47" s="16">
        <f>Sect_CBs!AN47+Sect_DBs!P47+Sect_FCs!P47</f>
        <v>8377.8264131609994</v>
      </c>
      <c r="AO47" s="16">
        <f>Sect_CBs!AO47+Sect_DBs!Q47+Sect_FCs!Q47</f>
        <v>8158.7661650610016</v>
      </c>
      <c r="AP47" s="16">
        <f>Sect_CBs!AP47+Sect_DBs!R47+Sect_FCs!R47</f>
        <v>8248.2248777209988</v>
      </c>
      <c r="AQ47" s="16">
        <f>Sect_CBs!AQ47+Sect_DBs!S47+Sect_FCs!S47</f>
        <v>8304.1320430560008</v>
      </c>
      <c r="AR47" s="16">
        <f>Sect_CBs!AR47+Sect_DBs!T47+Sect_FCs!T47</f>
        <v>8295.2658780170004</v>
      </c>
      <c r="AS47" s="16">
        <f>Sect_CBs!AS47+Sect_DBs!U47+Sect_FCs!U47</f>
        <v>8408.0772279670018</v>
      </c>
      <c r="AT47" s="16">
        <f>Sect_CBs!AT47+Sect_DBs!V47+Sect_FCs!V47</f>
        <v>8395.5162213390013</v>
      </c>
      <c r="AU47" s="16">
        <f>Sect_CBs!AU47+Sect_DBs!W47+Sect_FCs!W47</f>
        <v>8614.622231659001</v>
      </c>
      <c r="AV47" s="16">
        <f>Sect_CBs!AV47+Sect_DBs!X47+Sect_FCs!X47</f>
        <v>8960.1291059489995</v>
      </c>
      <c r="AW47" s="16">
        <f>Sect_CBs!AW47+Sect_DBs!Y47+Sect_FCs!Y47</f>
        <v>9042.3471807490023</v>
      </c>
      <c r="AX47" s="16">
        <f>Sect_CBs!AX47+Sect_DBs!Z47+Sect_FCs!Z47</f>
        <v>9336.069629888998</v>
      </c>
      <c r="AY47" s="16">
        <f>Sect_CBs!AY47+Sect_DBs!AA47+Sect_FCs!AA47</f>
        <v>9561.2030023989992</v>
      </c>
      <c r="AZ47" s="16">
        <f>Sect_CBs!AZ47+Sect_DBs!AB47+Sect_FCs!AB47</f>
        <v>9589.8002066889985</v>
      </c>
      <c r="BA47" s="16">
        <f>Sect_CBs!BA47+Sect_DBs!AC47+Sect_FCs!AC47</f>
        <v>9755.7318578289978</v>
      </c>
      <c r="BB47" s="16">
        <f>Sect_CBs!BB47+Sect_DBs!AD47+Sect_FCs!AD47</f>
        <v>10268.678855528997</v>
      </c>
      <c r="BC47" s="16">
        <f>Sect_CBs!BC47+Sect_DBs!AE47+Sect_FCs!AE47</f>
        <v>10425.317243779002</v>
      </c>
      <c r="BD47" s="16">
        <f>Sect_CBs!BD47+Sect_DBs!AF47+Sect_FCs!AF47</f>
        <v>10931.82520849</v>
      </c>
      <c r="BE47" s="16">
        <f>Sect_CBs!BE47+Sect_DBs!AG47+Sect_FCs!AG47</f>
        <v>11003.84313673</v>
      </c>
      <c r="BF47" s="16">
        <f>Sect_CBs!BF47+Sect_DBs!AH47+Sect_FCs!AH47</f>
        <v>11012.483218570002</v>
      </c>
      <c r="BG47" s="16">
        <f>Sect_CBs!BG47+Sect_DBs!AI47+Sect_FCs!AI47</f>
        <v>11190.28713112</v>
      </c>
      <c r="BH47" s="16">
        <f>Sect_CBs!BH47+Sect_DBs!AJ47+Sect_FCs!AJ47</f>
        <v>11303.874531639998</v>
      </c>
      <c r="BI47" s="16">
        <f>Sect_CBs!BI47+Sect_DBs!AK47+Sect_FCs!AK47</f>
        <v>11031.006861865026</v>
      </c>
      <c r="BJ47" s="16">
        <f>Sect_CBs!BJ47+Sect_DBs!AL47+Sect_FCs!AL47</f>
        <v>11157.898513100001</v>
      </c>
      <c r="BK47" s="16">
        <f>Sect_CBs!BK47+Sect_DBs!AM47+Sect_FCs!AM47</f>
        <v>11309.479816934618</v>
      </c>
      <c r="BL47" s="16">
        <f>Sect_CBs!BL47+Sect_DBs!AN47+Sect_FCs!AN47</f>
        <v>11571.86365256001</v>
      </c>
      <c r="BM47" s="16">
        <f>Sect_CBs!BM47+Sect_DBs!AO47+Sect_FCs!AO47</f>
        <v>11744.340424899992</v>
      </c>
      <c r="BN47" s="16">
        <f>Sect_CBs!BN47+Sect_DBs!AP47+Sect_FCs!AP47</f>
        <v>11419.958951880002</v>
      </c>
      <c r="BO47" s="16">
        <f>Sect_CBs!BO47+Sect_DBs!AQ47+Sect_FCs!AQ47</f>
        <v>11638.389319930006</v>
      </c>
      <c r="BP47" s="16">
        <f>Sect_CBs!BP47+Sect_DBs!AR47+Sect_FCs!AR47</f>
        <v>11405.828588869999</v>
      </c>
      <c r="BQ47" s="16">
        <f>Sect_CBs!BQ47+Sect_DBs!AS47+Sect_FCs!AS47</f>
        <v>11621.989505740001</v>
      </c>
      <c r="BR47" s="16">
        <f>Sect_CBs!BR47+Sect_DBs!AT47+Sect_FCs!AT47</f>
        <v>12007.374656810016</v>
      </c>
      <c r="BS47" s="16">
        <f>Sect_CBs!BS47+Sect_DBs!AU47+Sect_FCs!AU47</f>
        <v>12027.726989270001</v>
      </c>
      <c r="BT47" s="16">
        <f>Sect_CBs!BT47+Sect_DBs!AV47+Sect_FCs!AV47</f>
        <v>12288.276455350009</v>
      </c>
      <c r="BU47" s="16">
        <f>Sect_CBs!BU47+Sect_DBs!AW47+Sect_FCs!AW47</f>
        <v>12327.512518590003</v>
      </c>
      <c r="BV47" s="16">
        <f>Sect_CBs!BV47+Sect_DBs!AX47+Sect_FCs!AX47</f>
        <v>11680.472307719998</v>
      </c>
      <c r="BW47" s="16">
        <f>Sect_CBs!BW47+Sect_DBs!AY47+Sect_FCs!AY47</f>
        <v>11772.210705870004</v>
      </c>
      <c r="BX47" s="16">
        <f>Sect_CBs!BX47+Sect_DBs!AZ47+Sect_FCs!AZ47</f>
        <v>11834.807672200006</v>
      </c>
      <c r="BY47" s="16">
        <f>Sect_CBs!BY47+Sect_DBs!BA47+Sect_FCs!BA47</f>
        <v>11991.002208359998</v>
      </c>
      <c r="BZ47" s="16">
        <f>Sect_CBs!BZ47+Sect_DBs!BB47+Sect_FCs!BB47</f>
        <v>12012.84367989</v>
      </c>
      <c r="CA47" s="16">
        <f>Sect_CBs!CA47+Sect_DBs!BC47+Sect_FCs!BC47</f>
        <v>12287.50279562998</v>
      </c>
      <c r="CB47" s="16">
        <f>Sect_CBs!CB47+Sect_DBs!BD47+Sect_FCs!BD47</f>
        <v>12345.31729905996</v>
      </c>
      <c r="CC47" s="16">
        <f>Sect_CBs!CC47+Sect_DBs!BE47+Sect_FCs!BE47</f>
        <v>12306.44271450998</v>
      </c>
      <c r="CD47" s="16">
        <f>Sect_CBs!CD47+Sect_DBs!BF47+Sect_FCs!BF47</f>
        <v>12815.78738909998</v>
      </c>
      <c r="CE47" s="16">
        <f>Sect_CBs!CE47+Sect_DBs!BG47+Sect_FCs!BG47</f>
        <v>13604.224583305515</v>
      </c>
      <c r="CF47" s="16">
        <f>Sect_CBs!CF47+Sect_DBs!BH47+Sect_FCs!BH47</f>
        <v>13339.700687727911</v>
      </c>
      <c r="CG47" s="16">
        <f>Sect_CBs!CG47+Sect_DBs!BI47+Sect_FCs!BI47</f>
        <v>13725.683676267916</v>
      </c>
      <c r="CH47" s="16">
        <f>Sect_CBs!CH47+Sect_DBs!BJ47+Sect_FCs!BJ47</f>
        <v>13822.840305757914</v>
      </c>
      <c r="CI47" s="16">
        <f>Sect_CBs!CI47+Sect_DBs!BK47+Sect_FCs!BK47</f>
        <v>13686.907817157913</v>
      </c>
      <c r="CJ47" s="16">
        <f>Sect_CBs!CJ47+Sect_DBs!BL47+Sect_FCs!BL47</f>
        <v>14040.412918561042</v>
      </c>
      <c r="CK47" s="16">
        <f>Sect_CBs!CK47+Sect_DBs!BM47+Sect_FCs!BM47</f>
        <v>14254.247641301046</v>
      </c>
      <c r="CL47" s="16">
        <f>Sect_CBs!CL47+Sect_DBs!BN47+Sect_FCs!BN47</f>
        <v>14155.475012871044</v>
      </c>
      <c r="CM47" s="16">
        <f>Sect_CBs!CM47+Sect_DBs!BO47+Sect_FCs!BO47</f>
        <v>14198.946950371041</v>
      </c>
      <c r="CN47" s="16">
        <f>Sect_CBs!CN47+Sect_DBs!BP47+Sect_FCs!BP47</f>
        <v>14502.994992691043</v>
      </c>
      <c r="CO47" s="16">
        <f>Sect_CBs!CO47+Sect_DBs!BQ47+Sect_FCs!BQ47</f>
        <v>14552.979426561044</v>
      </c>
      <c r="CP47" s="16">
        <f>Sect_CBs!CP47+Sect_DBs!BR47+Sect_FCs!BR47</f>
        <v>14749.341900489735</v>
      </c>
      <c r="CQ47" s="16">
        <f>Sect_CBs!CQ47+Sect_DBs!BS47+Sect_FCs!BS47</f>
        <v>14812.605056506609</v>
      </c>
      <c r="CR47" s="16">
        <f>Sect_CBs!CR47+Sect_DBs!BT47+Sect_FCs!BT47</f>
        <v>14912.266598277916</v>
      </c>
      <c r="CS47" s="16">
        <f>Sect_CBs!CS47+Sect_DBs!BU47+Sect_FCs!BU47</f>
        <v>15072.298325337919</v>
      </c>
      <c r="CT47" s="16">
        <f>Sect_CBs!CT47+Sect_DBs!BV47+Sect_FCs!BV47</f>
        <v>14969.161282877936</v>
      </c>
      <c r="CU47" s="16">
        <f>Sect_CBs!CU47+Sect_DBs!BW47+Sect_FCs!BW47</f>
        <v>15445.993766647916</v>
      </c>
      <c r="CV47" s="16">
        <f>Sect_CBs!CV47+Sect_DBs!BX47+Sect_FCs!BX47</f>
        <v>15317.824591577915</v>
      </c>
      <c r="CW47" s="16">
        <f>Sect_CBs!CW47+Sect_DBs!BY47+Sect_FCs!BY47</f>
        <v>15798.276013667914</v>
      </c>
      <c r="CX47" s="16">
        <f>Sect_CBs!CX47+Sect_DBs!BZ47+Sect_FCs!BZ47</f>
        <v>16107.879257187913</v>
      </c>
      <c r="CY47" s="16">
        <f>Sect_CBs!CY47+Sect_DBs!CA47+Sect_FCs!CA47</f>
        <v>16600.958199847912</v>
      </c>
      <c r="CZ47" s="16">
        <f>Sect_CBs!CZ47+Sect_DBs!CB47+Sect_FCs!CB47</f>
        <v>16512.702417647917</v>
      </c>
      <c r="DA47" s="16">
        <f>Sect_CBs!DA47+Sect_DBs!CC47+Sect_FCs!CC47</f>
        <v>16710.025949137915</v>
      </c>
      <c r="DB47" s="16">
        <f>Sect_CBs!DB47+Sect_DBs!CD47+Sect_FCs!CD47</f>
        <v>16956.920202377936</v>
      </c>
      <c r="DC47" s="16">
        <f>Sect_CBs!DC47+Sect_DBs!CE47+Sect_FCs!CE47</f>
        <v>17075.665135727941</v>
      </c>
      <c r="DD47" s="16">
        <f>Sect_CBs!DD47+Sect_DBs!CF47+Sect_FCs!CF47</f>
        <v>17006.953701127943</v>
      </c>
      <c r="DE47" s="16">
        <f>Sect_CBs!DE47+Sect_DBs!CG47+Sect_FCs!CG47</f>
        <v>16984.730470607941</v>
      </c>
      <c r="DF47" s="16">
        <f>Sect_CBs!DF47+Sect_DBs!CH47+Sect_FCs!CH47</f>
        <v>16771.58951304794</v>
      </c>
      <c r="DG47" s="16">
        <f>Sect_CBs!DG47+Sect_DBs!CI47+Sect_FCs!CI47</f>
        <v>16884.10031887794</v>
      </c>
      <c r="DH47" s="16">
        <f>Sect_CBs!DH47+Sect_DBs!CJ47+Sect_FCs!CJ47</f>
        <v>16725.284636517943</v>
      </c>
      <c r="DI47" s="16">
        <f>Sect_CBs!DI47+Sect_DBs!CK47+Sect_FCs!CK47</f>
        <v>17319.893410107939</v>
      </c>
      <c r="DJ47" s="16">
        <f>Sect_CBs!DJ47+Sect_DBs!CL47+Sect_FCs!CL47</f>
        <v>17484.923455767941</v>
      </c>
      <c r="DK47" s="16">
        <f>Sect_CBs!DK47+Sect_DBs!CM47+Sect_FCs!CM47</f>
        <v>17680.56097601794</v>
      </c>
      <c r="DL47" s="16">
        <f>Sect_CBs!DL47+Sect_DBs!CN47+Sect_FCs!CN47</f>
        <v>17773.882772817942</v>
      </c>
      <c r="DM47" s="16">
        <f>Sect_CBs!DM47+Sect_DBs!CO47+Sect_FCs!CO47</f>
        <v>18096.964506087937</v>
      </c>
      <c r="DN47" s="16">
        <f>Sect_CBs!DN47+Sect_DBs!CP47+Sect_FCs!CP47</f>
        <v>18946.690718897935</v>
      </c>
      <c r="DO47" s="16">
        <f>Sect_CBs!DO47+Sect_DBs!CQ47+Sect_FCs!CQ47</f>
        <v>16920.825877970005</v>
      </c>
      <c r="DP47" s="16">
        <f>Sect_CBs!DP47+Sect_DBs!CR47+Sect_FCs!CR47</f>
        <v>16846.498541789999</v>
      </c>
      <c r="DQ47" s="16">
        <f>Sect_CBs!DQ47+Sect_DBs!CS47+Sect_FCs!CS47</f>
        <v>16533.156614060001</v>
      </c>
      <c r="DR47" s="16">
        <f>Sect_CBs!DR47+Sect_DBs!CT47+Sect_FCs!CT47</f>
        <v>16280.446518830002</v>
      </c>
      <c r="DS47" s="16">
        <f>Sect_CBs!DS47+Sect_DBs!CU47+Sect_FCs!CU47</f>
        <v>16247.24278972</v>
      </c>
      <c r="DT47" s="16">
        <f>Sect_CBs!DT47+Sect_DBs!CV47+Sect_FCs!CV47</f>
        <v>16398.916060570002</v>
      </c>
      <c r="DU47" s="16">
        <f>Sect_CBs!DU47+Sect_DBs!CW47+Sect_FCs!CW47</f>
        <v>16332.631770890002</v>
      </c>
      <c r="DV47" s="16">
        <f>Sect_CBs!DV47+Sect_DBs!CX47+Sect_FCs!CX47</f>
        <v>16464.489936090002</v>
      </c>
      <c r="DW47" s="16">
        <f>Sect_CBs!DW47+Sect_DBs!CY47+Sect_FCs!CY47</f>
        <v>16279.47693406</v>
      </c>
      <c r="DX47" s="16">
        <f>Sect_CBs!DX47+Sect_DBs!CZ47+Sect_FCs!CZ47</f>
        <v>17181.059868729997</v>
      </c>
      <c r="DY47" s="16">
        <f>Sect_CBs!DY47+Sect_DBs!DA47+Sect_FCs!DA47</f>
        <v>16611.785884630001</v>
      </c>
      <c r="DZ47" s="16">
        <f>Sect_CBs!DZ47+Sect_DBs!DB47+Sect_FCs!DB47</f>
        <v>17150.164808139998</v>
      </c>
      <c r="EA47" s="16">
        <f>Sect_CBs!EA47+Sect_DBs!DC47+Sect_FCs!DC47</f>
        <v>16960.318698019997</v>
      </c>
      <c r="EB47" s="16">
        <f>Sect_CBs!EB47+Sect_DBs!DD47+Sect_FCs!DD47</f>
        <v>16571.783633420004</v>
      </c>
      <c r="EC47" s="16">
        <f>Sect_CBs!EC47+Sect_DBs!DE47+Sect_FCs!DE47</f>
        <v>15962.771119129999</v>
      </c>
      <c r="ED47" s="16">
        <f>Sect_CBs!ED47+Sect_DBs!DF47+Sect_FCs!DF47</f>
        <v>17059.275020330006</v>
      </c>
      <c r="EE47" s="16">
        <f>Sect_CBs!EE47+Sect_DBs!DG47+Sect_FCs!DG47</f>
        <v>17659.268728769999</v>
      </c>
      <c r="EF47" s="16">
        <f>Sect_CBs!EF47+Sect_DBs!DH47+Sect_FCs!DH47</f>
        <v>21146.263301669998</v>
      </c>
      <c r="EG47" s="16">
        <f>Sect_CBs!EG47+Sect_DBs!DI47+Sect_FCs!DI47</f>
        <v>17935.315202460002</v>
      </c>
      <c r="EH47" s="16">
        <f>Sect_CBs!EH47+Sect_DBs!DJ47+Sect_FCs!DJ47</f>
        <v>18890.055309029995</v>
      </c>
      <c r="EI47" s="16">
        <f>Sect_CBs!EI47+Sect_DBs!DK47+Sect_FCs!DK47</f>
        <v>19552.396656290082</v>
      </c>
      <c r="EJ47" s="16">
        <f>Sect_CBs!EJ47+Sect_DBs!DL47+Sect_FCs!DL47</f>
        <v>19725.251946340002</v>
      </c>
      <c r="EK47" s="13">
        <f>Sect_CBs!EK47+Sect_DBs!DM47+Sect_FCs!DM47</f>
        <v>19982.840307559993</v>
      </c>
      <c r="EL47" s="13">
        <f>Sect_CBs!EL47+Sect_DBs!DN47+Sect_FCs!DN47</f>
        <v>20988.14476509003</v>
      </c>
      <c r="EM47" s="13">
        <f>Sect_CBs!EM47+Sect_DBs!DO47+Sect_FCs!DO47</f>
        <v>23767.807771360029</v>
      </c>
      <c r="EN47" s="13">
        <f>Sect_CBs!EN47+Sect_DBs!DP47+Sect_FCs!DP47</f>
        <v>24042.549240230022</v>
      </c>
      <c r="EO47" s="13">
        <f>Sect_CBs!EO47+Sect_DBs!DQ47+Sect_FCs!DQ47</f>
        <v>24087.234762609965</v>
      </c>
      <c r="EP47" s="13">
        <f>Sect_CBs!EP47+Sect_DBs!DR47+Sect_FCs!DR47</f>
        <v>25076.228767990109</v>
      </c>
      <c r="EQ47" s="13">
        <f>Sect_CBs!EQ47+Sect_DBs!DS47+Sect_FCs!DS47</f>
        <v>24341.002162259992</v>
      </c>
      <c r="ER47" s="13">
        <f>Sect_CBs!ER47+Sect_DBs!DT47+Sect_FCs!DT47</f>
        <v>25255.710018449998</v>
      </c>
      <c r="ES47" s="13">
        <f>Sect_CBs!ES47+Sect_DBs!DU47+Sect_FCs!DU47</f>
        <v>26722.73399133002</v>
      </c>
      <c r="ET47" s="13">
        <f>Sect_CBs!ET47+Sect_DBs!DV47+Sect_FCs!DV47</f>
        <v>26656.68350702</v>
      </c>
      <c r="EU47" s="13">
        <f>Sect_CBs!EU47+Sect_DBs!DW47+Sect_FCs!DW47</f>
        <v>27784.884787839997</v>
      </c>
      <c r="EV47" s="13">
        <f>Sect_CBs!EV47+Sect_DBs!DX47+Sect_FCs!DX47</f>
        <v>27919.48283085</v>
      </c>
      <c r="EW47" s="13">
        <f>Sect_CBs!EW47+Sect_DBs!DY47+Sect_FCs!DY47</f>
        <v>28181.635379090018</v>
      </c>
      <c r="EX47" s="13">
        <f>Sect_CBs!EX47+Sect_DBs!DZ47+Sect_FCs!DZ47</f>
        <v>28461.103541429995</v>
      </c>
    </row>
    <row r="48" spans="1:154" s="18" customFormat="1" x14ac:dyDescent="0.3">
      <c r="A48" s="15" t="s">
        <v>60</v>
      </c>
      <c r="B48" s="16">
        <v>3000.2555239799999</v>
      </c>
      <c r="C48" s="16">
        <v>3018.8197336099997</v>
      </c>
      <c r="D48" s="16">
        <v>3353.9224647799992</v>
      </c>
      <c r="E48" s="16">
        <v>4901.3961731912077</v>
      </c>
      <c r="F48" s="16">
        <v>4918.1833892199993</v>
      </c>
      <c r="G48" s="16">
        <v>5385.31637907</v>
      </c>
      <c r="H48" s="16">
        <v>5883.2171524599999</v>
      </c>
      <c r="I48" s="16">
        <v>6184.6459658100002</v>
      </c>
      <c r="J48" s="16">
        <v>6201.9059658099995</v>
      </c>
      <c r="K48" s="17">
        <v>6234.48901527</v>
      </c>
      <c r="L48" s="16">
        <v>6088.5114599215649</v>
      </c>
      <c r="M48" s="16">
        <v>7289.8264442245563</v>
      </c>
      <c r="N48" s="16">
        <v>5429.7104269997872</v>
      </c>
      <c r="O48" s="16">
        <v>5344.4610969897867</v>
      </c>
      <c r="P48" s="16">
        <v>5256.1881511697884</v>
      </c>
      <c r="Q48" s="16">
        <v>5670.6348524797877</v>
      </c>
      <c r="R48" s="16">
        <v>5737.796921799787</v>
      </c>
      <c r="S48" s="16">
        <v>6401.2620746000002</v>
      </c>
      <c r="T48" s="16">
        <v>6593.355001949999</v>
      </c>
      <c r="U48" s="16">
        <v>6927.0989135361306</v>
      </c>
      <c r="V48" s="16">
        <v>7177.8878273700029</v>
      </c>
      <c r="W48" s="16">
        <v>7395.3814653800018</v>
      </c>
      <c r="X48" s="16">
        <v>7322.2927446199992</v>
      </c>
      <c r="Y48" s="16">
        <v>7423.2913100800015</v>
      </c>
      <c r="Z48" s="16">
        <f>Sect_CBs!Z48+Sect_DBs!B48+Sect_FCs!B48</f>
        <v>8345.4399244299984</v>
      </c>
      <c r="AA48" s="16">
        <f>Sect_CBs!AA48+Sect_DBs!C48+Sect_FCs!C48</f>
        <v>8351.9852285899997</v>
      </c>
      <c r="AB48" s="16">
        <f>Sect_CBs!AB48+Sect_DBs!D48+Sect_FCs!D48</f>
        <v>8911.0682068000006</v>
      </c>
      <c r="AC48" s="16">
        <f>Sect_CBs!AC48+Sect_DBs!E48+Sect_FCs!E48</f>
        <v>8953.6147051400003</v>
      </c>
      <c r="AD48" s="16">
        <f>Sect_CBs!AD48+Sect_DBs!F48+Sect_FCs!F48</f>
        <v>9029.6844365910001</v>
      </c>
      <c r="AE48" s="16">
        <f>Sect_CBs!AE48+Sect_DBs!G48+Sect_FCs!G48</f>
        <v>9207.1383617970023</v>
      </c>
      <c r="AF48" s="16">
        <f>Sect_CBs!AF48+Sect_DBs!H48+Sect_FCs!H48</f>
        <v>9144.9655860929997</v>
      </c>
      <c r="AG48" s="16">
        <f>Sect_CBs!AG48+Sect_DBs!I48+Sect_FCs!I48</f>
        <v>9302.3119801559988</v>
      </c>
      <c r="AH48" s="16">
        <f>Sect_CBs!AH48+Sect_DBs!J48+Sect_FCs!J48</f>
        <v>9382.7631341350007</v>
      </c>
      <c r="AI48" s="16">
        <f>Sect_CBs!AI48+Sect_DBs!K48+Sect_FCs!K48</f>
        <v>9666.1348296100005</v>
      </c>
      <c r="AJ48" s="16">
        <f>Sect_CBs!AJ48+Sect_DBs!L48+Sect_FCs!L48</f>
        <v>9591.2281436989997</v>
      </c>
      <c r="AK48" s="16">
        <f>Sect_CBs!AK48+Sect_DBs!M48+Sect_FCs!M48</f>
        <v>9631.3608853010028</v>
      </c>
      <c r="AL48" s="16">
        <f>Sect_CBs!AL48+Sect_DBs!N48+Sect_FCs!N48</f>
        <v>9562.2043518476021</v>
      </c>
      <c r="AM48" s="16">
        <f>Sect_CBs!AM48+Sect_DBs!O48+Sect_FCs!O48</f>
        <v>9324.6027943980007</v>
      </c>
      <c r="AN48" s="16">
        <f>Sect_CBs!AN48+Sect_DBs!P48+Sect_FCs!P48</f>
        <v>9620.9820973655987</v>
      </c>
      <c r="AO48" s="16">
        <f>Sect_CBs!AO48+Sect_DBs!Q48+Sect_FCs!Q48</f>
        <v>9624.0422660976019</v>
      </c>
      <c r="AP48" s="16">
        <f>Sect_CBs!AP48+Sect_DBs!R48+Sect_FCs!R48</f>
        <v>9677.9315965995975</v>
      </c>
      <c r="AQ48" s="16">
        <f>Sect_CBs!AQ48+Sect_DBs!S48+Sect_FCs!S48</f>
        <v>9883.7614540756003</v>
      </c>
      <c r="AR48" s="16">
        <f>Sect_CBs!AR48+Sect_DBs!T48+Sect_FCs!T48</f>
        <v>9928.0416782206012</v>
      </c>
      <c r="AS48" s="16">
        <f>Sect_CBs!AS48+Sect_DBs!U48+Sect_FCs!U48</f>
        <v>10146.2042163156</v>
      </c>
      <c r="AT48" s="16">
        <f>Sect_CBs!AT48+Sect_DBs!V48+Sect_FCs!V48</f>
        <v>10366.047243307603</v>
      </c>
      <c r="AU48" s="16">
        <f>Sect_CBs!AU48+Sect_DBs!W48+Sect_FCs!W48</f>
        <v>10433.652372719604</v>
      </c>
      <c r="AV48" s="16">
        <f>Sect_CBs!AV48+Sect_DBs!X48+Sect_FCs!X48</f>
        <v>10531.2518928196</v>
      </c>
      <c r="AW48" s="16">
        <f>Sect_CBs!AW48+Sect_DBs!Y48+Sect_FCs!Y48</f>
        <v>11016.503659319598</v>
      </c>
      <c r="AX48" s="16">
        <f>Sect_CBs!AX48+Sect_DBs!Z48+Sect_FCs!Z48</f>
        <v>10600.021116764599</v>
      </c>
      <c r="AY48" s="16">
        <f>Sect_CBs!AY48+Sect_DBs!AA48+Sect_FCs!AA48</f>
        <v>10841.825476244599</v>
      </c>
      <c r="AZ48" s="16">
        <f>Sect_CBs!AZ48+Sect_DBs!AB48+Sect_FCs!AB48</f>
        <v>11279.376093564597</v>
      </c>
      <c r="BA48" s="16">
        <f>Sect_CBs!BA48+Sect_DBs!AC48+Sect_FCs!AC48</f>
        <v>11538.318155724601</v>
      </c>
      <c r="BB48" s="16">
        <f>Sect_CBs!BB48+Sect_DBs!AD48+Sect_FCs!AD48</f>
        <v>11457.851482664601</v>
      </c>
      <c r="BC48" s="16">
        <f>Sect_CBs!BC48+Sect_DBs!AE48+Sect_FCs!AE48</f>
        <v>11703.076539658601</v>
      </c>
      <c r="BD48" s="16">
        <f>Sect_CBs!BD48+Sect_DBs!AF48+Sect_FCs!AF48</f>
        <v>11824.466642744997</v>
      </c>
      <c r="BE48" s="16">
        <f>Sect_CBs!BE48+Sect_DBs!AG48+Sect_FCs!AG48</f>
        <v>11941.994707764996</v>
      </c>
      <c r="BF48" s="16">
        <f>Sect_CBs!BF48+Sect_DBs!AH48+Sect_FCs!AH48</f>
        <v>12080.399775093858</v>
      </c>
      <c r="BG48" s="16">
        <f>Sect_CBs!BG48+Sect_DBs!AI48+Sect_FCs!AI48</f>
        <v>12346.354621735001</v>
      </c>
      <c r="BH48" s="16">
        <f>Sect_CBs!BH48+Sect_DBs!AJ48+Sect_FCs!AJ48</f>
        <v>12349.159946110001</v>
      </c>
      <c r="BI48" s="16">
        <f>Sect_CBs!BI48+Sect_DBs!AK48+Sect_FCs!AK48</f>
        <v>12696.292692984991</v>
      </c>
      <c r="BJ48" s="16">
        <f>Sect_CBs!BJ48+Sect_DBs!AL48+Sect_FCs!AL48</f>
        <v>12286.232796089997</v>
      </c>
      <c r="BK48" s="16">
        <f>Sect_CBs!BK48+Sect_DBs!AM48+Sect_FCs!AM48</f>
        <v>12283.284909383863</v>
      </c>
      <c r="BL48" s="16">
        <f>Sect_CBs!BL48+Sect_DBs!AN48+Sect_FCs!AN48</f>
        <v>12545.780395006599</v>
      </c>
      <c r="BM48" s="16">
        <f>Sect_CBs!BM48+Sect_DBs!AO48+Sect_FCs!AO48</f>
        <v>12854.791477744999</v>
      </c>
      <c r="BN48" s="16">
        <f>Sect_CBs!BN48+Sect_DBs!AP48+Sect_FCs!AP48</f>
        <v>13136.884760114999</v>
      </c>
      <c r="BO48" s="16">
        <f>Sect_CBs!BO48+Sect_DBs!AQ48+Sect_FCs!AQ48</f>
        <v>13345.870363175</v>
      </c>
      <c r="BP48" s="16">
        <f>Sect_CBs!BP48+Sect_DBs!AR48+Sect_FCs!AR48</f>
        <v>13624.719962495999</v>
      </c>
      <c r="BQ48" s="16">
        <f>Sect_CBs!BQ48+Sect_DBs!AS48+Sect_FCs!AS48</f>
        <v>14218.108132095002</v>
      </c>
      <c r="BR48" s="16">
        <f>Sect_CBs!BR48+Sect_DBs!AT48+Sect_FCs!AT48</f>
        <v>14395.303250454999</v>
      </c>
      <c r="BS48" s="16">
        <f>Sect_CBs!BS48+Sect_DBs!AU48+Sect_FCs!AU48</f>
        <v>14694.397162645002</v>
      </c>
      <c r="BT48" s="16">
        <f>Sect_CBs!BT48+Sect_DBs!AV48+Sect_FCs!AV48</f>
        <v>14797.613967165</v>
      </c>
      <c r="BU48" s="16">
        <f>Sect_CBs!BU48+Sect_DBs!AW48+Sect_FCs!AW48</f>
        <v>15402.37962830124</v>
      </c>
      <c r="BV48" s="16">
        <f>Sect_CBs!BV48+Sect_DBs!AX48+Sect_FCs!AX48</f>
        <v>15084.404989364477</v>
      </c>
      <c r="BW48" s="16">
        <f>Sect_CBs!BW48+Sect_DBs!AY48+Sect_FCs!AY48</f>
        <v>15004.002705939998</v>
      </c>
      <c r="BX48" s="16">
        <f>Sect_CBs!BX48+Sect_DBs!AZ48+Sect_FCs!AZ48</f>
        <v>15985.194336949999</v>
      </c>
      <c r="BY48" s="16">
        <f>Sect_CBs!BY48+Sect_DBs!BA48+Sect_FCs!BA48</f>
        <v>16223.25159789252</v>
      </c>
      <c r="BZ48" s="16">
        <f>Sect_CBs!BZ48+Sect_DBs!BB48+Sect_FCs!BB48</f>
        <v>16174.82727494002</v>
      </c>
      <c r="CA48" s="16">
        <f>Sect_CBs!CA48+Sect_DBs!BC48+Sect_FCs!BC48</f>
        <v>16099.186558280026</v>
      </c>
      <c r="CB48" s="16">
        <f>Sect_CBs!CB48+Sect_DBs!BD48+Sect_FCs!BD48</f>
        <v>16528.589307880022</v>
      </c>
      <c r="CC48" s="16">
        <f>Sect_CBs!CC48+Sect_DBs!BE48+Sect_FCs!BE48</f>
        <v>16664.507341200024</v>
      </c>
      <c r="CD48" s="16">
        <f>Sect_CBs!CD48+Sect_DBs!BF48+Sect_FCs!BF48</f>
        <v>17208.815084550017</v>
      </c>
      <c r="CE48" s="16">
        <f>Sect_CBs!CE48+Sect_DBs!BG48+Sect_FCs!BG48</f>
        <v>18061.095613050238</v>
      </c>
      <c r="CF48" s="16">
        <f>Sect_CBs!CF48+Sect_DBs!BH48+Sect_FCs!BH48</f>
        <v>18577.16243046039</v>
      </c>
      <c r="CG48" s="16">
        <f>Sect_CBs!CG48+Sect_DBs!BI48+Sect_FCs!BI48</f>
        <v>19541.652725288848</v>
      </c>
      <c r="CH48" s="16">
        <f>Sect_CBs!CH48+Sect_DBs!BJ48+Sect_FCs!BJ48</f>
        <v>19606.529039563993</v>
      </c>
      <c r="CI48" s="16">
        <f>Sect_CBs!CI48+Sect_DBs!BK48+Sect_FCs!BK48</f>
        <v>19644.726559233994</v>
      </c>
      <c r="CJ48" s="16">
        <f>Sect_CBs!CJ48+Sect_DBs!BL48+Sect_FCs!BL48</f>
        <v>21042.391984072161</v>
      </c>
      <c r="CK48" s="16">
        <f>Sect_CBs!CK48+Sect_DBs!BM48+Sect_FCs!BM48</f>
        <v>20905.939467283988</v>
      </c>
      <c r="CL48" s="16">
        <f>Sect_CBs!CL48+Sect_DBs!BN48+Sect_FCs!BN48</f>
        <v>21716.42734657399</v>
      </c>
      <c r="CM48" s="16">
        <f>Sect_CBs!CM48+Sect_DBs!BO48+Sect_FCs!BO48</f>
        <v>22364.114376299985</v>
      </c>
      <c r="CN48" s="16">
        <f>Sect_CBs!CN48+Sect_DBs!BP48+Sect_FCs!BP48</f>
        <v>22928.935262885989</v>
      </c>
      <c r="CO48" s="16">
        <f>Sect_CBs!CO48+Sect_DBs!BQ48+Sect_FCs!BQ48</f>
        <v>23465.627602893994</v>
      </c>
      <c r="CP48" s="16">
        <f>Sect_CBs!CP48+Sect_DBs!BR48+Sect_FCs!BR48</f>
        <v>24125.558566527663</v>
      </c>
      <c r="CQ48" s="16">
        <f>Sect_CBs!CQ48+Sect_DBs!BS48+Sect_FCs!BS48</f>
        <v>24850.867566087665</v>
      </c>
      <c r="CR48" s="16">
        <f>Sect_CBs!CR48+Sect_DBs!BT48+Sect_FCs!BT48</f>
        <v>25207.106167094003</v>
      </c>
      <c r="CS48" s="16">
        <f>Sect_CBs!CS48+Sect_DBs!BU48+Sect_FCs!BU48</f>
        <v>26265.174611513994</v>
      </c>
      <c r="CT48" s="16">
        <f>Sect_CBs!CT48+Sect_DBs!BV48+Sect_FCs!BV48</f>
        <v>20377.968399053996</v>
      </c>
      <c r="CU48" s="16">
        <f>Sect_CBs!CU48+Sect_DBs!BW48+Sect_FCs!BW48</f>
        <v>20478.660979213993</v>
      </c>
      <c r="CV48" s="16">
        <f>Sect_CBs!CV48+Sect_DBs!BX48+Sect_FCs!BX48</f>
        <v>21210.513148654005</v>
      </c>
      <c r="CW48" s="16">
        <f>Sect_CBs!CW48+Sect_DBs!BY48+Sect_FCs!BY48</f>
        <v>21738.161298904008</v>
      </c>
      <c r="CX48" s="16">
        <f>Sect_CBs!CX48+Sect_DBs!BZ48+Sect_FCs!BZ48</f>
        <v>22523.923809293996</v>
      </c>
      <c r="CY48" s="16">
        <f>Sect_CBs!CY48+Sect_DBs!CA48+Sect_FCs!CA48</f>
        <v>22138.878648364007</v>
      </c>
      <c r="CZ48" s="16">
        <f>Sect_CBs!CZ48+Sect_DBs!CB48+Sect_FCs!CB48</f>
        <v>24314.577970153998</v>
      </c>
      <c r="DA48" s="16">
        <f>Sect_CBs!DA48+Sect_DBs!CC48+Sect_FCs!CC48</f>
        <v>25178.379660193998</v>
      </c>
      <c r="DB48" s="16">
        <f>Sect_CBs!DB48+Sect_DBs!CD48+Sect_FCs!CD48</f>
        <v>26108.780674709993</v>
      </c>
      <c r="DC48" s="16">
        <f>Sect_CBs!DC48+Sect_DBs!CE48+Sect_FCs!CE48</f>
        <v>26920.605608549999</v>
      </c>
      <c r="DD48" s="16">
        <f>Sect_CBs!DD48+Sect_DBs!CF48+Sect_FCs!CF48</f>
        <v>28545.100633109992</v>
      </c>
      <c r="DE48" s="16">
        <f>Sect_CBs!DE48+Sect_DBs!CG48+Sect_FCs!CG48</f>
        <v>30405.333956329996</v>
      </c>
      <c r="DF48" s="16">
        <f>Sect_CBs!DF48+Sect_DBs!CH48+Sect_FCs!CH48</f>
        <v>30534.305502860017</v>
      </c>
      <c r="DG48" s="16">
        <f>Sect_CBs!DG48+Sect_DBs!CI48+Sect_FCs!CI48</f>
        <v>31320.318467340021</v>
      </c>
      <c r="DH48" s="16">
        <f>Sect_CBs!DH48+Sect_DBs!CJ48+Sect_FCs!CJ48</f>
        <v>33616.788571920028</v>
      </c>
      <c r="DI48" s="16">
        <f>Sect_CBs!DI48+Sect_DBs!CK48+Sect_FCs!CK48</f>
        <v>34447.027077350016</v>
      </c>
      <c r="DJ48" s="16">
        <f>Sect_CBs!DJ48+Sect_DBs!CL48+Sect_FCs!CL48</f>
        <v>34669.001813900017</v>
      </c>
      <c r="DK48" s="16">
        <f>Sect_CBs!DK48+Sect_DBs!CM48+Sect_FCs!CM48</f>
        <v>35320.024273960022</v>
      </c>
      <c r="DL48" s="16">
        <f>Sect_CBs!DL48+Sect_DBs!CN48+Sect_FCs!CN48</f>
        <v>36158.144061400017</v>
      </c>
      <c r="DM48" s="16">
        <f>Sect_CBs!DM48+Sect_DBs!CO48+Sect_FCs!CO48</f>
        <v>39306.787189150018</v>
      </c>
      <c r="DN48" s="16">
        <f>Sect_CBs!DN48+Sect_DBs!CP48+Sect_FCs!CP48</f>
        <v>40615.073590990032</v>
      </c>
      <c r="DO48" s="16">
        <f>Sect_CBs!DO48+Sect_DBs!CQ48+Sect_FCs!CQ48</f>
        <v>40029.215629280014</v>
      </c>
      <c r="DP48" s="16">
        <f>Sect_CBs!DP48+Sect_DBs!CR48+Sect_FCs!CR48</f>
        <v>40867.443972190013</v>
      </c>
      <c r="DQ48" s="16">
        <f>Sect_CBs!DQ48+Sect_DBs!CS48+Sect_FCs!CS48</f>
        <v>41685.07676263</v>
      </c>
      <c r="DR48" s="16">
        <f>Sect_CBs!DR48+Sect_DBs!CT48+Sect_FCs!CT48</f>
        <v>41543.83230468999</v>
      </c>
      <c r="DS48" s="16">
        <f>Sect_CBs!DS48+Sect_DBs!CU48+Sect_FCs!CU48</f>
        <v>42322.305376259996</v>
      </c>
      <c r="DT48" s="16">
        <f>Sect_CBs!DT48+Sect_DBs!CV48+Sect_FCs!CV48</f>
        <v>44570.395527319997</v>
      </c>
      <c r="DU48" s="16">
        <f>Sect_CBs!DU48+Sect_DBs!CW48+Sect_FCs!CW48</f>
        <v>44751.041411739949</v>
      </c>
      <c r="DV48" s="16">
        <f>Sect_CBs!DV48+Sect_DBs!CX48+Sect_FCs!CX48</f>
        <v>45478.898936237958</v>
      </c>
      <c r="DW48" s="16">
        <f>Sect_CBs!DW48+Sect_DBs!CY48+Sect_FCs!CY48</f>
        <v>48855.089218676025</v>
      </c>
      <c r="DX48" s="16">
        <f>Sect_CBs!DX48+Sect_DBs!CZ48+Sect_FCs!CZ48</f>
        <v>48972.386422530013</v>
      </c>
      <c r="DY48" s="16">
        <f>Sect_CBs!DY48+Sect_DBs!DA48+Sect_FCs!DA48</f>
        <v>50005.114902470013</v>
      </c>
      <c r="DZ48" s="16">
        <f>Sect_CBs!DZ48+Sect_DBs!DB48+Sect_FCs!DB48</f>
        <v>50965.704125873017</v>
      </c>
      <c r="EA48" s="16">
        <f>Sect_CBs!EA48+Sect_DBs!DC48+Sect_FCs!DC48</f>
        <v>51832.111938238013</v>
      </c>
      <c r="EB48" s="16">
        <f>Sect_CBs!EB48+Sect_DBs!DD48+Sect_FCs!DD48</f>
        <v>52056.937763158021</v>
      </c>
      <c r="EC48" s="16">
        <f>Sect_CBs!EC48+Sect_DBs!DE48+Sect_FCs!DE48</f>
        <v>53210.747873640037</v>
      </c>
      <c r="ED48" s="16">
        <f>Sect_CBs!ED48+Sect_DBs!DF48+Sect_FCs!DF48</f>
        <v>53506.109824858031</v>
      </c>
      <c r="EE48" s="16">
        <f>Sect_CBs!EE48+Sect_DBs!DG48+Sect_FCs!DG48</f>
        <v>55245.316773165025</v>
      </c>
      <c r="EF48" s="16">
        <f>Sect_CBs!EF48+Sect_DBs!DH48+Sect_FCs!DH48</f>
        <v>55673.617223398032</v>
      </c>
      <c r="EG48" s="16">
        <f>Sect_CBs!EG48+Sect_DBs!DI48+Sect_FCs!DI48</f>
        <v>58568.271047088005</v>
      </c>
      <c r="EH48" s="16">
        <f>Sect_CBs!EH48+Sect_DBs!DJ48+Sect_FCs!DJ48</f>
        <v>59797.628075447996</v>
      </c>
      <c r="EI48" s="16">
        <f>Sect_CBs!EI48+Sect_DBs!DK48+Sect_FCs!DK48</f>
        <v>62026.436017032996</v>
      </c>
      <c r="EJ48" s="16">
        <f>Sect_CBs!EJ48+Sect_DBs!DL48+Sect_FCs!DL48</f>
        <v>66348.324466957987</v>
      </c>
      <c r="EK48" s="13">
        <f>Sect_CBs!EK48+Sect_DBs!DM48+Sect_FCs!DM48</f>
        <v>68239.363504588007</v>
      </c>
      <c r="EL48" s="13">
        <f>Sect_CBs!EL48+Sect_DBs!DN48+Sect_FCs!DN48</f>
        <v>70885.894058097998</v>
      </c>
      <c r="EM48" s="13">
        <f>Sect_CBs!EM48+Sect_DBs!DO48+Sect_FCs!DO48</f>
        <v>74183.876655002998</v>
      </c>
      <c r="EN48" s="13">
        <f>Sect_CBs!EN48+Sect_DBs!DP48+Sect_FCs!DP48</f>
        <v>75785.869309643007</v>
      </c>
      <c r="EO48" s="13">
        <f>Sect_CBs!EO48+Sect_DBs!DQ48+Sect_FCs!DQ48</f>
        <v>72163.881278412984</v>
      </c>
      <c r="EP48" s="13">
        <f>Sect_CBs!EP48+Sect_DBs!DR48+Sect_FCs!DR48</f>
        <v>69785.477083013</v>
      </c>
      <c r="EQ48" s="13">
        <f>Sect_CBs!EQ48+Sect_DBs!DS48+Sect_FCs!DS48</f>
        <v>73268.232189850896</v>
      </c>
      <c r="ER48" s="13">
        <f>Sect_CBs!ER48+Sect_DBs!DT48+Sect_FCs!DT48</f>
        <v>73145.169880231013</v>
      </c>
      <c r="ES48" s="13">
        <f>Sect_CBs!ES48+Sect_DBs!DU48+Sect_FCs!DU48</f>
        <v>73312.641556913964</v>
      </c>
      <c r="ET48" s="13">
        <f>Sect_CBs!ET48+Sect_DBs!DV48+Sect_FCs!DV48</f>
        <v>75069.958422224008</v>
      </c>
      <c r="EU48" s="13">
        <f>Sect_CBs!EU48+Sect_DBs!DW48+Sect_FCs!DW48</f>
        <v>76320.313250550986</v>
      </c>
      <c r="EV48" s="13">
        <f>Sect_CBs!EV48+Sect_DBs!DX48+Sect_FCs!DX48</f>
        <v>76745.621921233003</v>
      </c>
      <c r="EW48" s="13">
        <f>Sect_CBs!EW48+Sect_DBs!DY48+Sect_FCs!DY48</f>
        <v>77204.062819140992</v>
      </c>
      <c r="EX48" s="13">
        <f>Sect_CBs!EX48+Sect_DBs!DZ48+Sect_FCs!DZ48</f>
        <v>78155.290733429007</v>
      </c>
    </row>
    <row r="49" spans="1:154" s="14" customFormat="1" x14ac:dyDescent="0.3">
      <c r="A49" s="12" t="s">
        <v>61</v>
      </c>
      <c r="B49" s="13">
        <v>6534.6430712000001</v>
      </c>
      <c r="C49" s="13">
        <v>6576.0981645499996</v>
      </c>
      <c r="D49" s="13">
        <f t="shared" ref="D49:Y49" si="4">SUM(D50:D62)</f>
        <v>7001.8017883000002</v>
      </c>
      <c r="E49" s="13">
        <f t="shared" si="4"/>
        <v>7372.2454572670667</v>
      </c>
      <c r="F49" s="13">
        <f t="shared" si="4"/>
        <v>6806.1047162500008</v>
      </c>
      <c r="G49" s="13">
        <f t="shared" si="4"/>
        <v>6924.8150983980013</v>
      </c>
      <c r="H49" s="13">
        <f t="shared" si="4"/>
        <v>7340.3633688500013</v>
      </c>
      <c r="I49" s="13">
        <f t="shared" si="4"/>
        <v>7320.0988833740012</v>
      </c>
      <c r="J49" s="13">
        <f t="shared" si="4"/>
        <v>7334.9448833739989</v>
      </c>
      <c r="K49" s="13">
        <f t="shared" si="4"/>
        <v>7080.224112509999</v>
      </c>
      <c r="L49" s="13">
        <f t="shared" si="4"/>
        <v>6660.0661861004428</v>
      </c>
      <c r="M49" s="13">
        <f t="shared" si="4"/>
        <v>6811.613200320623</v>
      </c>
      <c r="N49" s="13">
        <f t="shared" si="4"/>
        <v>5877.7554009216219</v>
      </c>
      <c r="O49" s="13">
        <f t="shared" si="4"/>
        <v>5911.6718492916216</v>
      </c>
      <c r="P49" s="13">
        <f t="shared" si="4"/>
        <v>6771.2506076926229</v>
      </c>
      <c r="Q49" s="13">
        <f t="shared" si="4"/>
        <v>6492.0746926506226</v>
      </c>
      <c r="R49" s="13">
        <f t="shared" si="4"/>
        <v>6676.3475941626248</v>
      </c>
      <c r="S49" s="13">
        <f t="shared" si="4"/>
        <v>6745.9978347439983</v>
      </c>
      <c r="T49" s="13">
        <f t="shared" si="4"/>
        <v>6992.5972912599991</v>
      </c>
      <c r="U49" s="13">
        <f t="shared" si="4"/>
        <v>6882.4089297562577</v>
      </c>
      <c r="V49" s="13">
        <f t="shared" si="4"/>
        <v>7443.1325976099997</v>
      </c>
      <c r="W49" s="13">
        <f t="shared" si="4"/>
        <v>7831.9538491049998</v>
      </c>
      <c r="X49" s="13">
        <f t="shared" si="4"/>
        <v>7651.2148893999993</v>
      </c>
      <c r="Y49" s="13">
        <f t="shared" si="4"/>
        <v>7341.0336421250004</v>
      </c>
      <c r="Z49" s="13">
        <f>Sect_CBs!Z49+Sect_DBs!B49+Sect_FCs!B49</f>
        <v>9122.5114287699998</v>
      </c>
      <c r="AA49" s="13">
        <f>Sect_CBs!AA49+Sect_DBs!C49+Sect_FCs!C49</f>
        <v>9195.8403208199998</v>
      </c>
      <c r="AB49" s="13">
        <f>Sect_CBs!AB49+Sect_DBs!D49+Sect_FCs!D49</f>
        <v>9487.570233711509</v>
      </c>
      <c r="AC49" s="13">
        <f>Sect_CBs!AC49+Sect_DBs!E49+Sect_FCs!E49</f>
        <v>9635.1674410715132</v>
      </c>
      <c r="AD49" s="13">
        <f>Sect_CBs!AD49+Sect_DBs!F49+Sect_FCs!F49</f>
        <v>10012.660591797412</v>
      </c>
      <c r="AE49" s="13">
        <f>Sect_CBs!AE49+Sect_DBs!G49+Sect_FCs!G49</f>
        <v>10215.044426136566</v>
      </c>
      <c r="AF49" s="13">
        <f>Sect_CBs!AF49+Sect_DBs!H49+Sect_FCs!H49</f>
        <v>10299.948322861102</v>
      </c>
      <c r="AG49" s="13">
        <f>Sect_CBs!AG49+Sect_DBs!I49+Sect_FCs!I49</f>
        <v>10583.666766988748</v>
      </c>
      <c r="AH49" s="13">
        <f>Sect_CBs!AH49+Sect_DBs!J49+Sect_FCs!J49</f>
        <v>10218.283326165601</v>
      </c>
      <c r="AI49" s="13">
        <f>Sect_CBs!AI49+Sect_DBs!K49+Sect_FCs!K49</f>
        <v>10532.113949852903</v>
      </c>
      <c r="AJ49" s="13">
        <f>Sect_CBs!AJ49+Sect_DBs!L49+Sect_FCs!L49</f>
        <v>10631.639754819305</v>
      </c>
      <c r="AK49" s="13">
        <f>Sect_CBs!AK49+Sect_DBs!M49+Sect_FCs!M49</f>
        <v>11091.396611885048</v>
      </c>
      <c r="AL49" s="13">
        <f>Sect_CBs!AL49+Sect_DBs!N49+Sect_FCs!N49</f>
        <v>10841.456495926504</v>
      </c>
      <c r="AM49" s="13">
        <f>Sect_CBs!AM49+Sect_DBs!O49+Sect_FCs!O49</f>
        <v>10166.707822789896</v>
      </c>
      <c r="AN49" s="13">
        <f>Sect_CBs!AN49+Sect_DBs!P49+Sect_FCs!P49</f>
        <v>10337.711241539504</v>
      </c>
      <c r="AO49" s="13">
        <f>Sect_CBs!AO49+Sect_DBs!Q49+Sect_FCs!Q49</f>
        <v>11189.113737589505</v>
      </c>
      <c r="AP49" s="13">
        <f>Sect_CBs!AP49+Sect_DBs!R49+Sect_FCs!R49</f>
        <v>11397.123171113504</v>
      </c>
      <c r="AQ49" s="13">
        <f>Sect_CBs!AQ49+Sect_DBs!S49+Sect_FCs!S49</f>
        <v>11859.4442952921</v>
      </c>
      <c r="AR49" s="13">
        <f>Sect_CBs!AR49+Sect_DBs!T49+Sect_FCs!T49</f>
        <v>12366.999995220702</v>
      </c>
      <c r="AS49" s="13">
        <f>Sect_CBs!AS49+Sect_DBs!U49+Sect_FCs!U49</f>
        <v>12128.397656514797</v>
      </c>
      <c r="AT49" s="13">
        <f>Sect_CBs!AT49+Sect_DBs!V49+Sect_FCs!V49</f>
        <v>12008.3483993436</v>
      </c>
      <c r="AU49" s="13">
        <f>Sect_CBs!AU49+Sect_DBs!W49+Sect_FCs!W49</f>
        <v>14454.470165368704</v>
      </c>
      <c r="AV49" s="13">
        <f>Sect_CBs!AV49+Sect_DBs!X49+Sect_FCs!X49</f>
        <v>14527.063580187107</v>
      </c>
      <c r="AW49" s="13">
        <f>Sect_CBs!AW49+Sect_DBs!Y49+Sect_FCs!Y49</f>
        <v>14038.424155291406</v>
      </c>
      <c r="AX49" s="13">
        <f>Sect_CBs!AX49+Sect_DBs!Z49+Sect_FCs!Z49</f>
        <v>13050.615188376902</v>
      </c>
      <c r="AY49" s="13">
        <f>Sect_CBs!AY49+Sect_DBs!AA49+Sect_FCs!AA49</f>
        <v>12731.334486760305</v>
      </c>
      <c r="AZ49" s="13">
        <f>Sect_CBs!AZ49+Sect_DBs!AB49+Sect_FCs!AB49</f>
        <v>13199.949815399705</v>
      </c>
      <c r="BA49" s="13">
        <f>Sect_CBs!BA49+Sect_DBs!AC49+Sect_FCs!AC49</f>
        <v>13543.676950494704</v>
      </c>
      <c r="BB49" s="13">
        <f>Sect_CBs!BB49+Sect_DBs!AD49+Sect_FCs!AD49</f>
        <v>15876.239359231302</v>
      </c>
      <c r="BC49" s="13">
        <f>Sect_CBs!BC49+Sect_DBs!AE49+Sect_FCs!AE49</f>
        <v>14106.9865709199</v>
      </c>
      <c r="BD49" s="13">
        <f>Sect_CBs!BD49+Sect_DBs!AF49+Sect_FCs!AF49</f>
        <v>14450.381808656603</v>
      </c>
      <c r="BE49" s="13">
        <f>Sect_CBs!BE49+Sect_DBs!AG49+Sect_FCs!AG49</f>
        <v>14369.117250054198</v>
      </c>
      <c r="BF49" s="13">
        <f>Sect_CBs!BF49+Sect_DBs!AH49+Sect_FCs!AH49</f>
        <v>14607.101500498999</v>
      </c>
      <c r="BG49" s="13">
        <f>Sect_CBs!BG49+Sect_DBs!AI49+Sect_FCs!AI49</f>
        <v>14549.8264291669</v>
      </c>
      <c r="BH49" s="13">
        <f>Sect_CBs!BH49+Sect_DBs!AJ49+Sect_FCs!AJ49</f>
        <v>14266.424262187698</v>
      </c>
      <c r="BI49" s="13">
        <f>Sect_CBs!BI49+Sect_DBs!AK49+Sect_FCs!AK49</f>
        <v>14460.293192558498</v>
      </c>
      <c r="BJ49" s="13">
        <f>Sect_CBs!BJ49+Sect_DBs!AL49+Sect_FCs!AL49</f>
        <v>14096.226503636</v>
      </c>
      <c r="BK49" s="13">
        <f>Sect_CBs!BK49+Sect_DBs!AM49+Sect_FCs!AM49</f>
        <v>14092.992568776002</v>
      </c>
      <c r="BL49" s="13">
        <f>Sect_CBs!BL49+Sect_DBs!AN49+Sect_FCs!AN49</f>
        <v>14776.179762339003</v>
      </c>
      <c r="BM49" s="13">
        <f>Sect_CBs!BM49+Sect_DBs!AO49+Sect_FCs!AO49</f>
        <v>14929.842003358002</v>
      </c>
      <c r="BN49" s="13">
        <f>Sect_CBs!BN49+Sect_DBs!AP49+Sect_FCs!AP49</f>
        <v>14950.509945275002</v>
      </c>
      <c r="BO49" s="13">
        <f>Sect_CBs!BO49+Sect_DBs!AQ49+Sect_FCs!AQ49</f>
        <v>15234.862274326002</v>
      </c>
      <c r="BP49" s="13">
        <f>Sect_CBs!BP49+Sect_DBs!AR49+Sect_FCs!AR49</f>
        <v>15389.473059530197</v>
      </c>
      <c r="BQ49" s="13">
        <f>Sect_CBs!BQ49+Sect_DBs!AS49+Sect_FCs!AS49</f>
        <v>15436.104385512694</v>
      </c>
      <c r="BR49" s="13">
        <f>Sect_CBs!BR49+Sect_DBs!AT49+Sect_FCs!AT49</f>
        <v>15719.633120998198</v>
      </c>
      <c r="BS49" s="13">
        <f>Sect_CBs!BS49+Sect_DBs!AU49+Sect_FCs!AU49</f>
        <v>16510.6209086292</v>
      </c>
      <c r="BT49" s="13">
        <f>Sect_CBs!BT49+Sect_DBs!AV49+Sect_FCs!AV49</f>
        <v>16699.876281850193</v>
      </c>
      <c r="BU49" s="13">
        <f>Sect_CBs!BU49+Sect_DBs!AW49+Sect_FCs!AW49</f>
        <v>15922.864853099198</v>
      </c>
      <c r="BV49" s="13">
        <f>Sect_CBs!BV49+Sect_DBs!AX49+Sect_FCs!AX49</f>
        <v>16208.358571580195</v>
      </c>
      <c r="BW49" s="13">
        <f>Sect_CBs!BW49+Sect_DBs!AY49+Sect_FCs!AY49</f>
        <v>15258.651685834198</v>
      </c>
      <c r="BX49" s="13">
        <f>Sect_CBs!BX49+Sect_DBs!AZ49+Sect_FCs!AZ49</f>
        <v>16218.185304714694</v>
      </c>
      <c r="BY49" s="13">
        <f>Sect_CBs!BY49+Sect_DBs!BA49+Sect_FCs!BA49</f>
        <v>15973.788359092196</v>
      </c>
      <c r="BZ49" s="13">
        <f>Sect_CBs!BZ49+Sect_DBs!BB49+Sect_FCs!BB49</f>
        <v>16312.565262886194</v>
      </c>
      <c r="CA49" s="13">
        <f>Sect_CBs!CA49+Sect_DBs!BC49+Sect_FCs!BC49</f>
        <v>16866.886303507199</v>
      </c>
      <c r="CB49" s="13">
        <f>Sect_CBs!CB49+Sect_DBs!BD49+Sect_FCs!BD49</f>
        <v>16719.652429530197</v>
      </c>
      <c r="CC49" s="13">
        <f>Sect_CBs!CC49+Sect_DBs!BE49+Sect_FCs!BE49</f>
        <v>16757.138675448201</v>
      </c>
      <c r="CD49" s="13">
        <f>Sect_CBs!CD49+Sect_DBs!BF49+Sect_FCs!BF49</f>
        <v>17660.855146979691</v>
      </c>
      <c r="CE49" s="13">
        <f>Sect_CBs!CE49+Sect_DBs!BG49+Sect_FCs!BG49</f>
        <v>18266.870821872199</v>
      </c>
      <c r="CF49" s="13">
        <f>Sect_CBs!CF49+Sect_DBs!BH49+Sect_FCs!BH49</f>
        <v>18222.792971451203</v>
      </c>
      <c r="CG49" s="13">
        <f>Sect_CBs!CG49+Sect_DBs!BI49+Sect_FCs!BI49</f>
        <v>18799.809720791203</v>
      </c>
      <c r="CH49" s="13">
        <f>Sect_CBs!CH49+Sect_DBs!BJ49+Sect_FCs!BJ49</f>
        <v>19473.464319079496</v>
      </c>
      <c r="CI49" s="13">
        <f>Sect_CBs!CI49+Sect_DBs!BK49+Sect_FCs!BK49</f>
        <v>19577.567001568827</v>
      </c>
      <c r="CJ49" s="13">
        <f>Sect_CBs!CJ49+Sect_DBs!BL49+Sect_FCs!BL49</f>
        <v>20037.333774839833</v>
      </c>
      <c r="CK49" s="13">
        <f>Sect_CBs!CK49+Sect_DBs!BM49+Sect_FCs!BM49</f>
        <v>20939.777225545004</v>
      </c>
      <c r="CL49" s="13">
        <f>Sect_CBs!CL49+Sect_DBs!BN49+Sect_FCs!BN49</f>
        <v>21386.917735546995</v>
      </c>
      <c r="CM49" s="13">
        <f>Sect_CBs!CM49+Sect_DBs!BO49+Sect_FCs!BO49</f>
        <v>22073.912955586504</v>
      </c>
      <c r="CN49" s="13">
        <f>Sect_CBs!CN49+Sect_DBs!BP49+Sect_FCs!BP49</f>
        <v>22783.022992211001</v>
      </c>
      <c r="CO49" s="13">
        <f>Sect_CBs!CO49+Sect_DBs!BQ49+Sect_FCs!BQ49</f>
        <v>23089.814614593</v>
      </c>
      <c r="CP49" s="13">
        <f>Sect_CBs!CP49+Sect_DBs!BR49+Sect_FCs!BR49</f>
        <v>23435.976140112332</v>
      </c>
      <c r="CQ49" s="13">
        <f>Sect_CBs!CQ49+Sect_DBs!BS49+Sect_FCs!BS49</f>
        <v>23872.795621554335</v>
      </c>
      <c r="CR49" s="13">
        <f>Sect_CBs!CR49+Sect_DBs!BT49+Sect_FCs!BT49</f>
        <v>24167.548678591</v>
      </c>
      <c r="CS49" s="13">
        <f>Sect_CBs!CS49+Sect_DBs!BU49+Sect_FCs!BU49</f>
        <v>24610.464789102003</v>
      </c>
      <c r="CT49" s="13">
        <f>Sect_CBs!CT49+Sect_DBs!BV49+Sect_FCs!BV49</f>
        <v>25027.059758277504</v>
      </c>
      <c r="CU49" s="13">
        <f>Sect_CBs!CU49+Sect_DBs!BW49+Sect_FCs!BW49</f>
        <v>25675.480610113493</v>
      </c>
      <c r="CV49" s="13">
        <f>Sect_CBs!CV49+Sect_DBs!BX49+Sect_FCs!BX49</f>
        <v>26141.294033947994</v>
      </c>
      <c r="CW49" s="13">
        <f>Sect_CBs!CW49+Sect_DBs!BY49+Sect_FCs!BY49</f>
        <v>27331.362185865004</v>
      </c>
      <c r="CX49" s="13">
        <f>Sect_CBs!CX49+Sect_DBs!BZ49+Sect_FCs!BZ49</f>
        <v>27507.486517455502</v>
      </c>
      <c r="CY49" s="13">
        <f>Sect_CBs!CY49+Sect_DBs!CA49+Sect_FCs!CA49</f>
        <v>27857.154463253508</v>
      </c>
      <c r="CZ49" s="13">
        <f>Sect_CBs!CZ49+Sect_DBs!CB49+Sect_FCs!CB49</f>
        <v>28191.074715583462</v>
      </c>
      <c r="DA49" s="13">
        <f>Sect_CBs!DA49+Sect_DBs!CC49+Sect_FCs!CC49</f>
        <v>29041.923614102972</v>
      </c>
      <c r="DB49" s="13">
        <f>Sect_CBs!DB49+Sect_DBs!CD49+Sect_FCs!CD49</f>
        <v>29110.625525355001</v>
      </c>
      <c r="DC49" s="13">
        <f>Sect_CBs!DC49+Sect_DBs!CE49+Sect_FCs!CE49</f>
        <v>30883.497270766497</v>
      </c>
      <c r="DD49" s="13">
        <f>Sect_CBs!DD49+Sect_DBs!CF49+Sect_FCs!CF49</f>
        <v>31794.626692389993</v>
      </c>
      <c r="DE49" s="13">
        <f>Sect_CBs!DE49+Sect_DBs!CG49+Sect_FCs!CG49</f>
        <v>32477.865075309997</v>
      </c>
      <c r="DF49" s="13">
        <f>Sect_CBs!DF49+Sect_DBs!CH49+Sect_FCs!CH49</f>
        <v>33148.463081229987</v>
      </c>
      <c r="DG49" s="13">
        <f>Sect_CBs!DG49+Sect_DBs!CI49+Sect_FCs!CI49</f>
        <v>33348.740766579998</v>
      </c>
      <c r="DH49" s="13">
        <f>Sect_CBs!DH49+Sect_DBs!CJ49+Sect_FCs!CJ49</f>
        <v>32943.369924929997</v>
      </c>
      <c r="DI49" s="13">
        <f>Sect_CBs!DI49+Sect_DBs!CK49+Sect_FCs!CK49</f>
        <v>34461.584778175005</v>
      </c>
      <c r="DJ49" s="13">
        <f>Sect_CBs!DJ49+Sect_DBs!CL49+Sect_FCs!CL49</f>
        <v>36501.397784119996</v>
      </c>
      <c r="DK49" s="13">
        <f>Sect_CBs!DK49+Sect_DBs!CM49+Sect_FCs!CM49</f>
        <v>36976.173737240009</v>
      </c>
      <c r="DL49" s="13">
        <f>Sect_CBs!DL49+Sect_DBs!CN49+Sect_FCs!CN49</f>
        <v>38248.447394284034</v>
      </c>
      <c r="DM49" s="13">
        <f>Sect_CBs!DM49+Sect_DBs!CO49+Sect_FCs!CO49</f>
        <v>38236.217824577048</v>
      </c>
      <c r="DN49" s="13">
        <f>Sect_CBs!DN49+Sect_DBs!CP49+Sect_FCs!CP49</f>
        <v>38635.693188419013</v>
      </c>
      <c r="DO49" s="13">
        <f>Sect_CBs!DO49+Sect_DBs!CQ49+Sect_FCs!CQ49</f>
        <v>38031.919920705004</v>
      </c>
      <c r="DP49" s="13">
        <f>Sect_CBs!DP49+Sect_DBs!CR49+Sect_FCs!CR49</f>
        <v>37290.652523396006</v>
      </c>
      <c r="DQ49" s="13">
        <f>Sect_CBs!DQ49+Sect_DBs!CS49+Sect_FCs!CS49</f>
        <v>37219.212700839002</v>
      </c>
      <c r="DR49" s="13">
        <f>Sect_CBs!DR49+Sect_DBs!CT49+Sect_FCs!CT49</f>
        <v>37075.199455862712</v>
      </c>
      <c r="DS49" s="13">
        <f>Sect_CBs!DS49+Sect_DBs!CU49+Sect_FCs!CU49</f>
        <v>36101.803711179702</v>
      </c>
      <c r="DT49" s="13">
        <f>Sect_CBs!DT49+Sect_DBs!CV49+Sect_FCs!CV49</f>
        <v>36449.184160859695</v>
      </c>
      <c r="DU49" s="13">
        <f>Sect_CBs!DU49+Sect_DBs!CW49+Sect_FCs!CW49</f>
        <v>37507.918998078196</v>
      </c>
      <c r="DV49" s="13">
        <f>Sect_CBs!DV49+Sect_DBs!CX49+Sect_FCs!CX49</f>
        <v>37848.182274249695</v>
      </c>
      <c r="DW49" s="13">
        <f>Sect_CBs!DW49+Sect_DBs!CY49+Sect_FCs!CY49</f>
        <v>39492.977507751006</v>
      </c>
      <c r="DX49" s="13">
        <f>Sect_CBs!DX49+Sect_DBs!CZ49+Sect_FCs!CZ49</f>
        <v>40486.068385929684</v>
      </c>
      <c r="DY49" s="13">
        <f>Sect_CBs!DY49+Sect_DBs!DA49+Sect_FCs!DA49</f>
        <v>40525.408007629194</v>
      </c>
      <c r="DZ49" s="13">
        <f>Sect_CBs!DZ49+Sect_DBs!DB49+Sect_FCs!DB49</f>
        <v>41095.987393565891</v>
      </c>
      <c r="EA49" s="13">
        <f>Sect_CBs!EA49+Sect_DBs!DC49+Sect_FCs!DC49</f>
        <v>42864.306865038903</v>
      </c>
      <c r="EB49" s="13">
        <f>Sect_CBs!EB49+Sect_DBs!DD49+Sect_FCs!DD49</f>
        <v>45477.419119641905</v>
      </c>
      <c r="EC49" s="13">
        <f>Sect_CBs!EC49+Sect_DBs!DE49+Sect_FCs!DE49</f>
        <v>46132.83243481371</v>
      </c>
      <c r="ED49" s="13">
        <f>Sect_CBs!ED49+Sect_DBs!DF49+Sect_FCs!DF49</f>
        <v>46073.162782482905</v>
      </c>
      <c r="EE49" s="13">
        <f>Sect_CBs!EE49+Sect_DBs!DG49+Sect_FCs!DG49</f>
        <v>45605.288650939074</v>
      </c>
      <c r="EF49" s="13">
        <f>Sect_CBs!EF49+Sect_DBs!DH49+Sect_FCs!DH49</f>
        <v>45615.100883007894</v>
      </c>
      <c r="EG49" s="13">
        <f>Sect_CBs!EG49+Sect_DBs!DI49+Sect_FCs!DI49</f>
        <v>49255.264891717408</v>
      </c>
      <c r="EH49" s="13">
        <f>Sect_CBs!EH49+Sect_DBs!DJ49+Sect_FCs!DJ49</f>
        <v>49637.067728567396</v>
      </c>
      <c r="EI49" s="13">
        <f>Sect_CBs!EI49+Sect_DBs!DK49+Sect_FCs!DK49</f>
        <v>49951.467327679697</v>
      </c>
      <c r="EJ49" s="13">
        <f>Sect_CBs!EJ49+Sect_DBs!DL49+Sect_FCs!DL49</f>
        <v>53668.060287666187</v>
      </c>
      <c r="EK49" s="13">
        <f>Sect_CBs!EK49+Sect_DBs!DM49+Sect_FCs!DM49</f>
        <v>56648.670485187984</v>
      </c>
      <c r="EL49" s="13">
        <f>Sect_CBs!EL49+Sect_DBs!DN49+Sect_FCs!DN49</f>
        <v>56781.764292316504</v>
      </c>
      <c r="EM49" s="13">
        <f>Sect_CBs!EM49+Sect_DBs!DO49+Sect_FCs!DO49</f>
        <v>60571.326098400001</v>
      </c>
      <c r="EN49" s="13">
        <f>Sect_CBs!EN49+Sect_DBs!DP49+Sect_FCs!DP49</f>
        <v>61659.549292128002</v>
      </c>
      <c r="EO49" s="13">
        <f>Sect_CBs!EO49+Sect_DBs!DQ49+Sect_FCs!DQ49</f>
        <v>62911.149192874007</v>
      </c>
      <c r="EP49" s="13">
        <f>Sect_CBs!EP49+Sect_DBs!DR49+Sect_FCs!DR49</f>
        <v>61989.529179913014</v>
      </c>
      <c r="EQ49" s="13">
        <f>Sect_CBs!EQ49+Sect_DBs!DS49+Sect_FCs!DS49</f>
        <v>65630.397380893992</v>
      </c>
      <c r="ER49" s="13">
        <f>Sect_CBs!ER49+Sect_DBs!DT49+Sect_FCs!DT49</f>
        <v>69363.092141716988</v>
      </c>
      <c r="ES49" s="13">
        <f>Sect_CBs!ES49+Sect_DBs!DU49+Sect_FCs!DU49</f>
        <v>71725.033515193005</v>
      </c>
      <c r="ET49" s="13">
        <f>Sect_CBs!ET49+Sect_DBs!DV49+Sect_FCs!DV49</f>
        <v>73585.39308636701</v>
      </c>
      <c r="EU49" s="13">
        <f>Sect_CBs!EU49+Sect_DBs!DW49+Sect_FCs!DW49</f>
        <v>75706.395473072509</v>
      </c>
      <c r="EV49" s="13">
        <f>Sect_CBs!EV49+Sect_DBs!DX49+Sect_FCs!DX49</f>
        <v>75716.417840554524</v>
      </c>
      <c r="EW49" s="13">
        <f>Sect_CBs!EW49+Sect_DBs!DY49+Sect_FCs!DY49</f>
        <v>75552.0293221475</v>
      </c>
      <c r="EX49" s="13">
        <f>Sect_CBs!EX49+Sect_DBs!DZ49+Sect_FCs!DZ49</f>
        <v>74619.659181669995</v>
      </c>
    </row>
    <row r="50" spans="1:154" s="18" customFormat="1" x14ac:dyDescent="0.3">
      <c r="A50" s="15" t="s">
        <v>62</v>
      </c>
      <c r="B50" s="16">
        <v>1117.3151610899999</v>
      </c>
      <c r="C50" s="16">
        <v>1164.7406821600002</v>
      </c>
      <c r="D50" s="16">
        <v>1125.9479911199999</v>
      </c>
      <c r="E50" s="16">
        <v>1049.1278400898643</v>
      </c>
      <c r="F50" s="16">
        <v>1030.3843958400003</v>
      </c>
      <c r="G50" s="16">
        <v>1029.1740122300002</v>
      </c>
      <c r="H50" s="16">
        <v>1016.7644438900003</v>
      </c>
      <c r="I50" s="16">
        <v>1018.96804588</v>
      </c>
      <c r="J50" s="16">
        <v>1022.1680458799999</v>
      </c>
      <c r="K50" s="17">
        <v>965.80654682999989</v>
      </c>
      <c r="L50" s="16">
        <v>966.26246950739937</v>
      </c>
      <c r="M50" s="16">
        <v>954.33979716905503</v>
      </c>
      <c r="N50" s="16">
        <v>932.94604297528201</v>
      </c>
      <c r="O50" s="16">
        <v>950.72329078528219</v>
      </c>
      <c r="P50" s="16">
        <v>1524.6750905452825</v>
      </c>
      <c r="Q50" s="16">
        <v>1235.949628625282</v>
      </c>
      <c r="R50" s="16">
        <v>1280.2660031052826</v>
      </c>
      <c r="S50" s="16">
        <v>1134.10124894</v>
      </c>
      <c r="T50" s="16">
        <v>1362.3274351100004</v>
      </c>
      <c r="U50" s="16">
        <v>1229.6101753220044</v>
      </c>
      <c r="V50" s="16">
        <v>1292.3134298199998</v>
      </c>
      <c r="W50" s="16">
        <v>1439.2328427800003</v>
      </c>
      <c r="X50" s="16">
        <v>1423.4209113299999</v>
      </c>
      <c r="Y50" s="16">
        <v>1252.4279933600001</v>
      </c>
      <c r="Z50" s="16">
        <f>Sect_CBs!Z50+Sect_DBs!B50+Sect_FCs!B50</f>
        <v>1193.3741195299999</v>
      </c>
      <c r="AA50" s="16">
        <f>Sect_CBs!AA50+Sect_DBs!C50+Sect_FCs!C50</f>
        <v>967.02819832000012</v>
      </c>
      <c r="AB50" s="16">
        <f>Sect_CBs!AB50+Sect_DBs!D50+Sect_FCs!D50</f>
        <v>902.09653960980006</v>
      </c>
      <c r="AC50" s="16">
        <f>Sect_CBs!AC50+Sect_DBs!E50+Sect_FCs!E50</f>
        <v>905.20516712980248</v>
      </c>
      <c r="AD50" s="16">
        <f>Sect_CBs!AD50+Sect_DBs!F50+Sect_FCs!F50</f>
        <v>1001.7228137570025</v>
      </c>
      <c r="AE50" s="16">
        <f>Sect_CBs!AE50+Sect_DBs!G50+Sect_FCs!G50</f>
        <v>1045.1475896280026</v>
      </c>
      <c r="AF50" s="16">
        <f>Sect_CBs!AF50+Sect_DBs!H50+Sect_FCs!H50</f>
        <v>1055.1099508920024</v>
      </c>
      <c r="AG50" s="16">
        <f>Sect_CBs!AG50+Sect_DBs!I50+Sect_FCs!I50</f>
        <v>1051.6400871880026</v>
      </c>
      <c r="AH50" s="16">
        <f>Sect_CBs!AH50+Sect_DBs!J50+Sect_FCs!J50</f>
        <v>1055.6521685080024</v>
      </c>
      <c r="AI50" s="16">
        <f>Sect_CBs!AI50+Sect_DBs!K50+Sect_FCs!K50</f>
        <v>1254.8940546500028</v>
      </c>
      <c r="AJ50" s="16">
        <f>Sect_CBs!AJ50+Sect_DBs!L50+Sect_FCs!L50</f>
        <v>1257.2051350268027</v>
      </c>
      <c r="AK50" s="16">
        <f>Sect_CBs!AK50+Sect_DBs!M50+Sect_FCs!M50</f>
        <v>1316.4413640168025</v>
      </c>
      <c r="AL50" s="16">
        <f>Sect_CBs!AL50+Sect_DBs!N50+Sect_FCs!N50</f>
        <v>1260.6872875608028</v>
      </c>
      <c r="AM50" s="16">
        <f>Sect_CBs!AM50+Sect_DBs!O50+Sect_FCs!O50</f>
        <v>1245.4592954600027</v>
      </c>
      <c r="AN50" s="16">
        <f>Sect_CBs!AN50+Sect_DBs!P50+Sect_FCs!P50</f>
        <v>1432.9647692298022</v>
      </c>
      <c r="AO50" s="16">
        <f>Sect_CBs!AO50+Sect_DBs!Q50+Sect_FCs!Q50</f>
        <v>1525.7733838298022</v>
      </c>
      <c r="AP50" s="16">
        <f>Sect_CBs!AP50+Sect_DBs!R50+Sect_FCs!R50</f>
        <v>1594.0749404788023</v>
      </c>
      <c r="AQ50" s="16">
        <f>Sect_CBs!AQ50+Sect_DBs!S50+Sect_FCs!S50</f>
        <v>1632.2027362918027</v>
      </c>
      <c r="AR50" s="16">
        <f>Sect_CBs!AR50+Sect_DBs!T50+Sect_FCs!T50</f>
        <v>1713.5605788538026</v>
      </c>
      <c r="AS50" s="16">
        <f>Sect_CBs!AS50+Sect_DBs!U50+Sect_FCs!U50</f>
        <v>1569.5431634948025</v>
      </c>
      <c r="AT50" s="16">
        <f>Sect_CBs!AT50+Sect_DBs!V50+Sect_FCs!V50</f>
        <v>1467.8979196338025</v>
      </c>
      <c r="AU50" s="16">
        <f>Sect_CBs!AU50+Sect_DBs!W50+Sect_FCs!W50</f>
        <v>1395.0356083938025</v>
      </c>
      <c r="AV50" s="16">
        <f>Sect_CBs!AV50+Sect_DBs!X50+Sect_FCs!X50</f>
        <v>1411.0525125638023</v>
      </c>
      <c r="AW50" s="16">
        <f>Sect_CBs!AW50+Sect_DBs!Y50+Sect_FCs!Y50</f>
        <v>1359.6437925538025</v>
      </c>
      <c r="AX50" s="16">
        <f>Sect_CBs!AX50+Sect_DBs!Z50+Sect_FCs!Z50</f>
        <v>1624.8554856638025</v>
      </c>
      <c r="AY50" s="16">
        <f>Sect_CBs!AY50+Sect_DBs!AA50+Sect_FCs!AA50</f>
        <v>1946.7156308238029</v>
      </c>
      <c r="AZ50" s="16">
        <f>Sect_CBs!AZ50+Sect_DBs!AB50+Sect_FCs!AB50</f>
        <v>1998.5076130138027</v>
      </c>
      <c r="BA50" s="16">
        <f>Sect_CBs!BA50+Sect_DBs!AC50+Sect_FCs!AC50</f>
        <v>1986.6661332138026</v>
      </c>
      <c r="BB50" s="16">
        <f>Sect_CBs!BB50+Sect_DBs!AD50+Sect_FCs!AD50</f>
        <v>2071.2207205018026</v>
      </c>
      <c r="BC50" s="16">
        <f>Sect_CBs!BC50+Sect_DBs!AE50+Sect_FCs!AE50</f>
        <v>2185.9317538878022</v>
      </c>
      <c r="BD50" s="16">
        <f>Sect_CBs!BD50+Sect_DBs!AF50+Sect_FCs!AF50</f>
        <v>2312.3420338349993</v>
      </c>
      <c r="BE50" s="16">
        <f>Sect_CBs!BE50+Sect_DBs!AG50+Sect_FCs!AG50</f>
        <v>2355.1908685660001</v>
      </c>
      <c r="BF50" s="16">
        <f>Sect_CBs!BF50+Sect_DBs!AH50+Sect_FCs!AH50</f>
        <v>2425.9364754055005</v>
      </c>
      <c r="BG50" s="16">
        <f>Sect_CBs!BG50+Sect_DBs!AI50+Sect_FCs!AI50</f>
        <v>2609.9691646225001</v>
      </c>
      <c r="BH50" s="16">
        <f>Sect_CBs!BH50+Sect_DBs!AJ50+Sect_FCs!AJ50</f>
        <v>2626.1688102964999</v>
      </c>
      <c r="BI50" s="16">
        <f>Sect_CBs!BI50+Sect_DBs!AK50+Sect_FCs!AK50</f>
        <v>2683.0668636670002</v>
      </c>
      <c r="BJ50" s="16">
        <f>Sect_CBs!BJ50+Sect_DBs!AL50+Sect_FCs!AL50</f>
        <v>2728.6358402310002</v>
      </c>
      <c r="BK50" s="16">
        <f>Sect_CBs!BK50+Sect_DBs!AM50+Sect_FCs!AM50</f>
        <v>3018.1498061229208</v>
      </c>
      <c r="BL50" s="16">
        <f>Sect_CBs!BL50+Sect_DBs!AN50+Sect_FCs!AN50</f>
        <v>3441.6274137230002</v>
      </c>
      <c r="BM50" s="16">
        <f>Sect_CBs!BM50+Sect_DBs!AO50+Sect_FCs!AO50</f>
        <v>3665.2404939705007</v>
      </c>
      <c r="BN50" s="16">
        <f>Sect_CBs!BN50+Sect_DBs!AP50+Sect_FCs!AP50</f>
        <v>3705.8672836049996</v>
      </c>
      <c r="BO50" s="16">
        <f>Sect_CBs!BO50+Sect_DBs!AQ50+Sect_FCs!AQ50</f>
        <v>3567.0236403889999</v>
      </c>
      <c r="BP50" s="16">
        <f>Sect_CBs!BP50+Sect_DBs!AR50+Sect_FCs!AR50</f>
        <v>3440.5034687219995</v>
      </c>
      <c r="BQ50" s="16">
        <f>Sect_CBs!BQ50+Sect_DBs!AS50+Sect_FCs!AS50</f>
        <v>3431.2319667215002</v>
      </c>
      <c r="BR50" s="16">
        <f>Sect_CBs!BR50+Sect_DBs!AT50+Sect_FCs!AT50</f>
        <v>3669.6537553064995</v>
      </c>
      <c r="BS50" s="16">
        <f>Sect_CBs!BS50+Sect_DBs!AU50+Sect_FCs!AU50</f>
        <v>3750.4582511859994</v>
      </c>
      <c r="BT50" s="16">
        <f>Sect_CBs!BT50+Sect_DBs!AV50+Sect_FCs!AV50</f>
        <v>4058.2124940539993</v>
      </c>
      <c r="BU50" s="16">
        <f>Sect_CBs!BU50+Sect_DBs!AW50+Sect_FCs!AW50</f>
        <v>3415.0192657659986</v>
      </c>
      <c r="BV50" s="16">
        <f>Sect_CBs!BV50+Sect_DBs!AX50+Sect_FCs!AX50</f>
        <v>3481.4254344400001</v>
      </c>
      <c r="BW50" s="16">
        <f>Sect_CBs!BW50+Sect_DBs!AY50+Sect_FCs!AY50</f>
        <v>2878.0381446299998</v>
      </c>
      <c r="BX50" s="16">
        <f>Sect_CBs!BX50+Sect_DBs!AZ50+Sect_FCs!AZ50</f>
        <v>3730.2550054999997</v>
      </c>
      <c r="BY50" s="16">
        <f>Sect_CBs!BY50+Sect_DBs!BA50+Sect_FCs!BA50</f>
        <v>3474.3434829300004</v>
      </c>
      <c r="BZ50" s="16">
        <f>Sect_CBs!BZ50+Sect_DBs!BB50+Sect_FCs!BB50</f>
        <v>3528.8748931000009</v>
      </c>
      <c r="CA50" s="16">
        <f>Sect_CBs!CA50+Sect_DBs!BC50+Sect_FCs!BC50</f>
        <v>3635.8861475400013</v>
      </c>
      <c r="CB50" s="16">
        <f>Sect_CBs!CB50+Sect_DBs!BD50+Sect_FCs!BD50</f>
        <v>3021.0372769700002</v>
      </c>
      <c r="CC50" s="16">
        <f>Sect_CBs!CC50+Sect_DBs!BE50+Sect_FCs!BE50</f>
        <v>2961.39797692</v>
      </c>
      <c r="CD50" s="16">
        <f>Sect_CBs!CD50+Sect_DBs!BF50+Sect_FCs!BF50</f>
        <v>3383.17228626</v>
      </c>
      <c r="CE50" s="16">
        <f>Sect_CBs!CE50+Sect_DBs!BG50+Sect_FCs!BG50</f>
        <v>3748.8067180199992</v>
      </c>
      <c r="CF50" s="16">
        <f>Sect_CBs!CF50+Sect_DBs!BH50+Sect_FCs!BH50</f>
        <v>3700.3415541900004</v>
      </c>
      <c r="CG50" s="16">
        <f>Sect_CBs!CG50+Sect_DBs!BI50+Sect_FCs!BI50</f>
        <v>3683.7273335499999</v>
      </c>
      <c r="CH50" s="16">
        <f>Sect_CBs!CH50+Sect_DBs!BJ50+Sect_FCs!BJ50</f>
        <v>3887.3781986699992</v>
      </c>
      <c r="CI50" s="16">
        <f>Sect_CBs!CI50+Sect_DBs!BK50+Sect_FCs!BK50</f>
        <v>4331.043035235999</v>
      </c>
      <c r="CJ50" s="16">
        <f>Sect_CBs!CJ50+Sect_DBs!BL50+Sect_FCs!BL50</f>
        <v>4479.5958990849986</v>
      </c>
      <c r="CK50" s="16">
        <f>Sect_CBs!CK50+Sect_DBs!BM50+Sect_FCs!BM50</f>
        <v>4916.8914628110015</v>
      </c>
      <c r="CL50" s="16">
        <f>Sect_CBs!CL50+Sect_DBs!BN50+Sect_FCs!BN50</f>
        <v>5246.1384658770003</v>
      </c>
      <c r="CM50" s="16">
        <f>Sect_CBs!CM50+Sect_DBs!BO50+Sect_FCs!BO50</f>
        <v>4988.5778632764996</v>
      </c>
      <c r="CN50" s="16">
        <f>Sect_CBs!CN50+Sect_DBs!BP50+Sect_FCs!BP50</f>
        <v>5278.8847382110007</v>
      </c>
      <c r="CO50" s="16">
        <f>Sect_CBs!CO50+Sect_DBs!BQ50+Sect_FCs!BQ50</f>
        <v>5092.3858494339993</v>
      </c>
      <c r="CP50" s="16">
        <f>Sect_CBs!CP50+Sect_DBs!BR50+Sect_FCs!BR50</f>
        <v>5352.8735429464987</v>
      </c>
      <c r="CQ50" s="16">
        <f>Sect_CBs!CQ50+Sect_DBs!BS50+Sect_FCs!BS50</f>
        <v>5377.7272569919987</v>
      </c>
      <c r="CR50" s="16">
        <f>Sect_CBs!CR50+Sect_DBs!BT50+Sect_FCs!BT50</f>
        <v>5152.1790648304996</v>
      </c>
      <c r="CS50" s="16">
        <f>Sect_CBs!CS50+Sect_DBs!BU50+Sect_FCs!BU50</f>
        <v>5326.8057396770018</v>
      </c>
      <c r="CT50" s="16">
        <f>Sect_CBs!CT50+Sect_DBs!BV50+Sect_FCs!BV50</f>
        <v>5484.9336908934984</v>
      </c>
      <c r="CU50" s="16">
        <f>Sect_CBs!CU50+Sect_DBs!BW50+Sect_FCs!BW50</f>
        <v>5395.2628669189999</v>
      </c>
      <c r="CV50" s="16">
        <f>Sect_CBs!CV50+Sect_DBs!BX50+Sect_FCs!BX50</f>
        <v>5505.9984196059986</v>
      </c>
      <c r="CW50" s="16">
        <f>Sect_CBs!CW50+Sect_DBs!BY50+Sect_FCs!BY50</f>
        <v>5657.898176054</v>
      </c>
      <c r="CX50" s="16">
        <f>Sect_CBs!CX50+Sect_DBs!BZ50+Sect_FCs!BZ50</f>
        <v>5510.5363275234995</v>
      </c>
      <c r="CY50" s="16">
        <f>Sect_CBs!CY50+Sect_DBs!CA50+Sect_FCs!CA50</f>
        <v>5471.2583947844996</v>
      </c>
      <c r="CZ50" s="16">
        <f>Sect_CBs!CZ50+Sect_DBs!CB50+Sect_FCs!CB50</f>
        <v>5768.3503116445008</v>
      </c>
      <c r="DA50" s="16">
        <f>Sect_CBs!DA50+Sect_DBs!CC50+Sect_FCs!CC50</f>
        <v>5577.9258868339994</v>
      </c>
      <c r="DB50" s="16">
        <f>Sect_CBs!DB50+Sect_DBs!CD50+Sect_FCs!CD50</f>
        <v>5659.5819125949984</v>
      </c>
      <c r="DC50" s="16">
        <f>Sect_CBs!DC50+Sect_DBs!CE50+Sect_FCs!CE50</f>
        <v>5926.4005494165003</v>
      </c>
      <c r="DD50" s="16">
        <f>Sect_CBs!DD50+Sect_DBs!CF50+Sect_FCs!CF50</f>
        <v>6129.9044615199991</v>
      </c>
      <c r="DE50" s="16">
        <f>Sect_CBs!DE50+Sect_DBs!CG50+Sect_FCs!CG50</f>
        <v>6464.7351511299976</v>
      </c>
      <c r="DF50" s="16">
        <f>Sect_CBs!DF50+Sect_DBs!CH50+Sect_FCs!CH50</f>
        <v>7235.2022272599997</v>
      </c>
      <c r="DG50" s="16">
        <f>Sect_CBs!DG50+Sect_DBs!CI50+Sect_FCs!CI50</f>
        <v>6810.5947891300002</v>
      </c>
      <c r="DH50" s="16">
        <f>Sect_CBs!DH50+Sect_DBs!CJ50+Sect_FCs!CJ50</f>
        <v>6933.6039301399996</v>
      </c>
      <c r="DI50" s="16">
        <f>Sect_CBs!DI50+Sect_DBs!CK50+Sect_FCs!CK50</f>
        <v>7368.3100287300012</v>
      </c>
      <c r="DJ50" s="16">
        <f>Sect_CBs!DJ50+Sect_DBs!CL50+Sect_FCs!CL50</f>
        <v>8113.8133900900002</v>
      </c>
      <c r="DK50" s="16">
        <f>Sect_CBs!DK50+Sect_DBs!CM50+Sect_FCs!CM50</f>
        <v>8269.2654097400009</v>
      </c>
      <c r="DL50" s="16">
        <f>Sect_CBs!DL50+Sect_DBs!CN50+Sect_FCs!CN50</f>
        <v>8668.962322894</v>
      </c>
      <c r="DM50" s="16">
        <f>Sect_CBs!DM50+Sect_DBs!CO50+Sect_FCs!CO50</f>
        <v>8583.4228229470027</v>
      </c>
      <c r="DN50" s="16">
        <f>Sect_CBs!DN50+Sect_DBs!CP50+Sect_FCs!CP50</f>
        <v>8693.5012069990025</v>
      </c>
      <c r="DO50" s="16">
        <f>Sect_CBs!DO50+Sect_DBs!CQ50+Sect_FCs!CQ50</f>
        <v>8603.3717822550007</v>
      </c>
      <c r="DP50" s="16">
        <f>Sect_CBs!DP50+Sect_DBs!CR50+Sect_FCs!CR50</f>
        <v>7816.7659308060001</v>
      </c>
      <c r="DQ50" s="16">
        <f>Sect_CBs!DQ50+Sect_DBs!CS50+Sect_FCs!CS50</f>
        <v>7592.5668034089977</v>
      </c>
      <c r="DR50" s="16">
        <f>Sect_CBs!DR50+Sect_DBs!CT50+Sect_FCs!CT50</f>
        <v>7684.3289460500009</v>
      </c>
      <c r="DS50" s="16">
        <f>Sect_CBs!DS50+Sect_DBs!CU50+Sect_FCs!CU50</f>
        <v>7806.9118820599988</v>
      </c>
      <c r="DT50" s="16">
        <f>Sect_CBs!DT50+Sect_DBs!CV50+Sect_FCs!CV50</f>
        <v>7494.6847354399997</v>
      </c>
      <c r="DU50" s="16">
        <f>Sect_CBs!DU50+Sect_DBs!CW50+Sect_FCs!CW50</f>
        <v>8076.4577909484988</v>
      </c>
      <c r="DV50" s="16">
        <f>Sect_CBs!DV50+Sect_DBs!CX50+Sect_FCs!CX50</f>
        <v>8202.1405108010022</v>
      </c>
      <c r="DW50" s="16">
        <f>Sect_CBs!DW50+Sect_DBs!CY50+Sect_FCs!CY50</f>
        <v>8521.4978516789979</v>
      </c>
      <c r="DX50" s="16">
        <f>Sect_CBs!DX50+Sect_DBs!CZ50+Sect_FCs!CZ50</f>
        <v>8887.1128111690032</v>
      </c>
      <c r="DY50" s="16">
        <f>Sect_CBs!DY50+Sect_DBs!DA50+Sect_FCs!DA50</f>
        <v>8908.7551049760004</v>
      </c>
      <c r="DZ50" s="16">
        <f>Sect_CBs!DZ50+Sect_DBs!DB50+Sect_FCs!DB50</f>
        <v>9357.4505978165016</v>
      </c>
      <c r="EA50" s="16">
        <f>Sect_CBs!EA50+Sect_DBs!DC50+Sect_FCs!DC50</f>
        <v>10047.7491216655</v>
      </c>
      <c r="EB50" s="16">
        <f>Sect_CBs!EB50+Sect_DBs!DD50+Sect_FCs!DD50</f>
        <v>9935.7370811265009</v>
      </c>
      <c r="EC50" s="16">
        <f>Sect_CBs!EC50+Sect_DBs!DE50+Sect_FCs!DE50</f>
        <v>10297.668486432503</v>
      </c>
      <c r="ED50" s="16">
        <f>Sect_CBs!ED50+Sect_DBs!DF50+Sect_FCs!DF50</f>
        <v>9824.054771137502</v>
      </c>
      <c r="EE50" s="16">
        <f>Sect_CBs!EE50+Sect_DBs!DG50+Sect_FCs!DG50</f>
        <v>9755.5759630499979</v>
      </c>
      <c r="EF50" s="16">
        <f>Sect_CBs!EF50+Sect_DBs!DH50+Sect_FCs!DH50</f>
        <v>9679.3284390539993</v>
      </c>
      <c r="EG50" s="16">
        <f>Sect_CBs!EG50+Sect_DBs!DI50+Sect_FCs!DI50</f>
        <v>9753.6862401955004</v>
      </c>
      <c r="EH50" s="16">
        <f>Sect_CBs!EH50+Sect_DBs!DJ50+Sect_FCs!DJ50</f>
        <v>9915.8843566200012</v>
      </c>
      <c r="EI50" s="16">
        <f>Sect_CBs!EI50+Sect_DBs!DK50+Sect_FCs!DK50</f>
        <v>10051.249109524504</v>
      </c>
      <c r="EJ50" s="16">
        <f>Sect_CBs!EJ50+Sect_DBs!DL50+Sect_FCs!DL50</f>
        <v>11278.630273798495</v>
      </c>
      <c r="EK50" s="13">
        <f>Sect_CBs!EK50+Sect_DBs!DM50+Sect_FCs!DM50</f>
        <v>12400.778897767997</v>
      </c>
      <c r="EL50" s="13">
        <f>Sect_CBs!EL50+Sect_DBs!DN50+Sect_FCs!DN50</f>
        <v>12387.6379993795</v>
      </c>
      <c r="EM50" s="13">
        <f>Sect_CBs!EM50+Sect_DBs!DO50+Sect_FCs!DO50</f>
        <v>12509.604623244002</v>
      </c>
      <c r="EN50" s="13">
        <f>Sect_CBs!EN50+Sect_DBs!DP50+Sect_FCs!DP50</f>
        <v>12469.127453469997</v>
      </c>
      <c r="EO50" s="13">
        <f>Sect_CBs!EO50+Sect_DBs!DQ50+Sect_FCs!DQ50</f>
        <v>12489.960191990498</v>
      </c>
      <c r="EP50" s="13">
        <f>Sect_CBs!EP50+Sect_DBs!DR50+Sect_FCs!DR50</f>
        <v>12427.784409877004</v>
      </c>
      <c r="EQ50" s="13">
        <f>Sect_CBs!EQ50+Sect_DBs!DS50+Sect_FCs!DS50</f>
        <v>12419.128679448002</v>
      </c>
      <c r="ER50" s="13">
        <f>Sect_CBs!ER50+Sect_DBs!DT50+Sect_FCs!DT50</f>
        <v>12109.612568146</v>
      </c>
      <c r="ES50" s="13">
        <f>Sect_CBs!ES50+Sect_DBs!DU50+Sect_FCs!DU50</f>
        <v>12714.162407529499</v>
      </c>
      <c r="ET50" s="13">
        <f>Sect_CBs!ET50+Sect_DBs!DV50+Sect_FCs!DV50</f>
        <v>13573.295325159999</v>
      </c>
      <c r="EU50" s="13">
        <f>Sect_CBs!EU50+Sect_DBs!DW50+Sect_FCs!DW50</f>
        <v>14197.853721894995</v>
      </c>
      <c r="EV50" s="13">
        <f>Sect_CBs!EV50+Sect_DBs!DX50+Sect_FCs!DX50</f>
        <v>14044.957878566001</v>
      </c>
      <c r="EW50" s="13">
        <f>Sect_CBs!EW50+Sect_DBs!DY50+Sect_FCs!DY50</f>
        <v>13802.707792183995</v>
      </c>
      <c r="EX50" s="13">
        <f>Sect_CBs!EX50+Sect_DBs!DZ50+Sect_FCs!DZ50</f>
        <v>13595.853619669997</v>
      </c>
    </row>
    <row r="51" spans="1:154" s="18" customFormat="1" x14ac:dyDescent="0.3">
      <c r="A51" s="15" t="s">
        <v>63</v>
      </c>
      <c r="B51" s="16">
        <v>270.64702853999995</v>
      </c>
      <c r="C51" s="16">
        <v>256.33141492999994</v>
      </c>
      <c r="D51" s="16">
        <v>290.82565578999993</v>
      </c>
      <c r="E51" s="16">
        <v>279.15602769554005</v>
      </c>
      <c r="F51" s="16">
        <v>290.32102314999997</v>
      </c>
      <c r="G51" s="16">
        <v>257.76223066</v>
      </c>
      <c r="H51" s="16">
        <v>247.98903858999998</v>
      </c>
      <c r="I51" s="16">
        <v>275.62224172999998</v>
      </c>
      <c r="J51" s="16">
        <v>275.37024172999998</v>
      </c>
      <c r="K51" s="17">
        <v>232.04656705999997</v>
      </c>
      <c r="L51" s="16">
        <v>183.44720934512739</v>
      </c>
      <c r="M51" s="16">
        <v>192.43962138629317</v>
      </c>
      <c r="N51" s="16">
        <v>184.97359497315833</v>
      </c>
      <c r="O51" s="16">
        <v>212.52357071315834</v>
      </c>
      <c r="P51" s="16">
        <v>294.81967242315829</v>
      </c>
      <c r="Q51" s="16">
        <v>295.53428425315838</v>
      </c>
      <c r="R51" s="16">
        <v>285.08568538315836</v>
      </c>
      <c r="S51" s="16">
        <v>334.52178386999992</v>
      </c>
      <c r="T51" s="16">
        <v>284.26227299999999</v>
      </c>
      <c r="U51" s="16">
        <v>280.27244664311189</v>
      </c>
      <c r="V51" s="16">
        <v>311.60492900999998</v>
      </c>
      <c r="W51" s="16">
        <v>305.09307248000005</v>
      </c>
      <c r="X51" s="16">
        <v>357.52793820999995</v>
      </c>
      <c r="Y51" s="16">
        <v>365.44221516000005</v>
      </c>
      <c r="Z51" s="16">
        <f>Sect_CBs!Z51+Sect_DBs!B51+Sect_FCs!B51</f>
        <v>468.93684657999995</v>
      </c>
      <c r="AA51" s="16">
        <f>Sect_CBs!AA51+Sect_DBs!C51+Sect_FCs!C51</f>
        <v>529.64533847000007</v>
      </c>
      <c r="AB51" s="16">
        <f>Sect_CBs!AB51+Sect_DBs!D51+Sect_FCs!D51</f>
        <v>502.75036790000001</v>
      </c>
      <c r="AC51" s="16">
        <f>Sect_CBs!AC51+Sect_DBs!E51+Sect_FCs!E51</f>
        <v>502.41957647999993</v>
      </c>
      <c r="AD51" s="16">
        <f>Sect_CBs!AD51+Sect_DBs!F51+Sect_FCs!F51</f>
        <v>526.40003166499991</v>
      </c>
      <c r="AE51" s="16">
        <f>Sect_CBs!AE51+Sect_DBs!G51+Sect_FCs!G51</f>
        <v>539.02750468399995</v>
      </c>
      <c r="AF51" s="16">
        <f>Sect_CBs!AF51+Sect_DBs!H51+Sect_FCs!H51</f>
        <v>528.64024149500005</v>
      </c>
      <c r="AG51" s="16">
        <f>Sect_CBs!AG51+Sect_DBs!I51+Sect_FCs!I51</f>
        <v>521.31346340999994</v>
      </c>
      <c r="AH51" s="16">
        <f>Sect_CBs!AH51+Sect_DBs!J51+Sect_FCs!J51</f>
        <v>510.39904391499999</v>
      </c>
      <c r="AI51" s="16">
        <f>Sect_CBs!AI51+Sect_DBs!K51+Sect_FCs!K51</f>
        <v>539.09782672000006</v>
      </c>
      <c r="AJ51" s="16">
        <f>Sect_CBs!AJ51+Sect_DBs!L51+Sect_FCs!L51</f>
        <v>527.57025928849987</v>
      </c>
      <c r="AK51" s="16">
        <f>Sect_CBs!AK51+Sect_DBs!M51+Sect_FCs!M51</f>
        <v>541.38452243849997</v>
      </c>
      <c r="AL51" s="16">
        <f>Sect_CBs!AL51+Sect_DBs!N51+Sect_FCs!N51</f>
        <v>245.93119931050001</v>
      </c>
      <c r="AM51" s="16">
        <f>Sect_CBs!AM51+Sect_DBs!O51+Sect_FCs!O51</f>
        <v>37.549639490000004</v>
      </c>
      <c r="AN51" s="16">
        <f>Sect_CBs!AN51+Sect_DBs!P51+Sect_FCs!P51</f>
        <v>41.14462073</v>
      </c>
      <c r="AO51" s="16">
        <f>Sect_CBs!AO51+Sect_DBs!Q51+Sect_FCs!Q51</f>
        <v>11.291273780000003</v>
      </c>
      <c r="AP51" s="16">
        <f>Sect_CBs!AP51+Sect_DBs!R51+Sect_FCs!R51</f>
        <v>9.8604813000000036</v>
      </c>
      <c r="AQ51" s="16">
        <f>Sect_CBs!AQ51+Sect_DBs!S51+Sect_FCs!S51</f>
        <v>0.98899999999999999</v>
      </c>
      <c r="AR51" s="16">
        <f>Sect_CBs!AR51+Sect_DBs!T51+Sect_FCs!T51</f>
        <v>0.98899999999999999</v>
      </c>
      <c r="AS51" s="16">
        <f>Sect_CBs!AS51+Sect_DBs!U51+Sect_FCs!U51</f>
        <v>0.98899999999999999</v>
      </c>
      <c r="AT51" s="16">
        <f>Sect_CBs!AT51+Sect_DBs!V51+Sect_FCs!V51</f>
        <v>0</v>
      </c>
      <c r="AU51" s="16">
        <f>Sect_CBs!AU51+Sect_DBs!W51+Sect_FCs!W51</f>
        <v>545.26699999999994</v>
      </c>
      <c r="AV51" s="16">
        <f>Sect_CBs!AV51+Sect_DBs!X51+Sect_FCs!X51</f>
        <v>560.59600000000012</v>
      </c>
      <c r="AW51" s="16">
        <f>Sect_CBs!AW51+Sect_DBs!Y51+Sect_FCs!Y51</f>
        <v>889.17251574949989</v>
      </c>
      <c r="AX51" s="16">
        <f>Sect_CBs!AX51+Sect_DBs!Z51+Sect_FCs!Z51</f>
        <v>124.51034241950003</v>
      </c>
      <c r="AY51" s="16">
        <f>Sect_CBs!AY51+Sect_DBs!AA51+Sect_FCs!AA51</f>
        <v>125.42961609950004</v>
      </c>
      <c r="AZ51" s="16">
        <f>Sect_CBs!AZ51+Sect_DBs!AB51+Sect_FCs!AB51</f>
        <v>109.09972455949998</v>
      </c>
      <c r="BA51" s="16">
        <f>Sect_CBs!BA51+Sect_DBs!AC51+Sect_FCs!AC51</f>
        <v>102.40198576950007</v>
      </c>
      <c r="BB51" s="16">
        <f>Sect_CBs!BB51+Sect_DBs!AD51+Sect_FCs!AD51</f>
        <v>139.55758887950003</v>
      </c>
      <c r="BC51" s="16">
        <f>Sect_CBs!BC51+Sect_DBs!AE51+Sect_FCs!AE51</f>
        <v>109.95324208949995</v>
      </c>
      <c r="BD51" s="16">
        <f>Sect_CBs!BD51+Sect_DBs!AF51+Sect_FCs!AF51</f>
        <v>128.44228100999999</v>
      </c>
      <c r="BE51" s="16">
        <f>Sect_CBs!BE51+Sect_DBs!AG51+Sect_FCs!AG51</f>
        <v>0</v>
      </c>
      <c r="BF51" s="16">
        <f>Sect_CBs!BF51+Sect_DBs!AH51+Sect_FCs!AH51</f>
        <v>127.70903701000003</v>
      </c>
      <c r="BG51" s="16">
        <f>Sect_CBs!BG51+Sect_DBs!AI51+Sect_FCs!AI51</f>
        <v>133.70554713999996</v>
      </c>
      <c r="BH51" s="16">
        <f>Sect_CBs!BH51+Sect_DBs!AJ51+Sect_FCs!AJ51</f>
        <v>96.370469900000046</v>
      </c>
      <c r="BI51" s="16">
        <f>Sect_CBs!BI51+Sect_DBs!AK51+Sect_FCs!AK51</f>
        <v>2214.9422440209992</v>
      </c>
      <c r="BJ51" s="16">
        <f>Sect_CBs!BJ51+Sect_DBs!AL51+Sect_FCs!AL51</f>
        <v>88</v>
      </c>
      <c r="BK51" s="16">
        <f>Sect_CBs!BK51+Sect_DBs!AM51+Sect_FCs!AM51</f>
        <v>96.4</v>
      </c>
      <c r="BL51" s="16">
        <f>Sect_CBs!BL51+Sect_DBs!AN51+Sect_FCs!AN51</f>
        <v>94.2</v>
      </c>
      <c r="BM51" s="16">
        <f>Sect_CBs!BM51+Sect_DBs!AO51+Sect_FCs!AO51</f>
        <v>97.800000000000011</v>
      </c>
      <c r="BN51" s="16">
        <f>Sect_CBs!BN51+Sect_DBs!AP51+Sect_FCs!AP51</f>
        <v>72</v>
      </c>
      <c r="BO51" s="16">
        <f>Sect_CBs!BO51+Sect_DBs!AQ51+Sect_FCs!AQ51</f>
        <v>92.300000000000011</v>
      </c>
      <c r="BP51" s="16">
        <f>Sect_CBs!BP51+Sect_DBs!AR51+Sect_FCs!AR51</f>
        <v>90.3</v>
      </c>
      <c r="BQ51" s="16">
        <f>Sect_CBs!BQ51+Sect_DBs!AS51+Sect_FCs!AS51</f>
        <v>82</v>
      </c>
      <c r="BR51" s="16">
        <f>Sect_CBs!BR51+Sect_DBs!AT51+Sect_FCs!AT51</f>
        <v>112.5</v>
      </c>
      <c r="BS51" s="16">
        <f>Sect_CBs!BS51+Sect_DBs!AU51+Sect_FCs!AU51</f>
        <v>84</v>
      </c>
      <c r="BT51" s="16">
        <f>Sect_CBs!BT51+Sect_DBs!AV51+Sect_FCs!AV51</f>
        <v>117</v>
      </c>
      <c r="BU51" s="16">
        <f>Sect_CBs!BU51+Sect_DBs!AW51+Sect_FCs!AW51</f>
        <v>109.1</v>
      </c>
      <c r="BV51" s="16">
        <f>Sect_CBs!BV51+Sect_DBs!AX51+Sect_FCs!AX51</f>
        <v>105</v>
      </c>
      <c r="BW51" s="16">
        <f>Sect_CBs!BW51+Sect_DBs!AY51+Sect_FCs!AY51</f>
        <v>94.199999999999989</v>
      </c>
      <c r="BX51" s="16">
        <f>Sect_CBs!BX51+Sect_DBs!AZ51+Sect_FCs!AZ51</f>
        <v>128.30000000000001</v>
      </c>
      <c r="BY51" s="16">
        <f>Sect_CBs!BY51+Sect_DBs!BA51+Sect_FCs!BA51</f>
        <v>93</v>
      </c>
      <c r="BZ51" s="16">
        <f>Sect_CBs!BZ51+Sect_DBs!BB51+Sect_FCs!BB51</f>
        <v>94.3</v>
      </c>
      <c r="CA51" s="16">
        <f>Sect_CBs!CA51+Sect_DBs!BC51+Sect_FCs!BC51</f>
        <v>97</v>
      </c>
      <c r="CB51" s="16">
        <f>Sect_CBs!CB51+Sect_DBs!BD51+Sect_FCs!BD51</f>
        <v>106.4</v>
      </c>
      <c r="CC51" s="16">
        <f>Sect_CBs!CC51+Sect_DBs!BE51+Sect_FCs!BE51</f>
        <v>106.3</v>
      </c>
      <c r="CD51" s="16">
        <f>Sect_CBs!CD51+Sect_DBs!BF51+Sect_FCs!BF51</f>
        <v>87</v>
      </c>
      <c r="CE51" s="16">
        <f>Sect_CBs!CE51+Sect_DBs!BG51+Sect_FCs!BG51</f>
        <v>109.19999999999999</v>
      </c>
      <c r="CF51" s="16">
        <f>Sect_CBs!CF51+Sect_DBs!BH51+Sect_FCs!BH51</f>
        <v>96.6</v>
      </c>
      <c r="CG51" s="16">
        <f>Sect_CBs!CG51+Sect_DBs!BI51+Sect_FCs!BI51</f>
        <v>114</v>
      </c>
      <c r="CH51" s="16">
        <f>Sect_CBs!CH51+Sect_DBs!BJ51+Sect_FCs!BJ51</f>
        <v>91.5</v>
      </c>
      <c r="CI51" s="16">
        <f>Sect_CBs!CI51+Sect_DBs!BK51+Sect_FCs!BK51</f>
        <v>98.4</v>
      </c>
      <c r="CJ51" s="16">
        <f>Sect_CBs!CJ51+Sect_DBs!BL51+Sect_FCs!BL51</f>
        <v>96.35</v>
      </c>
      <c r="CK51" s="16">
        <f>Sect_CBs!CK51+Sect_DBs!BM51+Sect_FCs!BM51</f>
        <v>105.7</v>
      </c>
      <c r="CL51" s="16">
        <f>Sect_CBs!CL51+Sect_DBs!BN51+Sect_FCs!BN51</f>
        <v>97.1</v>
      </c>
      <c r="CM51" s="16">
        <f>Sect_CBs!CM51+Sect_DBs!BO51+Sect_FCs!BO51</f>
        <v>113.19999999999999</v>
      </c>
      <c r="CN51" s="16">
        <f>Sect_CBs!CN51+Sect_DBs!BP51+Sect_FCs!BP51</f>
        <v>45.1</v>
      </c>
      <c r="CO51" s="16">
        <f>Sect_CBs!CO51+Sect_DBs!BQ51+Sect_FCs!BQ51</f>
        <v>99.300000000000011</v>
      </c>
      <c r="CP51" s="16">
        <f>Sect_CBs!CP51+Sect_DBs!BR51+Sect_FCs!BR51</f>
        <v>139.4</v>
      </c>
      <c r="CQ51" s="16">
        <f>Sect_CBs!CQ51+Sect_DBs!BS51+Sect_FCs!BS51</f>
        <v>135.30000000000001</v>
      </c>
      <c r="CR51" s="16">
        <f>Sect_CBs!CR51+Sect_DBs!BT51+Sect_FCs!BT51</f>
        <v>141.30000000000001</v>
      </c>
      <c r="CS51" s="16">
        <f>Sect_CBs!CS51+Sect_DBs!BU51+Sect_FCs!BU51</f>
        <v>149.30000000000001</v>
      </c>
      <c r="CT51" s="16">
        <f>Sect_CBs!CT51+Sect_DBs!BV51+Sect_FCs!BV51</f>
        <v>100.30000000000001</v>
      </c>
      <c r="CU51" s="16">
        <f>Sect_CBs!CU51+Sect_DBs!BW51+Sect_FCs!BW51</f>
        <v>126.4</v>
      </c>
      <c r="CV51" s="16">
        <f>Sect_CBs!CV51+Sect_DBs!BX51+Sect_FCs!BX51</f>
        <v>130.60000000000002</v>
      </c>
      <c r="CW51" s="16">
        <f>Sect_CBs!CW51+Sect_DBs!BY51+Sect_FCs!BY51</f>
        <v>121.5</v>
      </c>
      <c r="CX51" s="16">
        <f>Sect_CBs!CX51+Sect_DBs!BZ51+Sect_FCs!BZ51</f>
        <v>119</v>
      </c>
      <c r="CY51" s="16">
        <f>Sect_CBs!CY51+Sect_DBs!CA51+Sect_FCs!CA51</f>
        <v>135.30000000000001</v>
      </c>
      <c r="CZ51" s="16">
        <f>Sect_CBs!CZ51+Sect_DBs!CB51+Sect_FCs!CB51</f>
        <v>154.30000000000001</v>
      </c>
      <c r="DA51" s="16">
        <f>Sect_CBs!DA51+Sect_DBs!CC51+Sect_FCs!CC51</f>
        <v>185.4</v>
      </c>
      <c r="DB51" s="16">
        <f>Sect_CBs!DB51+Sect_DBs!CD51+Sect_FCs!CD51</f>
        <v>206.4</v>
      </c>
      <c r="DC51" s="16">
        <f>Sect_CBs!DC51+Sect_DBs!CE51+Sect_FCs!CE51</f>
        <v>236.4</v>
      </c>
      <c r="DD51" s="16">
        <f>Sect_CBs!DD51+Sect_DBs!CF51+Sect_FCs!CF51</f>
        <v>235.8</v>
      </c>
      <c r="DE51" s="16">
        <f>Sect_CBs!DE51+Sect_DBs!CG51+Sect_FCs!CG51</f>
        <v>247.4</v>
      </c>
      <c r="DF51" s="16">
        <f>Sect_CBs!DF51+Sect_DBs!CH51+Sect_FCs!CH51</f>
        <v>170.8</v>
      </c>
      <c r="DG51" s="16">
        <f>Sect_CBs!DG51+Sect_DBs!CI51+Sect_FCs!CI51</f>
        <v>289.39999999999998</v>
      </c>
      <c r="DH51" s="16">
        <f>Sect_CBs!DH51+Sect_DBs!CJ51+Sect_FCs!CJ51</f>
        <v>315</v>
      </c>
      <c r="DI51" s="16">
        <f>Sect_CBs!DI51+Sect_DBs!CK51+Sect_FCs!CK51</f>
        <v>335</v>
      </c>
      <c r="DJ51" s="16">
        <f>Sect_CBs!DJ51+Sect_DBs!CL51+Sect_FCs!CL51</f>
        <v>363</v>
      </c>
      <c r="DK51" s="16">
        <f>Sect_CBs!DK51+Sect_DBs!CM51+Sect_FCs!CM51</f>
        <v>281.02</v>
      </c>
      <c r="DL51" s="16">
        <f>Sect_CBs!DL51+Sect_DBs!CN51+Sect_FCs!CN51</f>
        <v>293.48</v>
      </c>
      <c r="DM51" s="16">
        <f>Sect_CBs!DM51+Sect_DBs!CO51+Sect_FCs!CO51</f>
        <v>311.40999999999997</v>
      </c>
      <c r="DN51" s="16">
        <f>Sect_CBs!DN51+Sect_DBs!CP51+Sect_FCs!CP51</f>
        <v>329.40999999999997</v>
      </c>
      <c r="DO51" s="16">
        <f>Sect_CBs!DO51+Sect_DBs!CQ51+Sect_FCs!CQ51</f>
        <v>337.47</v>
      </c>
      <c r="DP51" s="16">
        <f>Sect_CBs!DP51+Sect_DBs!CR51+Sect_FCs!CR51</f>
        <v>337.47</v>
      </c>
      <c r="DQ51" s="16">
        <f>Sect_CBs!DQ51+Sect_DBs!CS51+Sect_FCs!CS51</f>
        <v>354.71</v>
      </c>
      <c r="DR51" s="16">
        <f>Sect_CBs!DR51+Sect_DBs!CT51+Sect_FCs!CT51</f>
        <v>331.40999999999997</v>
      </c>
      <c r="DS51" s="16">
        <f>Sect_CBs!DS51+Sect_DBs!CU51+Sect_FCs!CU51</f>
        <v>517</v>
      </c>
      <c r="DT51" s="16">
        <f>Sect_CBs!DT51+Sect_DBs!CV51+Sect_FCs!CV51</f>
        <v>521.5</v>
      </c>
      <c r="DU51" s="16">
        <f>Sect_CBs!DU51+Sect_DBs!CW51+Sect_FCs!CW51</f>
        <v>385.5</v>
      </c>
      <c r="DV51" s="16">
        <f>Sect_CBs!DV51+Sect_DBs!CX51+Sect_FCs!CX51</f>
        <v>382.52</v>
      </c>
      <c r="DW51" s="16">
        <f>Sect_CBs!DW51+Sect_DBs!CY51+Sect_FCs!CY51</f>
        <v>359.15999999999997</v>
      </c>
      <c r="DX51" s="16">
        <f>Sect_CBs!DX51+Sect_DBs!CZ51+Sect_FCs!CZ51</f>
        <v>300.26</v>
      </c>
      <c r="DY51" s="16">
        <f>Sect_CBs!DY51+Sect_DBs!DA51+Sect_FCs!DA51</f>
        <v>299.45999999999998</v>
      </c>
      <c r="DZ51" s="16">
        <f>Sect_CBs!DZ51+Sect_DBs!DB51+Sect_FCs!DB51</f>
        <v>237.68</v>
      </c>
      <c r="EA51" s="16">
        <f>Sect_CBs!EA51+Sect_DBs!DC51+Sect_FCs!DC51</f>
        <v>289</v>
      </c>
      <c r="EB51" s="16">
        <f>Sect_CBs!EB51+Sect_DBs!DD51+Sect_FCs!DD51</f>
        <v>261</v>
      </c>
      <c r="EC51" s="16">
        <f>Sect_CBs!EC51+Sect_DBs!DE51+Sect_FCs!DE51</f>
        <v>262.48</v>
      </c>
      <c r="ED51" s="16">
        <f>Sect_CBs!ED51+Sect_DBs!DF51+Sect_FCs!DF51</f>
        <v>169.98</v>
      </c>
      <c r="EE51" s="16">
        <f>Sect_CBs!EE51+Sect_DBs!DG51+Sect_FCs!DG51</f>
        <v>357</v>
      </c>
      <c r="EF51" s="16">
        <f>Sect_CBs!EF51+Sect_DBs!DH51+Sect_FCs!DH51</f>
        <v>253.9</v>
      </c>
      <c r="EG51" s="16">
        <f>Sect_CBs!EG51+Sect_DBs!DI51+Sect_FCs!DI51</f>
        <v>13393.94209773</v>
      </c>
      <c r="EH51" s="16">
        <f>Sect_CBs!EH51+Sect_DBs!DJ51+Sect_FCs!DJ51</f>
        <v>317</v>
      </c>
      <c r="EI51" s="16">
        <f>Sect_CBs!EI51+Sect_DBs!DK51+Sect_FCs!DK51</f>
        <v>302</v>
      </c>
      <c r="EJ51" s="16">
        <f>Sect_CBs!EJ51+Sect_DBs!DL51+Sect_FCs!DL51</f>
        <v>287.97000000000003</v>
      </c>
      <c r="EK51" s="13">
        <f>Sect_CBs!EK51+Sect_DBs!DM51+Sect_FCs!DM51</f>
        <v>231.15</v>
      </c>
      <c r="EL51" s="13">
        <f>Sect_CBs!EL51+Sect_DBs!DN51+Sect_FCs!DN51</f>
        <v>231.15</v>
      </c>
      <c r="EM51" s="13">
        <f>Sect_CBs!EM51+Sect_DBs!DO51+Sect_FCs!DO51</f>
        <v>226.09</v>
      </c>
      <c r="EN51" s="13">
        <f>Sect_CBs!EN51+Sect_DBs!DP51+Sect_FCs!DP51</f>
        <v>225.5</v>
      </c>
      <c r="EO51" s="13">
        <f>Sect_CBs!EO51+Sect_DBs!DQ51+Sect_FCs!DQ51</f>
        <v>225</v>
      </c>
      <c r="EP51" s="13">
        <f>Sect_CBs!EP51+Sect_DBs!DR51+Sect_FCs!DR51</f>
        <v>107</v>
      </c>
      <c r="EQ51" s="13">
        <f>Sect_CBs!EQ51+Sect_DBs!DS51+Sect_FCs!DS51</f>
        <v>153</v>
      </c>
      <c r="ER51" s="13">
        <f>Sect_CBs!ER51+Sect_DBs!DT51+Sect_FCs!DT51</f>
        <v>150</v>
      </c>
      <c r="ES51" s="13">
        <f>Sect_CBs!ES51+Sect_DBs!DU51+Sect_FCs!DU51</f>
        <v>150</v>
      </c>
      <c r="ET51" s="13">
        <f>Sect_CBs!ET51+Sect_DBs!DV51+Sect_FCs!DV51</f>
        <v>150.84</v>
      </c>
      <c r="EU51" s="13">
        <f>Sect_CBs!EU51+Sect_DBs!DW51+Sect_FCs!DW51</f>
        <v>187</v>
      </c>
      <c r="EV51" s="13">
        <f>Sect_CBs!EV51+Sect_DBs!DX51+Sect_FCs!DX51</f>
        <v>183</v>
      </c>
      <c r="EW51" s="13">
        <f>Sect_CBs!EW51+Sect_DBs!DY51+Sect_FCs!DY51</f>
        <v>182</v>
      </c>
      <c r="EX51" s="13">
        <f>Sect_CBs!EX51+Sect_DBs!DZ51+Sect_FCs!DZ51</f>
        <v>177</v>
      </c>
    </row>
    <row r="52" spans="1:154" s="18" customFormat="1" x14ac:dyDescent="0.3">
      <c r="A52" s="15" t="s">
        <v>64</v>
      </c>
      <c r="B52" s="16">
        <v>311.22598600999993</v>
      </c>
      <c r="C52" s="16">
        <v>121.29878596000003</v>
      </c>
      <c r="D52" s="16">
        <v>88.624169739999999</v>
      </c>
      <c r="E52" s="16">
        <v>333.56915700835822</v>
      </c>
      <c r="F52" s="16">
        <v>96.321908989999997</v>
      </c>
      <c r="G52" s="16">
        <v>67.913041489999983</v>
      </c>
      <c r="H52" s="16">
        <v>62.150134610000009</v>
      </c>
      <c r="I52" s="16">
        <v>55.645516950000001</v>
      </c>
      <c r="J52" s="16">
        <v>55.664516949999992</v>
      </c>
      <c r="K52" s="17">
        <v>49.614738790000004</v>
      </c>
      <c r="L52" s="16">
        <v>42.902656431320075</v>
      </c>
      <c r="M52" s="16">
        <v>46.755755758604266</v>
      </c>
      <c r="N52" s="16">
        <v>43.822176284647199</v>
      </c>
      <c r="O52" s="16">
        <v>49.354623924647207</v>
      </c>
      <c r="P52" s="16">
        <v>44.454547494647201</v>
      </c>
      <c r="Q52" s="16">
        <v>47.469793184647202</v>
      </c>
      <c r="R52" s="16">
        <v>54.445609074647201</v>
      </c>
      <c r="S52" s="16">
        <v>121.04443044</v>
      </c>
      <c r="T52" s="16">
        <v>100.68958911</v>
      </c>
      <c r="U52" s="16">
        <v>57.965754922513121</v>
      </c>
      <c r="V52" s="16">
        <v>66.207028700000009</v>
      </c>
      <c r="W52" s="16">
        <v>51.942082830000004</v>
      </c>
      <c r="X52" s="16">
        <v>70.273719029999995</v>
      </c>
      <c r="Y52" s="16">
        <v>73.147764450000011</v>
      </c>
      <c r="Z52" s="16">
        <f>Sect_CBs!Z52+Sect_DBs!B52+Sect_FCs!B52</f>
        <v>107.56595681000002</v>
      </c>
      <c r="AA52" s="16">
        <f>Sect_CBs!AA52+Sect_DBs!C52+Sect_FCs!C52</f>
        <v>271.03478415000001</v>
      </c>
      <c r="AB52" s="16">
        <f>Sect_CBs!AB52+Sect_DBs!D52+Sect_FCs!D52</f>
        <v>268.93148753000003</v>
      </c>
      <c r="AC52" s="16">
        <f>Sect_CBs!AC52+Sect_DBs!E52+Sect_FCs!E52</f>
        <v>286.9028414</v>
      </c>
      <c r="AD52" s="16">
        <f>Sect_CBs!AD52+Sect_DBs!F52+Sect_FCs!F52</f>
        <v>297.29712494400002</v>
      </c>
      <c r="AE52" s="16">
        <f>Sect_CBs!AE52+Sect_DBs!G52+Sect_FCs!G52</f>
        <v>293.34512991400004</v>
      </c>
      <c r="AF52" s="16">
        <f>Sect_CBs!AF52+Sect_DBs!H52+Sect_FCs!H52</f>
        <v>197.29216578400002</v>
      </c>
      <c r="AG52" s="16">
        <f>Sect_CBs!AG52+Sect_DBs!I52+Sect_FCs!I52</f>
        <v>355.11694406399999</v>
      </c>
      <c r="AH52" s="16">
        <f>Sect_CBs!AH52+Sect_DBs!J52+Sect_FCs!J52</f>
        <v>364.149906784</v>
      </c>
      <c r="AI52" s="16">
        <f>Sect_CBs!AI52+Sect_DBs!K52+Sect_FCs!K52</f>
        <v>393.42811065999996</v>
      </c>
      <c r="AJ52" s="16">
        <f>Sect_CBs!AJ52+Sect_DBs!L52+Sect_FCs!L52</f>
        <v>389.04338281399993</v>
      </c>
      <c r="AK52" s="16">
        <f>Sect_CBs!AK52+Sect_DBs!M52+Sect_FCs!M52</f>
        <v>383.43765604399999</v>
      </c>
      <c r="AL52" s="16">
        <f>Sect_CBs!AL52+Sect_DBs!N52+Sect_FCs!N52</f>
        <v>281.37627576399996</v>
      </c>
      <c r="AM52" s="16">
        <f>Sect_CBs!AM52+Sect_DBs!O52+Sect_FCs!O52</f>
        <v>281.86935568000001</v>
      </c>
      <c r="AN52" s="16">
        <f>Sect_CBs!AN52+Sect_DBs!P52+Sect_FCs!P52</f>
        <v>273.73423265800005</v>
      </c>
      <c r="AO52" s="16">
        <f>Sect_CBs!AO52+Sect_DBs!Q52+Sect_FCs!Q52</f>
        <v>396.82124443800006</v>
      </c>
      <c r="AP52" s="16">
        <f>Sect_CBs!AP52+Sect_DBs!R52+Sect_FCs!R52</f>
        <v>360.44275474800003</v>
      </c>
      <c r="AQ52" s="16">
        <f>Sect_CBs!AQ52+Sect_DBs!S52+Sect_FCs!S52</f>
        <v>393.645918618</v>
      </c>
      <c r="AR52" s="16">
        <f>Sect_CBs!AR52+Sect_DBs!T52+Sect_FCs!T52</f>
        <v>573.11708017800004</v>
      </c>
      <c r="AS52" s="16">
        <f>Sect_CBs!AS52+Sect_DBs!U52+Sect_FCs!U52</f>
        <v>593.84167718799995</v>
      </c>
      <c r="AT52" s="16">
        <f>Sect_CBs!AT52+Sect_DBs!V52+Sect_FCs!V52</f>
        <v>692.84449896799981</v>
      </c>
      <c r="AU52" s="16">
        <f>Sect_CBs!AU52+Sect_DBs!W52+Sect_FCs!W52</f>
        <v>1571.0424113229997</v>
      </c>
      <c r="AV52" s="16">
        <f>Sect_CBs!AV52+Sect_DBs!X52+Sect_FCs!X52</f>
        <v>1586.3828715729996</v>
      </c>
      <c r="AW52" s="16">
        <f>Sect_CBs!AW52+Sect_DBs!Y52+Sect_FCs!Y52</f>
        <v>1595.4484298029997</v>
      </c>
      <c r="AX52" s="16">
        <f>Sect_CBs!AX52+Sect_DBs!Z52+Sect_FCs!Z52</f>
        <v>1450.2576203029998</v>
      </c>
      <c r="AY52" s="16">
        <f>Sect_CBs!AY52+Sect_DBs!AA52+Sect_FCs!AA52</f>
        <v>1366.913072803</v>
      </c>
      <c r="AZ52" s="16">
        <f>Sect_CBs!AZ52+Sect_DBs!AB52+Sect_FCs!AB52</f>
        <v>1189.0541560729998</v>
      </c>
      <c r="BA52" s="16">
        <f>Sect_CBs!BA52+Sect_DBs!AC52+Sect_FCs!AC52</f>
        <v>1172.8184607829999</v>
      </c>
      <c r="BB52" s="16">
        <f>Sect_CBs!BB52+Sect_DBs!AD52+Sect_FCs!AD52</f>
        <v>1170.3998008529998</v>
      </c>
      <c r="BC52" s="16">
        <f>Sect_CBs!BC52+Sect_DBs!AE52+Sect_FCs!AE52</f>
        <v>1158.3327941930002</v>
      </c>
      <c r="BD52" s="16">
        <f>Sect_CBs!BD52+Sect_DBs!AF52+Sect_FCs!AF52</f>
        <v>1130.35712349</v>
      </c>
      <c r="BE52" s="16">
        <f>Sect_CBs!BE52+Sect_DBs!AG52+Sect_FCs!AG52</f>
        <v>1214.7102602700004</v>
      </c>
      <c r="BF52" s="16">
        <f>Sect_CBs!BF52+Sect_DBs!AH52+Sect_FCs!AH52</f>
        <v>1147.0269876100001</v>
      </c>
      <c r="BG52" s="16">
        <f>Sect_CBs!BG52+Sect_DBs!AI52+Sect_FCs!AI52</f>
        <v>1167.8296624300006</v>
      </c>
      <c r="BH52" s="16">
        <f>Sect_CBs!BH52+Sect_DBs!AJ52+Sect_FCs!AJ52</f>
        <v>940.06182026000022</v>
      </c>
      <c r="BI52" s="16">
        <f>Sect_CBs!BI52+Sect_DBs!AK52+Sect_FCs!AK52</f>
        <v>934.05281098900002</v>
      </c>
      <c r="BJ52" s="16">
        <f>Sect_CBs!BJ52+Sect_DBs!AL52+Sect_FCs!AL52</f>
        <v>908.9005225300001</v>
      </c>
      <c r="BK52" s="16">
        <f>Sect_CBs!BK52+Sect_DBs!AM52+Sect_FCs!AM52</f>
        <v>929.59619748138789</v>
      </c>
      <c r="BL52" s="16">
        <f>Sect_CBs!BL52+Sect_DBs!AN52+Sect_FCs!AN52</f>
        <v>979.51770128000044</v>
      </c>
      <c r="BM52" s="16">
        <f>Sect_CBs!BM52+Sect_DBs!AO52+Sect_FCs!AO52</f>
        <v>953.75209777000009</v>
      </c>
      <c r="BN52" s="16">
        <f>Sect_CBs!BN52+Sect_DBs!AP52+Sect_FCs!AP52</f>
        <v>1075.0235262400006</v>
      </c>
      <c r="BO52" s="16">
        <f>Sect_CBs!BO52+Sect_DBs!AQ52+Sect_FCs!AQ52</f>
        <v>1085.4772985400007</v>
      </c>
      <c r="BP52" s="16">
        <f>Sect_CBs!BP52+Sect_DBs!AR52+Sect_FCs!AR52</f>
        <v>1056.4824553400003</v>
      </c>
      <c r="BQ52" s="16">
        <f>Sect_CBs!BQ52+Sect_DBs!AS52+Sect_FCs!AS52</f>
        <v>1074.1067838900003</v>
      </c>
      <c r="BR52" s="16">
        <f>Sect_CBs!BR52+Sect_DBs!AT52+Sect_FCs!AT52</f>
        <v>1019.9357360200003</v>
      </c>
      <c r="BS52" s="16">
        <f>Sect_CBs!BS52+Sect_DBs!AU52+Sect_FCs!AU52</f>
        <v>1010.2488729100002</v>
      </c>
      <c r="BT52" s="16">
        <f>Sect_CBs!BT52+Sect_DBs!AV52+Sect_FCs!AV52</f>
        <v>1035.7847556400004</v>
      </c>
      <c r="BU52" s="16">
        <f>Sect_CBs!BU52+Sect_DBs!AW52+Sect_FCs!AW52</f>
        <v>1084.1257315600001</v>
      </c>
      <c r="BV52" s="16">
        <f>Sect_CBs!BV52+Sect_DBs!AX52+Sect_FCs!AX52</f>
        <v>1058.8240239400002</v>
      </c>
      <c r="BW52" s="16">
        <f>Sect_CBs!BW52+Sect_DBs!AY52+Sect_FCs!AY52</f>
        <v>995.83626895000054</v>
      </c>
      <c r="BX52" s="16">
        <f>Sect_CBs!BX52+Sect_DBs!AZ52+Sect_FCs!AZ52</f>
        <v>1023.2308363300004</v>
      </c>
      <c r="BY52" s="16">
        <f>Sect_CBs!BY52+Sect_DBs!BA52+Sect_FCs!BA52</f>
        <v>988.73131200000046</v>
      </c>
      <c r="BZ52" s="16">
        <f>Sect_CBs!BZ52+Sect_DBs!BB52+Sect_FCs!BB52</f>
        <v>1062.2665292300007</v>
      </c>
      <c r="CA52" s="16">
        <f>Sect_CBs!CA52+Sect_DBs!BC52+Sect_FCs!BC52</f>
        <v>1085.4078931600004</v>
      </c>
      <c r="CB52" s="16">
        <f>Sect_CBs!CB52+Sect_DBs!BD52+Sect_FCs!BD52</f>
        <v>1017.8370790100005</v>
      </c>
      <c r="CC52" s="16">
        <f>Sect_CBs!CC52+Sect_DBs!BE52+Sect_FCs!BE52</f>
        <v>1076.1340549000006</v>
      </c>
      <c r="CD52" s="16">
        <f>Sect_CBs!CD52+Sect_DBs!BF52+Sect_FCs!BF52</f>
        <v>1094.4754945100003</v>
      </c>
      <c r="CE52" s="16">
        <f>Sect_CBs!CE52+Sect_DBs!BG52+Sect_FCs!BG52</f>
        <v>1018.2143622300005</v>
      </c>
      <c r="CF52" s="16">
        <f>Sect_CBs!CF52+Sect_DBs!BH52+Sect_FCs!BH52</f>
        <v>1004.9857177700004</v>
      </c>
      <c r="CG52" s="16">
        <f>Sect_CBs!CG52+Sect_DBs!BI52+Sect_FCs!BI52</f>
        <v>971.14760982000041</v>
      </c>
      <c r="CH52" s="16">
        <f>Sect_CBs!CH52+Sect_DBs!BJ52+Sect_FCs!BJ52</f>
        <v>1009.2920061000003</v>
      </c>
      <c r="CI52" s="16">
        <f>Sect_CBs!CI52+Sect_DBs!BK52+Sect_FCs!BK52</f>
        <v>984.70607199000005</v>
      </c>
      <c r="CJ52" s="16">
        <f>Sect_CBs!CJ52+Sect_DBs!BL52+Sect_FCs!BL52</f>
        <v>980.97823935000019</v>
      </c>
      <c r="CK52" s="16">
        <f>Sect_CBs!CK52+Sect_DBs!BM52+Sect_FCs!BM52</f>
        <v>908.87126211999998</v>
      </c>
      <c r="CL52" s="16">
        <f>Sect_CBs!CL52+Sect_DBs!BN52+Sect_FCs!BN52</f>
        <v>894.33531179000022</v>
      </c>
      <c r="CM52" s="16">
        <f>Sect_CBs!CM52+Sect_DBs!BO52+Sect_FCs!BO52</f>
        <v>917.67011940000066</v>
      </c>
      <c r="CN52" s="16">
        <f>Sect_CBs!CN52+Sect_DBs!BP52+Sect_FCs!BP52</f>
        <v>1057.5264323100005</v>
      </c>
      <c r="CO52" s="16">
        <f>Sect_CBs!CO52+Sect_DBs!BQ52+Sect_FCs!BQ52</f>
        <v>1004.9894756900003</v>
      </c>
      <c r="CP52" s="16">
        <f>Sect_CBs!CP52+Sect_DBs!BR52+Sect_FCs!BR52</f>
        <v>1094.1455339200004</v>
      </c>
      <c r="CQ52" s="16">
        <f>Sect_CBs!CQ52+Sect_DBs!BS52+Sect_FCs!BS52</f>
        <v>2249.4440197599997</v>
      </c>
      <c r="CR52" s="16">
        <f>Sect_CBs!CR52+Sect_DBs!BT52+Sect_FCs!BT52</f>
        <v>2607.5030162300013</v>
      </c>
      <c r="CS52" s="16">
        <f>Sect_CBs!CS52+Sect_DBs!BU52+Sect_FCs!BU52</f>
        <v>2668.6356177400012</v>
      </c>
      <c r="CT52" s="16">
        <f>Sect_CBs!CT52+Sect_DBs!BV52+Sect_FCs!BV52</f>
        <v>2675.3091348700009</v>
      </c>
      <c r="CU52" s="16">
        <f>Sect_CBs!CU52+Sect_DBs!BW52+Sect_FCs!BW52</f>
        <v>2767.9118708300002</v>
      </c>
      <c r="CV52" s="16">
        <f>Sect_CBs!CV52+Sect_DBs!BX52+Sect_FCs!BX52</f>
        <v>2679.6613001300007</v>
      </c>
      <c r="CW52" s="16">
        <f>Sect_CBs!CW52+Sect_DBs!BY52+Sect_FCs!BY52</f>
        <v>2859.3344121800014</v>
      </c>
      <c r="CX52" s="16">
        <f>Sect_CBs!CX52+Sect_DBs!BZ52+Sect_FCs!BZ52</f>
        <v>2735.4344766700001</v>
      </c>
      <c r="CY52" s="16">
        <f>Sect_CBs!CY52+Sect_DBs!CA52+Sect_FCs!CA52</f>
        <v>2833.8009415590009</v>
      </c>
      <c r="CZ52" s="16">
        <f>Sect_CBs!CZ52+Sect_DBs!CB52+Sect_FCs!CB52</f>
        <v>2766.0565122100006</v>
      </c>
      <c r="DA52" s="16">
        <f>Sect_CBs!DA52+Sect_DBs!CC52+Sect_FCs!CC52</f>
        <v>3097.3520069200003</v>
      </c>
      <c r="DB52" s="16">
        <f>Sect_CBs!DB52+Sect_DBs!CD52+Sect_FCs!CD52</f>
        <v>3322.2303080200013</v>
      </c>
      <c r="DC52" s="16">
        <f>Sect_CBs!DC52+Sect_DBs!CE52+Sect_FCs!CE52</f>
        <v>3357.0465214900005</v>
      </c>
      <c r="DD52" s="16">
        <f>Sect_CBs!DD52+Sect_DBs!CF52+Sect_FCs!CF52</f>
        <v>3459.2348031600009</v>
      </c>
      <c r="DE52" s="16">
        <f>Sect_CBs!DE52+Sect_DBs!CG52+Sect_FCs!CG52</f>
        <v>3479.5731340200014</v>
      </c>
      <c r="DF52" s="16">
        <f>Sect_CBs!DF52+Sect_DBs!CH52+Sect_FCs!CH52</f>
        <v>3250.1650056100011</v>
      </c>
      <c r="DG52" s="16">
        <f>Sect_CBs!DG52+Sect_DBs!CI52+Sect_FCs!CI52</f>
        <v>3659.4164547400001</v>
      </c>
      <c r="DH52" s="16">
        <f>Sect_CBs!DH52+Sect_DBs!CJ52+Sect_FCs!CJ52</f>
        <v>3569.1009789399995</v>
      </c>
      <c r="DI52" s="16">
        <f>Sect_CBs!DI52+Sect_DBs!CK52+Sect_FCs!CK52</f>
        <v>3614.4268459600012</v>
      </c>
      <c r="DJ52" s="16">
        <f>Sect_CBs!DJ52+Sect_DBs!CL52+Sect_FCs!CL52</f>
        <v>3914.3862462500015</v>
      </c>
      <c r="DK52" s="16">
        <f>Sect_CBs!DK52+Sect_DBs!CM52+Sect_FCs!CM52</f>
        <v>3642.7452873100005</v>
      </c>
      <c r="DL52" s="16">
        <f>Sect_CBs!DL52+Sect_DBs!CN52+Sect_FCs!CN52</f>
        <v>3674.0536558500012</v>
      </c>
      <c r="DM52" s="16">
        <f>Sect_CBs!DM52+Sect_DBs!CO52+Sect_FCs!CO52</f>
        <v>3607.9133273599991</v>
      </c>
      <c r="DN52" s="16">
        <f>Sect_CBs!DN52+Sect_DBs!CP52+Sect_FCs!CP52</f>
        <v>3627.6482499699996</v>
      </c>
      <c r="DO52" s="16">
        <f>Sect_CBs!DO52+Sect_DBs!CQ52+Sect_FCs!CQ52</f>
        <v>3636.4593914100005</v>
      </c>
      <c r="DP52" s="16">
        <f>Sect_CBs!DP52+Sect_DBs!CR52+Sect_FCs!CR52</f>
        <v>3620.1145705699996</v>
      </c>
      <c r="DQ52" s="16">
        <f>Sect_CBs!DQ52+Sect_DBs!CS52+Sect_FCs!CS52</f>
        <v>3667.1105751300001</v>
      </c>
      <c r="DR52" s="16">
        <f>Sect_CBs!DR52+Sect_DBs!CT52+Sect_FCs!CT52</f>
        <v>3896.0466087799987</v>
      </c>
      <c r="DS52" s="16">
        <f>Sect_CBs!DS52+Sect_DBs!CU52+Sect_FCs!CU52</f>
        <v>3917.5895299700005</v>
      </c>
      <c r="DT52" s="16">
        <f>Sect_CBs!DT52+Sect_DBs!CV52+Sect_FCs!CV52</f>
        <v>3937.2689129699997</v>
      </c>
      <c r="DU52" s="16">
        <f>Sect_CBs!DU52+Sect_DBs!CW52+Sect_FCs!CW52</f>
        <v>3831.7807343200002</v>
      </c>
      <c r="DV52" s="16">
        <f>Sect_CBs!DV52+Sect_DBs!CX52+Sect_FCs!CX52</f>
        <v>3689.3453927500004</v>
      </c>
      <c r="DW52" s="16">
        <f>Sect_CBs!DW52+Sect_DBs!CY52+Sect_FCs!CY52</f>
        <v>4041.025822730001</v>
      </c>
      <c r="DX52" s="16">
        <f>Sect_CBs!DX52+Sect_DBs!CZ52+Sect_FCs!CZ52</f>
        <v>3998.3632909199987</v>
      </c>
      <c r="DY52" s="16">
        <f>Sect_CBs!DY52+Sect_DBs!DA52+Sect_FCs!DA52</f>
        <v>3961.8583018099998</v>
      </c>
      <c r="DZ52" s="16">
        <f>Sect_CBs!DZ52+Sect_DBs!DB52+Sect_FCs!DB52</f>
        <v>3870.2670349799996</v>
      </c>
      <c r="EA52" s="16">
        <f>Sect_CBs!EA52+Sect_DBs!DC52+Sect_FCs!DC52</f>
        <v>4026.5276761</v>
      </c>
      <c r="EB52" s="16">
        <f>Sect_CBs!EB52+Sect_DBs!DD52+Sect_FCs!DD52</f>
        <v>4049.5378759799996</v>
      </c>
      <c r="EC52" s="16">
        <f>Sect_CBs!EC52+Sect_DBs!DE52+Sect_FCs!DE52</f>
        <v>4064.8758880599999</v>
      </c>
      <c r="ED52" s="16">
        <f>Sect_CBs!ED52+Sect_DBs!DF52+Sect_FCs!DF52</f>
        <v>5542.2673524700003</v>
      </c>
      <c r="EE52" s="16">
        <f>Sect_CBs!EE52+Sect_DBs!DG52+Sect_FCs!DG52</f>
        <v>5294.2137118848696</v>
      </c>
      <c r="EF52" s="16">
        <f>Sect_CBs!EF52+Sect_DBs!DH52+Sect_FCs!DH52</f>
        <v>4875.4402337400006</v>
      </c>
      <c r="EG52" s="16">
        <f>Sect_CBs!EG52+Sect_DBs!DI52+Sect_FCs!DI52</f>
        <v>5338.4254008599983</v>
      </c>
      <c r="EH52" s="16">
        <f>Sect_CBs!EH52+Sect_DBs!DJ52+Sect_FCs!DJ52</f>
        <v>5300.4694868300003</v>
      </c>
      <c r="EI52" s="16">
        <f>Sect_CBs!EI52+Sect_DBs!DK52+Sect_FCs!DK52</f>
        <v>5125.5864785499989</v>
      </c>
      <c r="EJ52" s="16">
        <f>Sect_CBs!EJ52+Sect_DBs!DL52+Sect_FCs!DL52</f>
        <v>5575.595870789999</v>
      </c>
      <c r="EK52" s="13">
        <f>Sect_CBs!EK52+Sect_DBs!DM52+Sect_FCs!DM52</f>
        <v>5705.8628837799997</v>
      </c>
      <c r="EL52" s="13">
        <f>Sect_CBs!EL52+Sect_DBs!DN52+Sect_FCs!DN52</f>
        <v>5963.6670176599982</v>
      </c>
      <c r="EM52" s="13">
        <f>Sect_CBs!EM52+Sect_DBs!DO52+Sect_FCs!DO52</f>
        <v>6283.9460567699953</v>
      </c>
      <c r="EN52" s="13">
        <f>Sect_CBs!EN52+Sect_DBs!DP52+Sect_FCs!DP52</f>
        <v>6579.872894879999</v>
      </c>
      <c r="EO52" s="13">
        <f>Sect_CBs!EO52+Sect_DBs!DQ52+Sect_FCs!DQ52</f>
        <v>6407.0046192099971</v>
      </c>
      <c r="EP52" s="13">
        <f>Sect_CBs!EP52+Sect_DBs!DR52+Sect_FCs!DR52</f>
        <v>5553.0925060299996</v>
      </c>
      <c r="EQ52" s="13">
        <f>Sect_CBs!EQ52+Sect_DBs!DS52+Sect_FCs!DS52</f>
        <v>6180.1531980600012</v>
      </c>
      <c r="ER52" s="13">
        <f>Sect_CBs!ER52+Sect_DBs!DT52+Sect_FCs!DT52</f>
        <v>6196.1427283300036</v>
      </c>
      <c r="ES52" s="13">
        <f>Sect_CBs!ES52+Sect_DBs!DU52+Sect_FCs!DU52</f>
        <v>6801.032832840001</v>
      </c>
      <c r="ET52" s="13">
        <f>Sect_CBs!ET52+Sect_DBs!DV52+Sect_FCs!DV52</f>
        <v>6782.539371050003</v>
      </c>
      <c r="EU52" s="13">
        <f>Sect_CBs!EU52+Sect_DBs!DW52+Sect_FCs!DW52</f>
        <v>7093.5693914700032</v>
      </c>
      <c r="EV52" s="13">
        <f>Sect_CBs!EV52+Sect_DBs!DX52+Sect_FCs!DX52</f>
        <v>7193.7082972300004</v>
      </c>
      <c r="EW52" s="13">
        <f>Sect_CBs!EW52+Sect_DBs!DY52+Sect_FCs!DY52</f>
        <v>7370.1380603999996</v>
      </c>
      <c r="EX52" s="13">
        <f>Sect_CBs!EX52+Sect_DBs!DZ52+Sect_FCs!DZ52</f>
        <v>7608.1107791600016</v>
      </c>
    </row>
    <row r="53" spans="1:154" s="18" customFormat="1" x14ac:dyDescent="0.3">
      <c r="A53" s="15" t="s">
        <v>65</v>
      </c>
      <c r="B53" s="16">
        <v>408.56922850000001</v>
      </c>
      <c r="C53" s="16">
        <v>449.61334724</v>
      </c>
      <c r="D53" s="16">
        <v>558.79761845999997</v>
      </c>
      <c r="E53" s="16">
        <v>632.5604599394585</v>
      </c>
      <c r="F53" s="16">
        <v>755.95982844000014</v>
      </c>
      <c r="G53" s="16">
        <v>884.08116928999993</v>
      </c>
      <c r="H53" s="16">
        <v>999.9443445400002</v>
      </c>
      <c r="I53" s="16">
        <v>1061.2783304899999</v>
      </c>
      <c r="J53" s="16">
        <v>1058.7593304899999</v>
      </c>
      <c r="K53" s="17">
        <v>1073.45201191</v>
      </c>
      <c r="L53" s="16">
        <v>1031.6569285054829</v>
      </c>
      <c r="M53" s="16">
        <v>1164.4539498496306</v>
      </c>
      <c r="N53" s="16">
        <v>1029.6989641663524</v>
      </c>
      <c r="O53" s="16">
        <v>998.83575113635231</v>
      </c>
      <c r="P53" s="16">
        <v>991.02724460635238</v>
      </c>
      <c r="Q53" s="16">
        <v>998.37114786635232</v>
      </c>
      <c r="R53" s="16">
        <v>996.52699566635238</v>
      </c>
      <c r="S53" s="16">
        <v>928.62377730000003</v>
      </c>
      <c r="T53" s="16">
        <v>951.79704502000004</v>
      </c>
      <c r="U53" s="16">
        <v>929.11951568000006</v>
      </c>
      <c r="V53" s="16">
        <v>914.31067637000001</v>
      </c>
      <c r="W53" s="16">
        <v>946.72991211999999</v>
      </c>
      <c r="X53" s="16">
        <v>894.78924088000008</v>
      </c>
      <c r="Y53" s="16">
        <v>903.95611566999992</v>
      </c>
      <c r="Z53" s="16">
        <f>Sect_CBs!Z53+Sect_DBs!B53+Sect_FCs!B53</f>
        <v>1396.1685601100003</v>
      </c>
      <c r="AA53" s="16">
        <f>Sect_CBs!AA53+Sect_DBs!C53+Sect_FCs!C53</f>
        <v>1421.1248196399997</v>
      </c>
      <c r="AB53" s="16">
        <f>Sect_CBs!AB53+Sect_DBs!D53+Sect_FCs!D53</f>
        <v>1328.7155665</v>
      </c>
      <c r="AC53" s="16">
        <f>Sect_CBs!AC53+Sect_DBs!E53+Sect_FCs!E53</f>
        <v>1277.45134727</v>
      </c>
      <c r="AD53" s="16">
        <f>Sect_CBs!AD53+Sect_DBs!F53+Sect_FCs!F53</f>
        <v>1266.1204244599999</v>
      </c>
      <c r="AE53" s="16">
        <f>Sect_CBs!AE53+Sect_DBs!G53+Sect_FCs!G53</f>
        <v>1243.50981473</v>
      </c>
      <c r="AF53" s="16">
        <f>Sect_CBs!AF53+Sect_DBs!H53+Sect_FCs!H53</f>
        <v>1230.58442997</v>
      </c>
      <c r="AG53" s="16">
        <f>Sect_CBs!AG53+Sect_DBs!I53+Sect_FCs!I53</f>
        <v>1231.0766159999998</v>
      </c>
      <c r="AH53" s="16">
        <f>Sect_CBs!AH53+Sect_DBs!J53+Sect_FCs!J53</f>
        <v>1233.1698512599999</v>
      </c>
      <c r="AI53" s="16">
        <f>Sect_CBs!AI53+Sect_DBs!K53+Sect_FCs!K53</f>
        <v>1218.8643445</v>
      </c>
      <c r="AJ53" s="16">
        <f>Sect_CBs!AJ53+Sect_DBs!L53+Sect_FCs!L53</f>
        <v>1204.95961545</v>
      </c>
      <c r="AK53" s="16">
        <f>Sect_CBs!AK53+Sect_DBs!M53+Sect_FCs!M53</f>
        <v>1195.5758678299999</v>
      </c>
      <c r="AL53" s="16">
        <f>Sect_CBs!AL53+Sect_DBs!N53+Sect_FCs!N53</f>
        <v>1150.70374756</v>
      </c>
      <c r="AM53" s="16">
        <f>Sect_CBs!AM53+Sect_DBs!O53+Sect_FCs!O53</f>
        <v>1116.8580471800001</v>
      </c>
      <c r="AN53" s="16">
        <f>Sect_CBs!AN53+Sect_DBs!P53+Sect_FCs!P53</f>
        <v>1098.3514676999998</v>
      </c>
      <c r="AO53" s="16">
        <f>Sect_CBs!AO53+Sect_DBs!Q53+Sect_FCs!Q53</f>
        <v>1155.6515854100003</v>
      </c>
      <c r="AP53" s="16">
        <f>Sect_CBs!AP53+Sect_DBs!R53+Sect_FCs!R53</f>
        <v>1137.42203146</v>
      </c>
      <c r="AQ53" s="16">
        <f>Sect_CBs!AQ53+Sect_DBs!S53+Sect_FCs!S53</f>
        <v>1095.2393480400003</v>
      </c>
      <c r="AR53" s="16">
        <f>Sect_CBs!AR53+Sect_DBs!T53+Sect_FCs!T53</f>
        <v>1099.2597922199998</v>
      </c>
      <c r="AS53" s="16">
        <f>Sect_CBs!AS53+Sect_DBs!U53+Sect_FCs!U53</f>
        <v>1061.4911006899997</v>
      </c>
      <c r="AT53" s="16">
        <f>Sect_CBs!AT53+Sect_DBs!V53+Sect_FCs!V53</f>
        <v>1061.2769687099999</v>
      </c>
      <c r="AU53" s="16">
        <f>Sect_CBs!AU53+Sect_DBs!W53+Sect_FCs!W53</f>
        <v>1029.0047181800001</v>
      </c>
      <c r="AV53" s="16">
        <f>Sect_CBs!AV53+Sect_DBs!X53+Sect_FCs!X53</f>
        <v>997.92846219000012</v>
      </c>
      <c r="AW53" s="16">
        <f>Sect_CBs!AW53+Sect_DBs!Y53+Sect_FCs!Y53</f>
        <v>747.11838856000008</v>
      </c>
      <c r="AX53" s="16">
        <f>Sect_CBs!AX53+Sect_DBs!Z53+Sect_FCs!Z53</f>
        <v>888.21427574000018</v>
      </c>
      <c r="AY53" s="16">
        <f>Sect_CBs!AY53+Sect_DBs!AA53+Sect_FCs!AA53</f>
        <v>518.67693050000003</v>
      </c>
      <c r="AZ53" s="16">
        <f>Sect_CBs!AZ53+Sect_DBs!AB53+Sect_FCs!AB53</f>
        <v>518.46285704000002</v>
      </c>
      <c r="BA53" s="16">
        <f>Sect_CBs!BA53+Sect_DBs!AC53+Sect_FCs!AC53</f>
        <v>488.50441780400001</v>
      </c>
      <c r="BB53" s="16">
        <f>Sect_CBs!BB53+Sect_DBs!AD53+Sect_FCs!AD53</f>
        <v>458.99494246999996</v>
      </c>
      <c r="BC53" s="16">
        <f>Sect_CBs!BC53+Sect_DBs!AE53+Sect_FCs!AE53</f>
        <v>634.41632540000001</v>
      </c>
      <c r="BD53" s="16">
        <f>Sect_CBs!BD53+Sect_DBs!AF53+Sect_FCs!AF53</f>
        <v>640.60331060999999</v>
      </c>
      <c r="BE53" s="16">
        <f>Sect_CBs!BE53+Sect_DBs!AG53+Sect_FCs!AG53</f>
        <v>688.67314369000007</v>
      </c>
      <c r="BF53" s="16">
        <f>Sect_CBs!BF53+Sect_DBs!AH53+Sect_FCs!AH53</f>
        <v>658.71407649000002</v>
      </c>
      <c r="BG53" s="16">
        <f>Sect_CBs!BG53+Sect_DBs!AI53+Sect_FCs!AI53</f>
        <v>560.15827079999997</v>
      </c>
      <c r="BH53" s="16">
        <f>Sect_CBs!BH53+Sect_DBs!AJ53+Sect_FCs!AJ53</f>
        <v>508.48586886999999</v>
      </c>
      <c r="BI53" s="16">
        <f>Sect_CBs!BI53+Sect_DBs!AK53+Sect_FCs!AK53</f>
        <v>441.56964328100003</v>
      </c>
      <c r="BJ53" s="16">
        <f>Sect_CBs!BJ53+Sect_DBs!AL53+Sect_FCs!AL53</f>
        <v>468.31326961000002</v>
      </c>
      <c r="BK53" s="16">
        <f>Sect_CBs!BK53+Sect_DBs!AM53+Sect_FCs!AM53</f>
        <v>446.26295095000006</v>
      </c>
      <c r="BL53" s="16">
        <f>Sect_CBs!BL53+Sect_DBs!AN53+Sect_FCs!AN53</f>
        <v>461.71720091999998</v>
      </c>
      <c r="BM53" s="16">
        <f>Sect_CBs!BM53+Sect_DBs!AO53+Sect_FCs!AO53</f>
        <v>478.09005235999996</v>
      </c>
      <c r="BN53" s="16">
        <f>Sect_CBs!BN53+Sect_DBs!AP53+Sect_FCs!AP53</f>
        <v>484.53835745999999</v>
      </c>
      <c r="BO53" s="16">
        <f>Sect_CBs!BO53+Sect_DBs!AQ53+Sect_FCs!AQ53</f>
        <v>477.88117799999998</v>
      </c>
      <c r="BP53" s="16">
        <f>Sect_CBs!BP53+Sect_DBs!AR53+Sect_FCs!AR53</f>
        <v>453.57230399999997</v>
      </c>
      <c r="BQ53" s="16">
        <f>Sect_CBs!BQ53+Sect_DBs!AS53+Sect_FCs!AS53</f>
        <v>449.95561564000002</v>
      </c>
      <c r="BR53" s="16">
        <f>Sect_CBs!BR53+Sect_DBs!AT53+Sect_FCs!AT53</f>
        <v>552.88460252999994</v>
      </c>
      <c r="BS53" s="16">
        <f>Sect_CBs!BS53+Sect_DBs!AU53+Sect_FCs!AU53</f>
        <v>495.70669205000002</v>
      </c>
      <c r="BT53" s="16">
        <f>Sect_CBs!BT53+Sect_DBs!AV53+Sect_FCs!AV53</f>
        <v>509.90591221</v>
      </c>
      <c r="BU53" s="16">
        <f>Sect_CBs!BU53+Sect_DBs!AW53+Sect_FCs!AW53</f>
        <v>541.97459977999995</v>
      </c>
      <c r="BV53" s="16">
        <f>Sect_CBs!BV53+Sect_DBs!AX53+Sect_FCs!AX53</f>
        <v>588.85996012999999</v>
      </c>
      <c r="BW53" s="16">
        <f>Sect_CBs!BW53+Sect_DBs!AY53+Sect_FCs!AY53</f>
        <v>551.81755710000004</v>
      </c>
      <c r="BX53" s="16">
        <f>Sect_CBs!BX53+Sect_DBs!AZ53+Sect_FCs!AZ53</f>
        <v>558.09040736999998</v>
      </c>
      <c r="BY53" s="16">
        <f>Sect_CBs!BY53+Sect_DBs!BA53+Sect_FCs!BA53</f>
        <v>561.15322919000005</v>
      </c>
      <c r="BZ53" s="16">
        <f>Sect_CBs!BZ53+Sect_DBs!BB53+Sect_FCs!BB53</f>
        <v>604.47878656</v>
      </c>
      <c r="CA53" s="16">
        <f>Sect_CBs!CA53+Sect_DBs!BC53+Sect_FCs!BC53</f>
        <v>639.80546148999997</v>
      </c>
      <c r="CB53" s="16">
        <f>Sect_CBs!CB53+Sect_DBs!BD53+Sect_FCs!BD53</f>
        <v>636.36835638000002</v>
      </c>
      <c r="CC53" s="16">
        <f>Sect_CBs!CC53+Sect_DBs!BE53+Sect_FCs!BE53</f>
        <v>636.97318043999996</v>
      </c>
      <c r="CD53" s="16">
        <f>Sect_CBs!CD53+Sect_DBs!BF53+Sect_FCs!BF53</f>
        <v>784.04123076999963</v>
      </c>
      <c r="CE53" s="16">
        <f>Sect_CBs!CE53+Sect_DBs!BG53+Sect_FCs!BG53</f>
        <v>784.14057820000005</v>
      </c>
      <c r="CF53" s="16">
        <f>Sect_CBs!CF53+Sect_DBs!BH53+Sect_FCs!BH53</f>
        <v>825.52869716999999</v>
      </c>
      <c r="CG53" s="16">
        <f>Sect_CBs!CG53+Sect_DBs!BI53+Sect_FCs!BI53</f>
        <v>919.39703501999998</v>
      </c>
      <c r="CH53" s="16">
        <f>Sect_CBs!CH53+Sect_DBs!BJ53+Sect_FCs!BJ53</f>
        <v>970.18571304000011</v>
      </c>
      <c r="CI53" s="16">
        <f>Sect_CBs!CI53+Sect_DBs!BK53+Sect_FCs!BK53</f>
        <v>982.80740359999993</v>
      </c>
      <c r="CJ53" s="16">
        <f>Sect_CBs!CJ53+Sect_DBs!BL53+Sect_FCs!BL53</f>
        <v>811.22808744000008</v>
      </c>
      <c r="CK53" s="16">
        <f>Sect_CBs!CK53+Sect_DBs!BM53+Sect_FCs!BM53</f>
        <v>869.92359515999999</v>
      </c>
      <c r="CL53" s="16">
        <f>Sect_CBs!CL53+Sect_DBs!BN53+Sect_FCs!BN53</f>
        <v>796.44271558999992</v>
      </c>
      <c r="CM53" s="16">
        <f>Sect_CBs!CM53+Sect_DBs!BO53+Sect_FCs!BO53</f>
        <v>1034.3149176700001</v>
      </c>
      <c r="CN53" s="16">
        <f>Sect_CBs!CN53+Sect_DBs!BP53+Sect_FCs!BP53</f>
        <v>1062.2441958500001</v>
      </c>
      <c r="CO53" s="16">
        <f>Sect_CBs!CO53+Sect_DBs!BQ53+Sect_FCs!BQ53</f>
        <v>1125.4316736399999</v>
      </c>
      <c r="CP53" s="16">
        <f>Sect_CBs!CP53+Sect_DBs!BR53+Sect_FCs!BR53</f>
        <v>1053.2508578700001</v>
      </c>
      <c r="CQ53" s="16">
        <f>Sect_CBs!CQ53+Sect_DBs!BS53+Sect_FCs!BS53</f>
        <v>882.03863989999991</v>
      </c>
      <c r="CR53" s="16">
        <f>Sect_CBs!CR53+Sect_DBs!BT53+Sect_FCs!BT53</f>
        <v>953.26432555999986</v>
      </c>
      <c r="CS53" s="16">
        <f>Sect_CBs!CS53+Sect_DBs!BU53+Sect_FCs!BU53</f>
        <v>941.95546867000007</v>
      </c>
      <c r="CT53" s="16">
        <f>Sect_CBs!CT53+Sect_DBs!BV53+Sect_FCs!BV53</f>
        <v>666.31954827000004</v>
      </c>
      <c r="CU53" s="16">
        <f>Sect_CBs!CU53+Sect_DBs!BW53+Sect_FCs!BW53</f>
        <v>740.36557079999989</v>
      </c>
      <c r="CV53" s="16">
        <f>Sect_CBs!CV53+Sect_DBs!BX53+Sect_FCs!BX53</f>
        <v>710.67883170999994</v>
      </c>
      <c r="CW53" s="16">
        <f>Sect_CBs!CW53+Sect_DBs!BY53+Sect_FCs!BY53</f>
        <v>753.21589706999998</v>
      </c>
      <c r="CX53" s="16">
        <f>Sect_CBs!CX53+Sect_DBs!BZ53+Sect_FCs!BZ53</f>
        <v>771.24951857000008</v>
      </c>
      <c r="CY53" s="16">
        <f>Sect_CBs!CY53+Sect_DBs!CA53+Sect_FCs!CA53</f>
        <v>1126.7906167899998</v>
      </c>
      <c r="CZ53" s="16">
        <f>Sect_CBs!CZ53+Sect_DBs!CB53+Sect_FCs!CB53</f>
        <v>1106.47899775</v>
      </c>
      <c r="DA53" s="16">
        <f>Sect_CBs!DA53+Sect_DBs!CC53+Sect_FCs!CC53</f>
        <v>1561.0120007199998</v>
      </c>
      <c r="DB53" s="16">
        <f>Sect_CBs!DB53+Sect_DBs!CD53+Sect_FCs!CD53</f>
        <v>1563.2524971100001</v>
      </c>
      <c r="DC53" s="16">
        <f>Sect_CBs!DC53+Sect_DBs!CE53+Sect_FCs!CE53</f>
        <v>1418.1995082199999</v>
      </c>
      <c r="DD53" s="16">
        <f>Sect_CBs!DD53+Sect_DBs!CF53+Sect_FCs!CF53</f>
        <v>1601.3350171700001</v>
      </c>
      <c r="DE53" s="16">
        <f>Sect_CBs!DE53+Sect_DBs!CG53+Sect_FCs!CG53</f>
        <v>1617.6264311900004</v>
      </c>
      <c r="DF53" s="16">
        <f>Sect_CBs!DF53+Sect_DBs!CH53+Sect_FCs!CH53</f>
        <v>1889.1838841499998</v>
      </c>
      <c r="DG53" s="16">
        <f>Sect_CBs!DG53+Sect_DBs!CI53+Sect_FCs!CI53</f>
        <v>1664.4829217399999</v>
      </c>
      <c r="DH53" s="16">
        <f>Sect_CBs!DH53+Sect_DBs!CJ53+Sect_FCs!CJ53</f>
        <v>1658.1612622099997</v>
      </c>
      <c r="DI53" s="16">
        <f>Sect_CBs!DI53+Sect_DBs!CK53+Sect_FCs!CK53</f>
        <v>1691.2974105200005</v>
      </c>
      <c r="DJ53" s="16">
        <f>Sect_CBs!DJ53+Sect_DBs!CL53+Sect_FCs!CL53</f>
        <v>1790.8193404000001</v>
      </c>
      <c r="DK53" s="16">
        <f>Sect_CBs!DK53+Sect_DBs!CM53+Sect_FCs!CM53</f>
        <v>1912.0211372400001</v>
      </c>
      <c r="DL53" s="16">
        <f>Sect_CBs!DL53+Sect_DBs!CN53+Sect_FCs!CN53</f>
        <v>1847.6670419700001</v>
      </c>
      <c r="DM53" s="16">
        <f>Sect_CBs!DM53+Sect_DBs!CO53+Sect_FCs!CO53</f>
        <v>1779.6109308800003</v>
      </c>
      <c r="DN53" s="16">
        <f>Sect_CBs!DN53+Sect_DBs!CP53+Sect_FCs!CP53</f>
        <v>2109.5267681999999</v>
      </c>
      <c r="DO53" s="16">
        <f>Sect_CBs!DO53+Sect_DBs!CQ53+Sect_FCs!CQ53</f>
        <v>2077.5659956999998</v>
      </c>
      <c r="DP53" s="16">
        <f>Sect_CBs!DP53+Sect_DBs!CR53+Sect_FCs!CR53</f>
        <v>2215.61302901</v>
      </c>
      <c r="DQ53" s="16">
        <f>Sect_CBs!DQ53+Sect_DBs!CS53+Sect_FCs!CS53</f>
        <v>2342.4659293500004</v>
      </c>
      <c r="DR53" s="16">
        <f>Sect_CBs!DR53+Sect_DBs!CT53+Sect_FCs!CT53</f>
        <v>2423.6932713400001</v>
      </c>
      <c r="DS53" s="16">
        <f>Sect_CBs!DS53+Sect_DBs!CU53+Sect_FCs!CU53</f>
        <v>1757.9890448900001</v>
      </c>
      <c r="DT53" s="16">
        <f>Sect_CBs!DT53+Sect_DBs!CV53+Sect_FCs!CV53</f>
        <v>1727.3474538400001</v>
      </c>
      <c r="DU53" s="16">
        <f>Sect_CBs!DU53+Sect_DBs!CW53+Sect_FCs!CW53</f>
        <v>1982.0827782099998</v>
      </c>
      <c r="DV53" s="16">
        <f>Sect_CBs!DV53+Sect_DBs!CX53+Sect_FCs!CX53</f>
        <v>2033.0192939399999</v>
      </c>
      <c r="DW53" s="16">
        <f>Sect_CBs!DW53+Sect_DBs!CY53+Sect_FCs!CY53</f>
        <v>2137.8573991399999</v>
      </c>
      <c r="DX53" s="16">
        <f>Sect_CBs!DX53+Sect_DBs!CZ53+Sect_FCs!CZ53</f>
        <v>2158.7446638599999</v>
      </c>
      <c r="DY53" s="16">
        <f>Sect_CBs!DY53+Sect_DBs!DA53+Sect_FCs!DA53</f>
        <v>2088.4926510000005</v>
      </c>
      <c r="DZ53" s="16">
        <f>Sect_CBs!DZ53+Sect_DBs!DB53+Sect_FCs!DB53</f>
        <v>2224.4072146799999</v>
      </c>
      <c r="EA53" s="16">
        <f>Sect_CBs!EA53+Sect_DBs!DC53+Sect_FCs!DC53</f>
        <v>2213.9002263099997</v>
      </c>
      <c r="EB53" s="16">
        <f>Sect_CBs!EB53+Sect_DBs!DD53+Sect_FCs!DD53</f>
        <v>2081.06104022</v>
      </c>
      <c r="EC53" s="16">
        <f>Sect_CBs!EC53+Sect_DBs!DE53+Sect_FCs!DE53</f>
        <v>2188.7031446899996</v>
      </c>
      <c r="ED53" s="16">
        <f>Sect_CBs!ED53+Sect_DBs!DF53+Sect_FCs!DF53</f>
        <v>2404.6851764599996</v>
      </c>
      <c r="EE53" s="16">
        <f>Sect_CBs!EE53+Sect_DBs!DG53+Sect_FCs!DG53</f>
        <v>2420.954859989999</v>
      </c>
      <c r="EF53" s="16">
        <f>Sect_CBs!EF53+Sect_DBs!DH53+Sect_FCs!DH53</f>
        <v>2933.3988372999997</v>
      </c>
      <c r="EG53" s="16">
        <f>Sect_CBs!EG53+Sect_DBs!DI53+Sect_FCs!DI53</f>
        <v>2941.1971742599994</v>
      </c>
      <c r="EH53" s="16">
        <f>Sect_CBs!EH53+Sect_DBs!DJ53+Sect_FCs!DJ53</f>
        <v>2820.8741155699995</v>
      </c>
      <c r="EI53" s="16">
        <f>Sect_CBs!EI53+Sect_DBs!DK53+Sect_FCs!DK53</f>
        <v>2734.1032731300006</v>
      </c>
      <c r="EJ53" s="16">
        <f>Sect_CBs!EJ53+Sect_DBs!DL53+Sect_FCs!DL53</f>
        <v>2900.7319349499999</v>
      </c>
      <c r="EK53" s="13">
        <f>Sect_CBs!EK53+Sect_DBs!DM53+Sect_FCs!DM53</f>
        <v>2610.920865460002</v>
      </c>
      <c r="EL53" s="13">
        <f>Sect_CBs!EL53+Sect_DBs!DN53+Sect_FCs!DN53</f>
        <v>2324.4294010800022</v>
      </c>
      <c r="EM53" s="13">
        <f>Sect_CBs!EM53+Sect_DBs!DO53+Sect_FCs!DO53</f>
        <v>2678.3977307400028</v>
      </c>
      <c r="EN53" s="13">
        <f>Sect_CBs!EN53+Sect_DBs!DP53+Sect_FCs!DP53</f>
        <v>3032.7765758700025</v>
      </c>
      <c r="EO53" s="13">
        <f>Sect_CBs!EO53+Sect_DBs!DQ53+Sect_FCs!DQ53</f>
        <v>3018.6771667799994</v>
      </c>
      <c r="EP53" s="13">
        <f>Sect_CBs!EP53+Sect_DBs!DR53+Sect_FCs!DR53</f>
        <v>2539.4007530700005</v>
      </c>
      <c r="EQ53" s="13">
        <f>Sect_CBs!EQ53+Sect_DBs!DS53+Sect_FCs!DS53</f>
        <v>2961.67402859</v>
      </c>
      <c r="ER53" s="13">
        <f>Sect_CBs!ER53+Sect_DBs!DT53+Sect_FCs!DT53</f>
        <v>2616.6353055100003</v>
      </c>
      <c r="ES53" s="13">
        <f>Sect_CBs!ES53+Sect_DBs!DU53+Sect_FCs!DU53</f>
        <v>3164.3485639800001</v>
      </c>
      <c r="ET53" s="13">
        <f>Sect_CBs!ET53+Sect_DBs!DV53+Sect_FCs!DV53</f>
        <v>3871.0745659800004</v>
      </c>
      <c r="EU53" s="13">
        <f>Sect_CBs!EU53+Sect_DBs!DW53+Sect_FCs!DW53</f>
        <v>3976.9688852300001</v>
      </c>
      <c r="EV53" s="13">
        <f>Sect_CBs!EV53+Sect_DBs!DX53+Sect_FCs!DX53</f>
        <v>3967.2909686900002</v>
      </c>
      <c r="EW53" s="13">
        <f>Sect_CBs!EW53+Sect_DBs!DY53+Sect_FCs!DY53</f>
        <v>3894.8469447400007</v>
      </c>
      <c r="EX53" s="13">
        <f>Sect_CBs!EX53+Sect_DBs!DZ53+Sect_FCs!DZ53</f>
        <v>3910.0889212300003</v>
      </c>
    </row>
    <row r="54" spans="1:154" s="18" customFormat="1" x14ac:dyDescent="0.3">
      <c r="A54" s="15" t="s">
        <v>66</v>
      </c>
      <c r="B54" s="16">
        <v>149.06417343999996</v>
      </c>
      <c r="C54" s="16">
        <v>146.29236868000001</v>
      </c>
      <c r="D54" s="16">
        <v>162.96817336999999</v>
      </c>
      <c r="E54" s="16">
        <v>343.1115043347296</v>
      </c>
      <c r="F54" s="16">
        <v>334.20649377999996</v>
      </c>
      <c r="G54" s="16">
        <v>316.83128016000001</v>
      </c>
      <c r="H54" s="16">
        <v>295.26497804999997</v>
      </c>
      <c r="I54" s="16">
        <v>299.81552425999996</v>
      </c>
      <c r="J54" s="16">
        <v>296.33352425999993</v>
      </c>
      <c r="K54" s="17">
        <v>318.40585729999998</v>
      </c>
      <c r="L54" s="16">
        <v>430.12519579000002</v>
      </c>
      <c r="M54" s="16">
        <v>635.56725795999989</v>
      </c>
      <c r="N54" s="16">
        <v>403.99484722</v>
      </c>
      <c r="O54" s="16">
        <v>387.00550873999993</v>
      </c>
      <c r="P54" s="16">
        <v>359.24483749999996</v>
      </c>
      <c r="Q54" s="16">
        <v>398.05435824</v>
      </c>
      <c r="R54" s="16">
        <v>401.60089697000001</v>
      </c>
      <c r="S54" s="16">
        <v>456.24018496999997</v>
      </c>
      <c r="T54" s="16">
        <v>423.57618640999999</v>
      </c>
      <c r="U54" s="16">
        <v>300.92147873000005</v>
      </c>
      <c r="V54" s="16">
        <v>317.72609965999999</v>
      </c>
      <c r="W54" s="16">
        <v>329.86065393999996</v>
      </c>
      <c r="X54" s="16">
        <v>348.01025689999994</v>
      </c>
      <c r="Y54" s="16">
        <v>324.47367496999999</v>
      </c>
      <c r="Z54" s="16">
        <f>Sect_CBs!Z54+Sect_DBs!B54+Sect_FCs!B54</f>
        <v>351.36005338999996</v>
      </c>
      <c r="AA54" s="16">
        <f>Sect_CBs!AA54+Sect_DBs!C54+Sect_FCs!C54</f>
        <v>324.52761595000004</v>
      </c>
      <c r="AB54" s="16">
        <f>Sect_CBs!AB54+Sect_DBs!D54+Sect_FCs!D54</f>
        <v>332.41410601999996</v>
      </c>
      <c r="AC54" s="16">
        <f>Sect_CBs!AC54+Sect_DBs!E54+Sect_FCs!E54</f>
        <v>349.02634499999999</v>
      </c>
      <c r="AD54" s="16">
        <f>Sect_CBs!AD54+Sect_DBs!F54+Sect_FCs!F54</f>
        <v>345.18771928199999</v>
      </c>
      <c r="AE54" s="16">
        <f>Sect_CBs!AE54+Sect_DBs!G54+Sect_FCs!G54</f>
        <v>358.43264644899995</v>
      </c>
      <c r="AF54" s="16">
        <f>Sect_CBs!AF54+Sect_DBs!H54+Sect_FCs!H54</f>
        <v>364.77040148699996</v>
      </c>
      <c r="AG54" s="16">
        <f>Sect_CBs!AG54+Sect_DBs!I54+Sect_FCs!I54</f>
        <v>383.48433166699994</v>
      </c>
      <c r="AH54" s="16">
        <f>Sect_CBs!AH54+Sect_DBs!J54+Sect_FCs!J54</f>
        <v>404.70096296699995</v>
      </c>
      <c r="AI54" s="16">
        <f>Sect_CBs!AI54+Sect_DBs!K54+Sect_FCs!K54</f>
        <v>404.82397179000003</v>
      </c>
      <c r="AJ54" s="16">
        <f>Sect_CBs!AJ54+Sect_DBs!L54+Sect_FCs!L54</f>
        <v>405.54616698499996</v>
      </c>
      <c r="AK54" s="16">
        <f>Sect_CBs!AK54+Sect_DBs!M54+Sect_FCs!M54</f>
        <v>367.09808975499999</v>
      </c>
      <c r="AL54" s="16">
        <f>Sect_CBs!AL54+Sect_DBs!N54+Sect_FCs!N54</f>
        <v>363.44708551499997</v>
      </c>
      <c r="AM54" s="16">
        <f>Sect_CBs!AM54+Sect_DBs!O54+Sect_FCs!O54</f>
        <v>358.07947965000005</v>
      </c>
      <c r="AN54" s="16">
        <f>Sect_CBs!AN54+Sect_DBs!P54+Sect_FCs!P54</f>
        <v>399.72259851499996</v>
      </c>
      <c r="AO54" s="16">
        <f>Sect_CBs!AO54+Sect_DBs!Q54+Sect_FCs!Q54</f>
        <v>398.08409396500002</v>
      </c>
      <c r="AP54" s="16">
        <f>Sect_CBs!AP54+Sect_DBs!R54+Sect_FCs!R54</f>
        <v>406.64704196500008</v>
      </c>
      <c r="AQ54" s="16">
        <f>Sect_CBs!AQ54+Sect_DBs!S54+Sect_FCs!S54</f>
        <v>397.54646361499999</v>
      </c>
      <c r="AR54" s="16">
        <f>Sect_CBs!AR54+Sect_DBs!T54+Sect_FCs!T54</f>
        <v>389.19217553800007</v>
      </c>
      <c r="AS54" s="16">
        <f>Sect_CBs!AS54+Sect_DBs!U54+Sect_FCs!U54</f>
        <v>370.236718618</v>
      </c>
      <c r="AT54" s="16">
        <f>Sect_CBs!AT54+Sect_DBs!V54+Sect_FCs!V54</f>
        <v>374.86112690800007</v>
      </c>
      <c r="AU54" s="16">
        <f>Sect_CBs!AU54+Sect_DBs!W54+Sect_FCs!W54</f>
        <v>365.53510683799993</v>
      </c>
      <c r="AV54" s="16">
        <f>Sect_CBs!AV54+Sect_DBs!X54+Sect_FCs!X54</f>
        <v>349.97439518799996</v>
      </c>
      <c r="AW54" s="16">
        <f>Sect_CBs!AW54+Sect_DBs!Y54+Sect_FCs!Y54</f>
        <v>336.20054489799998</v>
      </c>
      <c r="AX54" s="16">
        <f>Sect_CBs!AX54+Sect_DBs!Z54+Sect_FCs!Z54</f>
        <v>338.18974469800003</v>
      </c>
      <c r="AY54" s="16">
        <f>Sect_CBs!AY54+Sect_DBs!AA54+Sect_FCs!AA54</f>
        <v>299.18533795799999</v>
      </c>
      <c r="AZ54" s="16">
        <f>Sect_CBs!AZ54+Sect_DBs!AB54+Sect_FCs!AB54</f>
        <v>365.54382326800004</v>
      </c>
      <c r="BA54" s="16">
        <f>Sect_CBs!BA54+Sect_DBs!AC54+Sect_FCs!AC54</f>
        <v>377.74781749799996</v>
      </c>
      <c r="BB54" s="16">
        <f>Sect_CBs!BB54+Sect_DBs!AD54+Sect_FCs!AD54</f>
        <v>376.32437040799999</v>
      </c>
      <c r="BC54" s="16">
        <f>Sect_CBs!BC54+Sect_DBs!AE54+Sect_FCs!AE54</f>
        <v>363.415460338</v>
      </c>
      <c r="BD54" s="16">
        <f>Sect_CBs!BD54+Sect_DBs!AF54+Sect_FCs!AF54</f>
        <v>320.42722900000001</v>
      </c>
      <c r="BE54" s="16">
        <f>Sect_CBs!BE54+Sect_DBs!AG54+Sect_FCs!AG54</f>
        <v>330.1907324099999</v>
      </c>
      <c r="BF54" s="16">
        <f>Sect_CBs!BF54+Sect_DBs!AH54+Sect_FCs!AH54</f>
        <v>299.84385046</v>
      </c>
      <c r="BG54" s="16">
        <f>Sect_CBs!BG54+Sect_DBs!AI54+Sect_FCs!AI54</f>
        <v>302.62921809999989</v>
      </c>
      <c r="BH54" s="16">
        <f>Sect_CBs!BH54+Sect_DBs!AJ54+Sect_FCs!AJ54</f>
        <v>319.49839313999996</v>
      </c>
      <c r="BI54" s="16">
        <f>Sect_CBs!BI54+Sect_DBs!AK54+Sect_FCs!AK54</f>
        <v>351.29721742999999</v>
      </c>
      <c r="BJ54" s="16">
        <f>Sect_CBs!BJ54+Sect_DBs!AL54+Sect_FCs!AL54</f>
        <v>313.80593700999998</v>
      </c>
      <c r="BK54" s="16">
        <f>Sect_CBs!BK54+Sect_DBs!AM54+Sect_FCs!AM54</f>
        <v>295.10242629099997</v>
      </c>
      <c r="BL54" s="16">
        <f>Sect_CBs!BL54+Sect_DBs!AN54+Sect_FCs!AN54</f>
        <v>331.20245045999997</v>
      </c>
      <c r="BM54" s="16">
        <f>Sect_CBs!BM54+Sect_DBs!AO54+Sect_FCs!AO54</f>
        <v>328.21902335000004</v>
      </c>
      <c r="BN54" s="16">
        <f>Sect_CBs!BN54+Sect_DBs!AP54+Sect_FCs!AP54</f>
        <v>352.66348385999999</v>
      </c>
      <c r="BO54" s="16">
        <f>Sect_CBs!BO54+Sect_DBs!AQ54+Sect_FCs!AQ54</f>
        <v>378.32563327999998</v>
      </c>
      <c r="BP54" s="16">
        <f>Sect_CBs!BP54+Sect_DBs!AR54+Sect_FCs!AR54</f>
        <v>311.10903087000008</v>
      </c>
      <c r="BQ54" s="16">
        <f>Sect_CBs!BQ54+Sect_DBs!AS54+Sect_FCs!AS54</f>
        <v>304.53962315000001</v>
      </c>
      <c r="BR54" s="16">
        <f>Sect_CBs!BR54+Sect_DBs!AT54+Sect_FCs!AT54</f>
        <v>319.45278679</v>
      </c>
      <c r="BS54" s="16">
        <f>Sect_CBs!BS54+Sect_DBs!AU54+Sect_FCs!AU54</f>
        <v>297.96677572999999</v>
      </c>
      <c r="BT54" s="16">
        <f>Sect_CBs!BT54+Sect_DBs!AV54+Sect_FCs!AV54</f>
        <v>292.67928465000011</v>
      </c>
      <c r="BU54" s="16">
        <f>Sect_CBs!BU54+Sect_DBs!AW54+Sect_FCs!AW54</f>
        <v>261.97665845</v>
      </c>
      <c r="BV54" s="16">
        <f>Sect_CBs!BV54+Sect_DBs!AX54+Sect_FCs!AX54</f>
        <v>398.30915320000003</v>
      </c>
      <c r="BW54" s="16">
        <f>Sect_CBs!BW54+Sect_DBs!AY54+Sect_FCs!AY54</f>
        <v>410.93658961</v>
      </c>
      <c r="BX54" s="16">
        <f>Sect_CBs!BX54+Sect_DBs!AZ54+Sect_FCs!AZ54</f>
        <v>414.81566930000002</v>
      </c>
      <c r="BY54" s="16">
        <f>Sect_CBs!BY54+Sect_DBs!BA54+Sect_FCs!BA54</f>
        <v>450.16199260000008</v>
      </c>
      <c r="BZ54" s="16">
        <f>Sect_CBs!BZ54+Sect_DBs!BB54+Sect_FCs!BB54</f>
        <v>385.43960665999998</v>
      </c>
      <c r="CA54" s="16">
        <f>Sect_CBs!CA54+Sect_DBs!BC54+Sect_FCs!BC54</f>
        <v>381.92793042</v>
      </c>
      <c r="CB54" s="16">
        <f>Sect_CBs!CB54+Sect_DBs!BD54+Sect_FCs!BD54</f>
        <v>446.64519154999999</v>
      </c>
      <c r="CC54" s="16">
        <f>Sect_CBs!CC54+Sect_DBs!BE54+Sect_FCs!BE54</f>
        <v>252.60102913</v>
      </c>
      <c r="CD54" s="16">
        <f>Sect_CBs!CD54+Sect_DBs!BF54+Sect_FCs!BF54</f>
        <v>236.82214996999997</v>
      </c>
      <c r="CE54" s="16">
        <f>Sect_CBs!CE54+Sect_DBs!BG54+Sect_FCs!BG54</f>
        <v>565.14245778999987</v>
      </c>
      <c r="CF54" s="16">
        <f>Sect_CBs!CF54+Sect_DBs!BH54+Sect_FCs!BH54</f>
        <v>503.68929410999993</v>
      </c>
      <c r="CG54" s="16">
        <f>Sect_CBs!CG54+Sect_DBs!BI54+Sect_FCs!BI54</f>
        <v>497.66049221000014</v>
      </c>
      <c r="CH54" s="16">
        <f>Sect_CBs!CH54+Sect_DBs!BJ54+Sect_FCs!BJ54</f>
        <v>543.40985409999996</v>
      </c>
      <c r="CI54" s="16">
        <f>Sect_CBs!CI54+Sect_DBs!BK54+Sect_FCs!BK54</f>
        <v>532.64017194000007</v>
      </c>
      <c r="CJ54" s="16">
        <f>Sect_CBs!CJ54+Sect_DBs!BL54+Sect_FCs!BL54</f>
        <v>554.40648319000002</v>
      </c>
      <c r="CK54" s="16">
        <f>Sect_CBs!CK54+Sect_DBs!BM54+Sect_FCs!BM54</f>
        <v>631.61343220999981</v>
      </c>
      <c r="CL54" s="16">
        <f>Sect_CBs!CL54+Sect_DBs!BN54+Sect_FCs!BN54</f>
        <v>732.51530011999978</v>
      </c>
      <c r="CM54" s="16">
        <f>Sect_CBs!CM54+Sect_DBs!BO54+Sect_FCs!BO54</f>
        <v>693.07184007000001</v>
      </c>
      <c r="CN54" s="16">
        <f>Sect_CBs!CN54+Sect_DBs!BP54+Sect_FCs!BP54</f>
        <v>842.62950290000015</v>
      </c>
      <c r="CO54" s="16">
        <f>Sect_CBs!CO54+Sect_DBs!BQ54+Sect_FCs!BQ54</f>
        <v>816.33583353999984</v>
      </c>
      <c r="CP54" s="16">
        <f>Sect_CBs!CP54+Sect_DBs!BR54+Sect_FCs!BR54</f>
        <v>786.09850987999994</v>
      </c>
      <c r="CQ54" s="16">
        <f>Sect_CBs!CQ54+Sect_DBs!BS54+Sect_FCs!BS54</f>
        <v>827.62610071999984</v>
      </c>
      <c r="CR54" s="16">
        <f>Sect_CBs!CR54+Sect_DBs!BT54+Sect_FCs!BT54</f>
        <v>801.58358518999989</v>
      </c>
      <c r="CS54" s="16">
        <f>Sect_CBs!CS54+Sect_DBs!BU54+Sect_FCs!BU54</f>
        <v>765.42506737999997</v>
      </c>
      <c r="CT54" s="16">
        <f>Sect_CBs!CT54+Sect_DBs!BV54+Sect_FCs!BV54</f>
        <v>591.08299421000004</v>
      </c>
      <c r="CU54" s="16">
        <f>Sect_CBs!CU54+Sect_DBs!BW54+Sect_FCs!BW54</f>
        <v>700.63484895000011</v>
      </c>
      <c r="CV54" s="16">
        <f>Sect_CBs!CV54+Sect_DBs!BX54+Sect_FCs!BX54</f>
        <v>724.61210563999998</v>
      </c>
      <c r="CW54" s="16">
        <f>Sect_CBs!CW54+Sect_DBs!BY54+Sect_FCs!BY54</f>
        <v>774.65377001000036</v>
      </c>
      <c r="CX54" s="16">
        <f>Sect_CBs!CX54+Sect_DBs!BZ54+Sect_FCs!BZ54</f>
        <v>773.90031074000012</v>
      </c>
      <c r="CY54" s="16">
        <f>Sect_CBs!CY54+Sect_DBs!CA54+Sect_FCs!CA54</f>
        <v>877.96535383000003</v>
      </c>
      <c r="CZ54" s="16">
        <f>Sect_CBs!CZ54+Sect_DBs!CB54+Sect_FCs!CB54</f>
        <v>845.5401493400002</v>
      </c>
      <c r="DA54" s="16">
        <f>Sect_CBs!DA54+Sect_DBs!CC54+Sect_FCs!CC54</f>
        <v>804.37035888999969</v>
      </c>
      <c r="DB54" s="16">
        <f>Sect_CBs!DB54+Sect_DBs!CD54+Sect_FCs!CD54</f>
        <v>831.41479398999991</v>
      </c>
      <c r="DC54" s="16">
        <f>Sect_CBs!DC54+Sect_DBs!CE54+Sect_FCs!CE54</f>
        <v>849.99455325999986</v>
      </c>
      <c r="DD54" s="16">
        <f>Sect_CBs!DD54+Sect_DBs!CF54+Sect_FCs!CF54</f>
        <v>844.02953181999987</v>
      </c>
      <c r="DE54" s="16">
        <f>Sect_CBs!DE54+Sect_DBs!CG54+Sect_FCs!CG54</f>
        <v>803.13620249000007</v>
      </c>
      <c r="DF54" s="16">
        <f>Sect_CBs!DF54+Sect_DBs!CH54+Sect_FCs!CH54</f>
        <v>788.80973231999997</v>
      </c>
      <c r="DG54" s="16">
        <f>Sect_CBs!DG54+Sect_DBs!CI54+Sect_FCs!CI54</f>
        <v>892.86189157000013</v>
      </c>
      <c r="DH54" s="16">
        <f>Sect_CBs!DH54+Sect_DBs!CJ54+Sect_FCs!CJ54</f>
        <v>895.36523393999983</v>
      </c>
      <c r="DI54" s="16">
        <f>Sect_CBs!DI54+Sect_DBs!CK54+Sect_FCs!CK54</f>
        <v>922.55923167999981</v>
      </c>
      <c r="DJ54" s="16">
        <f>Sect_CBs!DJ54+Sect_DBs!CL54+Sect_FCs!CL54</f>
        <v>975.93112092000001</v>
      </c>
      <c r="DK54" s="16">
        <f>Sect_CBs!DK54+Sect_DBs!CM54+Sect_FCs!CM54</f>
        <v>953.64557205000006</v>
      </c>
      <c r="DL54" s="16">
        <f>Sect_CBs!DL54+Sect_DBs!CN54+Sect_FCs!CN54</f>
        <v>1002.7227167700246</v>
      </c>
      <c r="DM54" s="16">
        <f>Sect_CBs!DM54+Sect_DBs!CO54+Sect_FCs!CO54</f>
        <v>1005.665671800049</v>
      </c>
      <c r="DN54" s="16">
        <f>Sect_CBs!DN54+Sect_DBs!CP54+Sect_FCs!CP54</f>
        <v>1008.79354516</v>
      </c>
      <c r="DO54" s="16">
        <f>Sect_CBs!DO54+Sect_DBs!CQ54+Sect_FCs!CQ54</f>
        <v>944.90256506999992</v>
      </c>
      <c r="DP54" s="16">
        <f>Sect_CBs!DP54+Sect_DBs!CR54+Sect_FCs!CR54</f>
        <v>902.93937361999997</v>
      </c>
      <c r="DQ54" s="16">
        <f>Sect_CBs!DQ54+Sect_DBs!CS54+Sect_FCs!CS54</f>
        <v>918.6170810499998</v>
      </c>
      <c r="DR54" s="16">
        <f>Sect_CBs!DR54+Sect_DBs!CT54+Sect_FCs!CT54</f>
        <v>853.30338712000002</v>
      </c>
      <c r="DS54" s="16">
        <f>Sect_CBs!DS54+Sect_DBs!CU54+Sect_FCs!CU54</f>
        <v>864.57309553000005</v>
      </c>
      <c r="DT54" s="16">
        <f>Sect_CBs!DT54+Sect_DBs!CV54+Sect_FCs!CV54</f>
        <v>882.78533889999994</v>
      </c>
      <c r="DU54" s="16">
        <f>Sect_CBs!DU54+Sect_DBs!CW54+Sect_FCs!CW54</f>
        <v>881.57391921999999</v>
      </c>
      <c r="DV54" s="16">
        <f>Sect_CBs!DV54+Sect_DBs!CX54+Sect_FCs!CX54</f>
        <v>938.55137347000004</v>
      </c>
      <c r="DW54" s="16">
        <f>Sect_CBs!DW54+Sect_DBs!CY54+Sect_FCs!CY54</f>
        <v>1035.53422613</v>
      </c>
      <c r="DX54" s="16">
        <f>Sect_CBs!DX54+Sect_DBs!CZ54+Sect_FCs!CZ54</f>
        <v>1032.6873418800001</v>
      </c>
      <c r="DY54" s="16">
        <f>Sect_CBs!DY54+Sect_DBs!DA54+Sect_FCs!DA54</f>
        <v>1043.7166720800001</v>
      </c>
      <c r="DZ54" s="16">
        <f>Sect_CBs!DZ54+Sect_DBs!DB54+Sect_FCs!DB54</f>
        <v>890.42871328000001</v>
      </c>
      <c r="EA54" s="16">
        <f>Sect_CBs!EA54+Sect_DBs!DC54+Sect_FCs!DC54</f>
        <v>963.2795429900001</v>
      </c>
      <c r="EB54" s="16">
        <f>Sect_CBs!EB54+Sect_DBs!DD54+Sect_FCs!DD54</f>
        <v>969.72379965999994</v>
      </c>
      <c r="EC54" s="16">
        <f>Sect_CBs!EC54+Sect_DBs!DE54+Sect_FCs!DE54</f>
        <v>919.75559467000005</v>
      </c>
      <c r="ED54" s="16">
        <f>Sect_CBs!ED54+Sect_DBs!DF54+Sect_FCs!DF54</f>
        <v>857.99298139000007</v>
      </c>
      <c r="EE54" s="16">
        <f>Sect_CBs!EE54+Sect_DBs!DG54+Sect_FCs!DG54</f>
        <v>793.63092606999999</v>
      </c>
      <c r="EF54" s="16">
        <f>Sect_CBs!EF54+Sect_DBs!DH54+Sect_FCs!DH54</f>
        <v>837.39423909000016</v>
      </c>
      <c r="EG54" s="16">
        <f>Sect_CBs!EG54+Sect_DBs!DI54+Sect_FCs!DI54</f>
        <v>813.91061999999988</v>
      </c>
      <c r="EH54" s="16">
        <f>Sect_CBs!EH54+Sect_DBs!DJ54+Sect_FCs!DJ54</f>
        <v>840.86108266000019</v>
      </c>
      <c r="EI54" s="16">
        <f>Sect_CBs!EI54+Sect_DBs!DK54+Sect_FCs!DK54</f>
        <v>854.13342409999996</v>
      </c>
      <c r="EJ54" s="16">
        <f>Sect_CBs!EJ54+Sect_DBs!DL54+Sect_FCs!DL54</f>
        <v>820.46986656999991</v>
      </c>
      <c r="EK54" s="13">
        <f>Sect_CBs!EK54+Sect_DBs!DM54+Sect_FCs!DM54</f>
        <v>829.80759800999999</v>
      </c>
      <c r="EL54" s="13">
        <f>Sect_CBs!EL54+Sect_DBs!DN54+Sect_FCs!DN54</f>
        <v>724.05973485000004</v>
      </c>
      <c r="EM54" s="13">
        <f>Sect_CBs!EM54+Sect_DBs!DO54+Sect_FCs!DO54</f>
        <v>689.83903912999995</v>
      </c>
      <c r="EN54" s="13">
        <f>Sect_CBs!EN54+Sect_DBs!DP54+Sect_FCs!DP54</f>
        <v>798.92319899000006</v>
      </c>
      <c r="EO54" s="13">
        <f>Sect_CBs!EO54+Sect_DBs!DQ54+Sect_FCs!DQ54</f>
        <v>870.57717637999986</v>
      </c>
      <c r="EP54" s="13">
        <f>Sect_CBs!EP54+Sect_DBs!DR54+Sect_FCs!DR54</f>
        <v>792.25517959000013</v>
      </c>
      <c r="EQ54" s="13">
        <f>Sect_CBs!EQ54+Sect_DBs!DS54+Sect_FCs!DS54</f>
        <v>925.07284749999997</v>
      </c>
      <c r="ER54" s="13">
        <f>Sect_CBs!ER54+Sect_DBs!DT54+Sect_FCs!DT54</f>
        <v>834.38411955999993</v>
      </c>
      <c r="ES54" s="13">
        <f>Sect_CBs!ES54+Sect_DBs!DU54+Sect_FCs!DU54</f>
        <v>778.38467648999995</v>
      </c>
      <c r="ET54" s="13">
        <f>Sect_CBs!ET54+Sect_DBs!DV54+Sect_FCs!DV54</f>
        <v>756.37404162999997</v>
      </c>
      <c r="EU54" s="13">
        <f>Sect_CBs!EU54+Sect_DBs!DW54+Sect_FCs!DW54</f>
        <v>783.49176148000015</v>
      </c>
      <c r="EV54" s="13">
        <f>Sect_CBs!EV54+Sect_DBs!DX54+Sect_FCs!DX54</f>
        <v>795.61591947999989</v>
      </c>
      <c r="EW54" s="13">
        <f>Sect_CBs!EW54+Sect_DBs!DY54+Sect_FCs!DY54</f>
        <v>774.35354594</v>
      </c>
      <c r="EX54" s="13">
        <f>Sect_CBs!EX54+Sect_DBs!DZ54+Sect_FCs!DZ54</f>
        <v>768.03525976000003</v>
      </c>
    </row>
    <row r="55" spans="1:154" s="18" customFormat="1" x14ac:dyDescent="0.3">
      <c r="A55" s="15" t="s">
        <v>67</v>
      </c>
      <c r="B55" s="16">
        <v>398.67196203999998</v>
      </c>
      <c r="C55" s="16">
        <v>697.99978762000001</v>
      </c>
      <c r="D55" s="16">
        <v>728.3690611699999</v>
      </c>
      <c r="E55" s="16">
        <v>303.0133809341765</v>
      </c>
      <c r="F55" s="16">
        <v>423.06699416999999</v>
      </c>
      <c r="G55" s="16">
        <v>405.55016624999996</v>
      </c>
      <c r="H55" s="16">
        <v>457.26546357000018</v>
      </c>
      <c r="I55" s="16">
        <v>577.45196322000004</v>
      </c>
      <c r="J55" s="16">
        <v>597.42596322000009</v>
      </c>
      <c r="K55" s="17">
        <v>579.74978102000011</v>
      </c>
      <c r="L55" s="16">
        <v>401.64590447487342</v>
      </c>
      <c r="M55" s="16">
        <v>392.88487356694725</v>
      </c>
      <c r="N55" s="16">
        <v>402.29797579698754</v>
      </c>
      <c r="O55" s="16">
        <v>394.45421294698758</v>
      </c>
      <c r="P55" s="16">
        <v>395.47692960698754</v>
      </c>
      <c r="Q55" s="16">
        <v>395.13434218698762</v>
      </c>
      <c r="R55" s="16">
        <v>395.86476211698766</v>
      </c>
      <c r="S55" s="16">
        <v>428.11918308999992</v>
      </c>
      <c r="T55" s="16">
        <v>396.08669663000006</v>
      </c>
      <c r="U55" s="16">
        <v>398.16403191145685</v>
      </c>
      <c r="V55" s="16">
        <v>410.15407488999989</v>
      </c>
      <c r="W55" s="16">
        <v>408.24965062999996</v>
      </c>
      <c r="X55" s="16">
        <v>410.92698351000001</v>
      </c>
      <c r="Y55" s="16">
        <v>379.53492416999995</v>
      </c>
      <c r="Z55" s="16">
        <f>Sect_CBs!Z55+Sect_DBs!B55+Sect_FCs!B55</f>
        <v>724.08753958</v>
      </c>
      <c r="AA55" s="16">
        <f>Sect_CBs!AA55+Sect_DBs!C55+Sect_FCs!C55</f>
        <v>688.39057567999998</v>
      </c>
      <c r="AB55" s="16">
        <f>Sect_CBs!AB55+Sect_DBs!D55+Sect_FCs!D55</f>
        <v>702.79342817999998</v>
      </c>
      <c r="AC55" s="16">
        <f>Sect_CBs!AC55+Sect_DBs!E55+Sect_FCs!E55</f>
        <v>676.77805473000001</v>
      </c>
      <c r="AD55" s="16">
        <f>Sect_CBs!AD55+Sect_DBs!F55+Sect_FCs!F55</f>
        <v>699.14907990000006</v>
      </c>
      <c r="AE55" s="16">
        <f>Sect_CBs!AE55+Sect_DBs!G55+Sect_FCs!G55</f>
        <v>765.3446034100001</v>
      </c>
      <c r="AF55" s="16">
        <f>Sect_CBs!AF55+Sect_DBs!H55+Sect_FCs!H55</f>
        <v>805.55173406999984</v>
      </c>
      <c r="AG55" s="16">
        <f>Sect_CBs!AG55+Sect_DBs!I55+Sect_FCs!I55</f>
        <v>804.8958104400001</v>
      </c>
      <c r="AH55" s="16">
        <f>Sect_CBs!AH55+Sect_DBs!J55+Sect_FCs!J55</f>
        <v>786.25096737399997</v>
      </c>
      <c r="AI55" s="16">
        <f>Sect_CBs!AI55+Sect_DBs!K55+Sect_FCs!K55</f>
        <v>768.62674342999992</v>
      </c>
      <c r="AJ55" s="16">
        <f>Sect_CBs!AJ55+Sect_DBs!L55+Sect_FCs!L55</f>
        <v>756.97852538999996</v>
      </c>
      <c r="AK55" s="16">
        <f>Sect_CBs!AK55+Sect_DBs!M55+Sect_FCs!M55</f>
        <v>738.44041571000025</v>
      </c>
      <c r="AL55" s="16">
        <f>Sect_CBs!AL55+Sect_DBs!N55+Sect_FCs!N55</f>
        <v>1033.92811181</v>
      </c>
      <c r="AM55" s="16">
        <f>Sect_CBs!AM55+Sect_DBs!O55+Sect_FCs!O55</f>
        <v>1127.32719425</v>
      </c>
      <c r="AN55" s="16">
        <f>Sect_CBs!AN55+Sect_DBs!P55+Sect_FCs!P55</f>
        <v>1121.4523193774999</v>
      </c>
      <c r="AO55" s="16">
        <f>Sect_CBs!AO55+Sect_DBs!Q55+Sect_FCs!Q55</f>
        <v>1160.0998867374997</v>
      </c>
      <c r="AP55" s="16">
        <f>Sect_CBs!AP55+Sect_DBs!R55+Sect_FCs!R55</f>
        <v>1234.0247408675</v>
      </c>
      <c r="AQ55" s="16">
        <f>Sect_CBs!AQ55+Sect_DBs!S55+Sect_FCs!S55</f>
        <v>1364.8186779584998</v>
      </c>
      <c r="AR55" s="16">
        <f>Sect_CBs!AR55+Sect_DBs!T55+Sect_FCs!T55</f>
        <v>1214.6551069084999</v>
      </c>
      <c r="AS55" s="16">
        <f>Sect_CBs!AS55+Sect_DBs!U55+Sect_FCs!U55</f>
        <v>1196.7672052885</v>
      </c>
      <c r="AT55" s="16">
        <f>Sect_CBs!AT55+Sect_DBs!V55+Sect_FCs!V55</f>
        <v>1248.4972818185001</v>
      </c>
      <c r="AU55" s="16">
        <f>Sect_CBs!AU55+Sect_DBs!W55+Sect_FCs!W55</f>
        <v>1737.3683088885</v>
      </c>
      <c r="AV55" s="16">
        <f>Sect_CBs!AV55+Sect_DBs!X55+Sect_FCs!X55</f>
        <v>1777.4324935685001</v>
      </c>
      <c r="AW55" s="16">
        <f>Sect_CBs!AW55+Sect_DBs!Y55+Sect_FCs!Y55</f>
        <v>1718.0517401285003</v>
      </c>
      <c r="AX55" s="16">
        <f>Sect_CBs!AX55+Sect_DBs!Z55+Sect_FCs!Z55</f>
        <v>1231.6148890784998</v>
      </c>
      <c r="AY55" s="16">
        <f>Sect_CBs!AY55+Sect_DBs!AA55+Sect_FCs!AA55</f>
        <v>1178.3991269485</v>
      </c>
      <c r="AZ55" s="16">
        <f>Sect_CBs!AZ55+Sect_DBs!AB55+Sect_FCs!AB55</f>
        <v>1249.8257898185</v>
      </c>
      <c r="BA55" s="16">
        <f>Sect_CBs!BA55+Sect_DBs!AC55+Sect_FCs!AC55</f>
        <v>1256.7743242884999</v>
      </c>
      <c r="BB55" s="16">
        <f>Sect_CBs!BB55+Sect_DBs!AD55+Sect_FCs!AD55</f>
        <v>3318.1879996285011</v>
      </c>
      <c r="BC55" s="16">
        <f>Sect_CBs!BC55+Sect_DBs!AE55+Sect_FCs!AE55</f>
        <v>1261.3875629984998</v>
      </c>
      <c r="BD55" s="16">
        <f>Sect_CBs!BD55+Sect_DBs!AF55+Sect_FCs!AF55</f>
        <v>1280.0439957200001</v>
      </c>
      <c r="BE55" s="16">
        <f>Sect_CBs!BE55+Sect_DBs!AG55+Sect_FCs!AG55</f>
        <v>1240.0005155900001</v>
      </c>
      <c r="BF55" s="16">
        <f>Sect_CBs!BF55+Sect_DBs!AH55+Sect_FCs!AH55</f>
        <v>1237.0351887100001</v>
      </c>
      <c r="BG55" s="16">
        <f>Sect_CBs!BG55+Sect_DBs!AI55+Sect_FCs!AI55</f>
        <v>1128.9609776500001</v>
      </c>
      <c r="BH55" s="16">
        <f>Sect_CBs!BH55+Sect_DBs!AJ55+Sect_FCs!AJ55</f>
        <v>1102.4086520600001</v>
      </c>
      <c r="BI55" s="16">
        <f>Sect_CBs!BI55+Sect_DBs!AK55+Sect_FCs!AK55</f>
        <v>1256.9225723209993</v>
      </c>
      <c r="BJ55" s="16">
        <f>Sect_CBs!BJ55+Sect_DBs!AL55+Sect_FCs!AL55</f>
        <v>1114.9768798520006</v>
      </c>
      <c r="BK55" s="16">
        <f>Sect_CBs!BK55+Sect_DBs!AM55+Sect_FCs!AM55</f>
        <v>1064.2532321460287</v>
      </c>
      <c r="BL55" s="16">
        <f>Sect_CBs!BL55+Sect_DBs!AN55+Sect_FCs!AN55</f>
        <v>960.3717752</v>
      </c>
      <c r="BM55" s="16">
        <f>Sect_CBs!BM55+Sect_DBs!AO55+Sect_FCs!AO55</f>
        <v>1009.3442978100002</v>
      </c>
      <c r="BN55" s="16">
        <f>Sect_CBs!BN55+Sect_DBs!AP55+Sect_FCs!AP55</f>
        <v>1055.80489627</v>
      </c>
      <c r="BO55" s="16">
        <f>Sect_CBs!BO55+Sect_DBs!AQ55+Sect_FCs!AQ55</f>
        <v>1188.9872093100003</v>
      </c>
      <c r="BP55" s="16">
        <f>Sect_CBs!BP55+Sect_DBs!AR55+Sect_FCs!AR55</f>
        <v>1278.9467228799999</v>
      </c>
      <c r="BQ55" s="16">
        <f>Sect_CBs!BQ55+Sect_DBs!AS55+Sect_FCs!AS55</f>
        <v>1463.9464924500003</v>
      </c>
      <c r="BR55" s="16">
        <f>Sect_CBs!BR55+Sect_DBs!AT55+Sect_FCs!AT55</f>
        <v>1417.4138351699999</v>
      </c>
      <c r="BS55" s="16">
        <f>Sect_CBs!BS55+Sect_DBs!AU55+Sect_FCs!AU55</f>
        <v>1620.6275459199999</v>
      </c>
      <c r="BT55" s="16">
        <f>Sect_CBs!BT55+Sect_DBs!AV55+Sect_FCs!AV55</f>
        <v>1494.2988018899998</v>
      </c>
      <c r="BU55" s="16">
        <f>Sect_CBs!BU55+Sect_DBs!AW55+Sect_FCs!AW55</f>
        <v>1343.6900468899998</v>
      </c>
      <c r="BV55" s="16">
        <f>Sect_CBs!BV55+Sect_DBs!AX55+Sect_FCs!AX55</f>
        <v>1385.9421205899998</v>
      </c>
      <c r="BW55" s="16">
        <f>Sect_CBs!BW55+Sect_DBs!AY55+Sect_FCs!AY55</f>
        <v>1368.8191014600002</v>
      </c>
      <c r="BX55" s="16">
        <f>Sect_CBs!BX55+Sect_DBs!AZ55+Sect_FCs!AZ55</f>
        <v>1336.68994264</v>
      </c>
      <c r="BY55" s="16">
        <f>Sect_CBs!BY55+Sect_DBs!BA55+Sect_FCs!BA55</f>
        <v>1253.3501070099999</v>
      </c>
      <c r="BZ55" s="16">
        <f>Sect_CBs!BZ55+Sect_DBs!BB55+Sect_FCs!BB55</f>
        <v>1293.2937790699998</v>
      </c>
      <c r="CA55" s="16">
        <f>Sect_CBs!CA55+Sect_DBs!BC55+Sect_FCs!BC55</f>
        <v>1303.7291546499998</v>
      </c>
      <c r="CB55" s="16">
        <f>Sect_CBs!CB55+Sect_DBs!BD55+Sect_FCs!BD55</f>
        <v>1205.7422526900002</v>
      </c>
      <c r="CC55" s="16">
        <f>Sect_CBs!CC55+Sect_DBs!BE55+Sect_FCs!BE55</f>
        <v>1253.2083378299999</v>
      </c>
      <c r="CD55" s="16">
        <f>Sect_CBs!CD55+Sect_DBs!BF55+Sect_FCs!BF55</f>
        <v>1244.40952419</v>
      </c>
      <c r="CE55" s="16">
        <f>Sect_CBs!CE55+Sect_DBs!BG55+Sect_FCs!BG55</f>
        <v>1204.6422519900002</v>
      </c>
      <c r="CF55" s="16">
        <f>Sect_CBs!CF55+Sect_DBs!BH55+Sect_FCs!BH55</f>
        <v>1257.7267176999999</v>
      </c>
      <c r="CG55" s="16">
        <f>Sect_CBs!CG55+Sect_DBs!BI55+Sect_FCs!BI55</f>
        <v>1299.2974185</v>
      </c>
      <c r="CH55" s="16">
        <f>Sect_CBs!CH55+Sect_DBs!BJ55+Sect_FCs!BJ55</f>
        <v>1475.18554584</v>
      </c>
      <c r="CI55" s="16">
        <f>Sect_CBs!CI55+Sect_DBs!BK55+Sect_FCs!BK55</f>
        <v>1469.3821749158278</v>
      </c>
      <c r="CJ55" s="16">
        <f>Sect_CBs!CJ55+Sect_DBs!BL55+Sect_FCs!BL55</f>
        <v>1475.5832410258279</v>
      </c>
      <c r="CK55" s="16">
        <f>Sect_CBs!CK55+Sect_DBs!BM55+Sect_FCs!BM55</f>
        <v>1347.2918904500002</v>
      </c>
      <c r="CL55" s="16">
        <f>Sect_CBs!CL55+Sect_DBs!BN55+Sect_FCs!BN55</f>
        <v>1395.0173294400001</v>
      </c>
      <c r="CM55" s="16">
        <f>Sect_CBs!CM55+Sect_DBs!BO55+Sect_FCs!BO55</f>
        <v>1416.1595712300004</v>
      </c>
      <c r="CN55" s="16">
        <f>Sect_CBs!CN55+Sect_DBs!BP55+Sect_FCs!BP55</f>
        <v>1600.0005234499997</v>
      </c>
      <c r="CO55" s="16">
        <f>Sect_CBs!CO55+Sect_DBs!BQ55+Sect_FCs!BQ55</f>
        <v>1860.6917005099999</v>
      </c>
      <c r="CP55" s="16">
        <f>Sect_CBs!CP55+Sect_DBs!BR55+Sect_FCs!BR55</f>
        <v>1689.7320026599996</v>
      </c>
      <c r="CQ55" s="16">
        <f>Sect_CBs!CQ55+Sect_DBs!BS55+Sect_FCs!BS55</f>
        <v>1577.9611667500001</v>
      </c>
      <c r="CR55" s="16">
        <f>Sect_CBs!CR55+Sect_DBs!BT55+Sect_FCs!BT55</f>
        <v>1695.2853054739999</v>
      </c>
      <c r="CS55" s="16">
        <f>Sect_CBs!CS55+Sect_DBs!BU55+Sect_FCs!BU55</f>
        <v>1751.2706651799999</v>
      </c>
      <c r="CT55" s="16">
        <f>Sect_CBs!CT55+Sect_DBs!BV55+Sect_FCs!BV55</f>
        <v>2092.3804161399999</v>
      </c>
      <c r="CU55" s="16">
        <f>Sect_CBs!CU55+Sect_DBs!BW55+Sect_FCs!BW55</f>
        <v>2345.0080822769996</v>
      </c>
      <c r="CV55" s="16">
        <f>Sect_CBs!CV55+Sect_DBs!BX55+Sect_FCs!BX55</f>
        <v>2736.0298443759998</v>
      </c>
      <c r="CW55" s="16">
        <f>Sect_CBs!CW55+Sect_DBs!BY55+Sect_FCs!BY55</f>
        <v>2907.9684312659997</v>
      </c>
      <c r="CX55" s="16">
        <f>Sect_CBs!CX55+Sect_DBs!BZ55+Sect_FCs!BZ55</f>
        <v>3047.4057025720003</v>
      </c>
      <c r="CY55" s="16">
        <f>Sect_CBs!CY55+Sect_DBs!CA55+Sect_FCs!CA55</f>
        <v>3011.5828555899998</v>
      </c>
      <c r="CZ55" s="16">
        <f>Sect_CBs!CZ55+Sect_DBs!CB55+Sect_FCs!CB55</f>
        <v>2881.5091847000003</v>
      </c>
      <c r="DA55" s="16">
        <f>Sect_CBs!DA55+Sect_DBs!CC55+Sect_FCs!CC55</f>
        <v>2875.6825013100006</v>
      </c>
      <c r="DB55" s="16">
        <f>Sect_CBs!DB55+Sect_DBs!CD55+Sect_FCs!CD55</f>
        <v>2809.9152768700005</v>
      </c>
      <c r="DC55" s="16">
        <f>Sect_CBs!DC55+Sect_DBs!CE55+Sect_FCs!CE55</f>
        <v>2817.3897845900005</v>
      </c>
      <c r="DD55" s="16">
        <f>Sect_CBs!DD55+Sect_DBs!CF55+Sect_FCs!CF55</f>
        <v>2953.4179586999999</v>
      </c>
      <c r="DE55" s="16">
        <f>Sect_CBs!DE55+Sect_DBs!CG55+Sect_FCs!CG55</f>
        <v>2991.6251638800004</v>
      </c>
      <c r="DF55" s="16">
        <f>Sect_CBs!DF55+Sect_DBs!CH55+Sect_FCs!CH55</f>
        <v>3188.8983105399993</v>
      </c>
      <c r="DG55" s="16">
        <f>Sect_CBs!DG55+Sect_DBs!CI55+Sect_FCs!CI55</f>
        <v>2987.8141278499997</v>
      </c>
      <c r="DH55" s="16">
        <f>Sect_CBs!DH55+Sect_DBs!CJ55+Sect_FCs!CJ55</f>
        <v>2779.7696633599999</v>
      </c>
      <c r="DI55" s="16">
        <f>Sect_CBs!DI55+Sect_DBs!CK55+Sect_FCs!CK55</f>
        <v>2886.7905111000005</v>
      </c>
      <c r="DJ55" s="16">
        <f>Sect_CBs!DJ55+Sect_DBs!CL55+Sect_FCs!CL55</f>
        <v>2920.07425285</v>
      </c>
      <c r="DK55" s="16">
        <f>Sect_CBs!DK55+Sect_DBs!CM55+Sect_FCs!CM55</f>
        <v>3036.7047126300008</v>
      </c>
      <c r="DL55" s="16">
        <f>Sect_CBs!DL55+Sect_DBs!CN55+Sect_FCs!CN55</f>
        <v>3489.2243861100001</v>
      </c>
      <c r="DM55" s="16">
        <f>Sect_CBs!DM55+Sect_DBs!CO55+Sect_FCs!CO55</f>
        <v>3087.4051199099999</v>
      </c>
      <c r="DN55" s="16">
        <f>Sect_CBs!DN55+Sect_DBs!CP55+Sect_FCs!CP55</f>
        <v>3244.8587096599999</v>
      </c>
      <c r="DO55" s="16">
        <f>Sect_CBs!DO55+Sect_DBs!CQ55+Sect_FCs!CQ55</f>
        <v>3396.7581523100002</v>
      </c>
      <c r="DP55" s="16">
        <f>Sect_CBs!DP55+Sect_DBs!CR55+Sect_FCs!CR55</f>
        <v>3361.0734198700006</v>
      </c>
      <c r="DQ55" s="16">
        <f>Sect_CBs!DQ55+Sect_DBs!CS55+Sect_FCs!CS55</f>
        <v>3405.6695905300003</v>
      </c>
      <c r="DR55" s="16">
        <f>Sect_CBs!DR55+Sect_DBs!CT55+Sect_FCs!CT55</f>
        <v>3181.9612157300012</v>
      </c>
      <c r="DS55" s="16">
        <f>Sect_CBs!DS55+Sect_DBs!CU55+Sect_FCs!CU55</f>
        <v>2869.1492240600001</v>
      </c>
      <c r="DT55" s="16">
        <f>Sect_CBs!DT55+Sect_DBs!CV55+Sect_FCs!CV55</f>
        <v>2879.8875138100002</v>
      </c>
      <c r="DU55" s="16">
        <f>Sect_CBs!DU55+Sect_DBs!CW55+Sect_FCs!CW55</f>
        <v>2910.4543336199999</v>
      </c>
      <c r="DV55" s="16">
        <f>Sect_CBs!DV55+Sect_DBs!CX55+Sect_FCs!CX55</f>
        <v>3000.8534448999999</v>
      </c>
      <c r="DW55" s="16">
        <f>Sect_CBs!DW55+Sect_DBs!CY55+Sect_FCs!CY55</f>
        <v>2989.4759389500009</v>
      </c>
      <c r="DX55" s="16">
        <f>Sect_CBs!DX55+Sect_DBs!CZ55+Sect_FCs!CZ55</f>
        <v>2945.1118656799995</v>
      </c>
      <c r="DY55" s="16">
        <f>Sect_CBs!DY55+Sect_DBs!DA55+Sect_FCs!DA55</f>
        <v>2920.3802522600004</v>
      </c>
      <c r="DZ55" s="16">
        <f>Sect_CBs!DZ55+Sect_DBs!DB55+Sect_FCs!DB55</f>
        <v>2996.6824125200005</v>
      </c>
      <c r="EA55" s="16">
        <f>Sect_CBs!EA55+Sect_DBs!DC55+Sect_FCs!DC55</f>
        <v>2895.4092925700002</v>
      </c>
      <c r="EB55" s="16">
        <f>Sect_CBs!EB55+Sect_DBs!DD55+Sect_FCs!DD55</f>
        <v>2987.9929892399996</v>
      </c>
      <c r="EC55" s="16">
        <f>Sect_CBs!EC55+Sect_DBs!DE55+Sect_FCs!DE55</f>
        <v>2998.2440129199995</v>
      </c>
      <c r="ED55" s="16">
        <f>Sect_CBs!ED55+Sect_DBs!DF55+Sect_FCs!DF55</f>
        <v>2909.8915590500001</v>
      </c>
      <c r="EE55" s="16">
        <f>Sect_CBs!EE55+Sect_DBs!DG55+Sect_FCs!DG55</f>
        <v>2884.4218651699998</v>
      </c>
      <c r="EF55" s="16">
        <f>Sect_CBs!EF55+Sect_DBs!DH55+Sect_FCs!DH55</f>
        <v>2510.4430742</v>
      </c>
      <c r="EG55" s="16">
        <f>Sect_CBs!EG55+Sect_DBs!DI55+Sect_FCs!DI55</f>
        <v>4802.9789026100016</v>
      </c>
      <c r="EH55" s="16">
        <f>Sect_CBs!EH55+Sect_DBs!DJ55+Sect_FCs!DJ55</f>
        <v>4793.231793599999</v>
      </c>
      <c r="EI55" s="16">
        <f>Sect_CBs!EI55+Sect_DBs!DK55+Sect_FCs!DK55</f>
        <v>4813.9241896599997</v>
      </c>
      <c r="EJ55" s="16">
        <f>Sect_CBs!EJ55+Sect_DBs!DL55+Sect_FCs!DL55</f>
        <v>4611.088637569992</v>
      </c>
      <c r="EK55" s="13">
        <f>Sect_CBs!EK55+Sect_DBs!DM55+Sect_FCs!DM55</f>
        <v>4690.6961904299915</v>
      </c>
      <c r="EL55" s="13">
        <f>Sect_CBs!EL55+Sect_DBs!DN55+Sect_FCs!DN55</f>
        <v>4634.6791540599925</v>
      </c>
      <c r="EM55" s="13">
        <f>Sect_CBs!EM55+Sect_DBs!DO55+Sect_FCs!DO55</f>
        <v>5131.2232679099934</v>
      </c>
      <c r="EN55" s="13">
        <f>Sect_CBs!EN55+Sect_DBs!DP55+Sect_FCs!DP55</f>
        <v>5132.0745113699941</v>
      </c>
      <c r="EO55" s="13">
        <f>Sect_CBs!EO55+Sect_DBs!DQ55+Sect_FCs!DQ55</f>
        <v>5133.3218901299933</v>
      </c>
      <c r="EP55" s="13">
        <f>Sect_CBs!EP55+Sect_DBs!DR55+Sect_FCs!DR55</f>
        <v>2425.4433109299953</v>
      </c>
      <c r="EQ55" s="13">
        <f>Sect_CBs!EQ55+Sect_DBs!DS55+Sect_FCs!DS55</f>
        <v>2262.6881053099946</v>
      </c>
      <c r="ER55" s="13">
        <f>Sect_CBs!ER55+Sect_DBs!DT55+Sect_FCs!DT55</f>
        <v>2425.5008740499948</v>
      </c>
      <c r="ES55" s="13">
        <f>Sect_CBs!ES55+Sect_DBs!DU55+Sect_FCs!DU55</f>
        <v>2327.4352287799948</v>
      </c>
      <c r="ET55" s="13">
        <f>Sect_CBs!ET55+Sect_DBs!DV55+Sect_FCs!DV55</f>
        <v>2412.7621324199959</v>
      </c>
      <c r="EU55" s="13">
        <f>Sect_CBs!EU55+Sect_DBs!DW55+Sect_FCs!DW55</f>
        <v>2540.2095733599945</v>
      </c>
      <c r="EV55" s="13">
        <f>Sect_CBs!EV55+Sect_DBs!DX55+Sect_FCs!DX55</f>
        <v>2623.6492158299952</v>
      </c>
      <c r="EW55" s="13">
        <f>Sect_CBs!EW55+Sect_DBs!DY55+Sect_FCs!DY55</f>
        <v>2637.655039189995</v>
      </c>
      <c r="EX55" s="13">
        <f>Sect_CBs!EX55+Sect_DBs!DZ55+Sect_FCs!DZ55</f>
        <v>2516.6410888999944</v>
      </c>
    </row>
    <row r="56" spans="1:154" s="18" customFormat="1" x14ac:dyDescent="0.3">
      <c r="A56" s="15" t="s">
        <v>68</v>
      </c>
      <c r="B56" s="16">
        <v>1409.4163430199999</v>
      </c>
      <c r="C56" s="16">
        <v>1333.1207635999997</v>
      </c>
      <c r="D56" s="16">
        <v>1419.0137706699998</v>
      </c>
      <c r="E56" s="16">
        <v>1764.0537725851129</v>
      </c>
      <c r="F56" s="16">
        <v>1413.01999226</v>
      </c>
      <c r="G56" s="16">
        <v>1472.9842244279998</v>
      </c>
      <c r="H56" s="16">
        <v>1444.81524055</v>
      </c>
      <c r="I56" s="16">
        <v>1439.3373651340003</v>
      </c>
      <c r="J56" s="16">
        <v>1437.715365134</v>
      </c>
      <c r="K56" s="17">
        <v>1442.2185776899998</v>
      </c>
      <c r="L56" s="16">
        <v>1259.62525136404</v>
      </c>
      <c r="M56" s="16">
        <v>1155.909536976136</v>
      </c>
      <c r="N56" s="16">
        <v>1245.5459358707212</v>
      </c>
      <c r="O56" s="16">
        <v>1353.1959175007214</v>
      </c>
      <c r="P56" s="16">
        <v>1379.9036515962218</v>
      </c>
      <c r="Q56" s="16">
        <v>1327.6375265902216</v>
      </c>
      <c r="R56" s="16">
        <v>1257.618295531222</v>
      </c>
      <c r="S56" s="16">
        <v>1319.0366259469997</v>
      </c>
      <c r="T56" s="16">
        <v>1268.6431363249994</v>
      </c>
      <c r="U56" s="16">
        <v>1429.3413001142794</v>
      </c>
      <c r="V56" s="16">
        <v>1604.12998793</v>
      </c>
      <c r="W56" s="16">
        <v>1756.1909079175002</v>
      </c>
      <c r="X56" s="16">
        <v>1744.2241648349998</v>
      </c>
      <c r="Y56" s="16">
        <v>1711.2040984025</v>
      </c>
      <c r="Z56" s="16">
        <f>Sect_CBs!Z56+Sect_DBs!B56+Sect_FCs!B56</f>
        <v>1719.5312242499997</v>
      </c>
      <c r="AA56" s="16">
        <f>Sect_CBs!AA56+Sect_DBs!C56+Sect_FCs!C56</f>
        <v>2136.0324904600002</v>
      </c>
      <c r="AB56" s="16">
        <f>Sect_CBs!AB56+Sect_DBs!D56+Sect_FCs!D56</f>
        <v>2129.7857953217112</v>
      </c>
      <c r="AC56" s="16">
        <f>Sect_CBs!AC56+Sect_DBs!E56+Sect_FCs!E56</f>
        <v>2371.6126692317116</v>
      </c>
      <c r="AD56" s="16">
        <f>Sect_CBs!AD56+Sect_DBs!F56+Sect_FCs!F56</f>
        <v>2546.3104206554999</v>
      </c>
      <c r="AE56" s="16">
        <f>Sect_CBs!AE56+Sect_DBs!G56+Sect_FCs!G56</f>
        <v>2415.505879457</v>
      </c>
      <c r="AF56" s="16">
        <f>Sect_CBs!AF56+Sect_DBs!H56+Sect_FCs!H56</f>
        <v>2594.1204328110002</v>
      </c>
      <c r="AG56" s="16">
        <f>Sect_CBs!AG56+Sect_DBs!I56+Sect_FCs!I56</f>
        <v>2625.4994444489998</v>
      </c>
      <c r="AH56" s="16">
        <f>Sect_CBs!AH56+Sect_DBs!J56+Sect_FCs!J56</f>
        <v>2505.5394098494994</v>
      </c>
      <c r="AI56" s="16">
        <f>Sect_CBs!AI56+Sect_DBs!K56+Sect_FCs!K56</f>
        <v>2604.3195565300007</v>
      </c>
      <c r="AJ56" s="16">
        <f>Sect_CBs!AJ56+Sect_DBs!L56+Sect_FCs!L56</f>
        <v>2583.734004898</v>
      </c>
      <c r="AK56" s="16">
        <f>Sect_CBs!AK56+Sect_DBs!M56+Sect_FCs!M56</f>
        <v>2779.9108018780007</v>
      </c>
      <c r="AL56" s="16">
        <f>Sect_CBs!AL56+Sect_DBs!N56+Sect_FCs!N56</f>
        <v>2948.0996580880001</v>
      </c>
      <c r="AM56" s="16">
        <f>Sect_CBs!AM56+Sect_DBs!O56+Sect_FCs!O56</f>
        <v>2848.8077370999999</v>
      </c>
      <c r="AN56" s="16">
        <f>Sect_CBs!AN56+Sect_DBs!P56+Sect_FCs!P56</f>
        <v>2874.2849126380011</v>
      </c>
      <c r="AO56" s="16">
        <f>Sect_CBs!AO56+Sect_DBs!Q56+Sect_FCs!Q56</f>
        <v>3070.3547406179991</v>
      </c>
      <c r="AP56" s="16">
        <f>Sect_CBs!AP56+Sect_DBs!R56+Sect_FCs!R56</f>
        <v>3161.2494322580005</v>
      </c>
      <c r="AQ56" s="16">
        <f>Sect_CBs!AQ56+Sect_DBs!S56+Sect_FCs!S56</f>
        <v>3349.9252508940008</v>
      </c>
      <c r="AR56" s="16">
        <f>Sect_CBs!AR56+Sect_DBs!T56+Sect_FCs!T56</f>
        <v>3688.0491926249993</v>
      </c>
      <c r="AS56" s="16">
        <f>Sect_CBs!AS56+Sect_DBs!U56+Sect_FCs!U56</f>
        <v>3262.3207490849995</v>
      </c>
      <c r="AT56" s="16">
        <f>Sect_CBs!AT56+Sect_DBs!V56+Sect_FCs!V56</f>
        <v>3397.7471673840005</v>
      </c>
      <c r="AU56" s="16">
        <f>Sect_CBs!AU56+Sect_DBs!W56+Sect_FCs!W56</f>
        <v>3536.8071616699999</v>
      </c>
      <c r="AV56" s="16">
        <f>Sect_CBs!AV56+Sect_DBs!X56+Sect_FCs!X56</f>
        <v>3566.1695003824998</v>
      </c>
      <c r="AW56" s="16">
        <f>Sect_CBs!AW56+Sect_DBs!Y56+Sect_FCs!Y56</f>
        <v>3514.9856074375007</v>
      </c>
      <c r="AX56" s="16">
        <f>Sect_CBs!AX56+Sect_DBs!Z56+Sect_FCs!Z56</f>
        <v>3235.5353183466</v>
      </c>
      <c r="AY56" s="16">
        <f>Sect_CBs!AY56+Sect_DBs!AA56+Sect_FCs!AA56</f>
        <v>3080.595142449999</v>
      </c>
      <c r="AZ56" s="16">
        <f>Sect_CBs!AZ56+Sect_DBs!AB56+Sect_FCs!AB56</f>
        <v>2933.2226735900003</v>
      </c>
      <c r="BA56" s="16">
        <f>Sect_CBs!BA56+Sect_DBs!AC56+Sect_FCs!AC56</f>
        <v>3187.0613708700002</v>
      </c>
      <c r="BB56" s="16">
        <f>Sect_CBs!BB56+Sect_DBs!AD56+Sect_FCs!AD56</f>
        <v>3327.3557011100002</v>
      </c>
      <c r="BC56" s="16">
        <f>Sect_CBs!BC56+Sect_DBs!AE56+Sect_FCs!AE56</f>
        <v>3238.2655195500001</v>
      </c>
      <c r="BD56" s="16">
        <f>Sect_CBs!BD56+Sect_DBs!AF56+Sect_FCs!AF56</f>
        <v>3291.0229782114998</v>
      </c>
      <c r="BE56" s="16">
        <f>Sect_CBs!BE56+Sect_DBs!AG56+Sect_FCs!AG56</f>
        <v>3370.5305293314991</v>
      </c>
      <c r="BF56" s="16">
        <f>Sect_CBs!BF56+Sect_DBs!AH56+Sect_FCs!AH56</f>
        <v>3334.0547263515004</v>
      </c>
      <c r="BG56" s="16">
        <f>Sect_CBs!BG56+Sect_DBs!AI56+Sect_FCs!AI56</f>
        <v>3304.3132860399992</v>
      </c>
      <c r="BH56" s="16">
        <f>Sect_CBs!BH56+Sect_DBs!AJ56+Sect_FCs!AJ56</f>
        <v>3333.3774690609998</v>
      </c>
      <c r="BI56" s="16">
        <f>Sect_CBs!BI56+Sect_DBs!AK56+Sect_FCs!AK56</f>
        <v>3339.7672395035006</v>
      </c>
      <c r="BJ56" s="16">
        <f>Sect_CBs!BJ56+Sect_DBs!AL56+Sect_FCs!AL56</f>
        <v>3203.1317456060001</v>
      </c>
      <c r="BK56" s="16">
        <f>Sect_CBs!BK56+Sect_DBs!AM56+Sect_FCs!AM56</f>
        <v>3183.4190587392645</v>
      </c>
      <c r="BL56" s="16">
        <f>Sect_CBs!BL56+Sect_DBs!AN56+Sect_FCs!AN56</f>
        <v>3093.5293536750005</v>
      </c>
      <c r="BM56" s="16">
        <f>Sect_CBs!BM56+Sect_DBs!AO56+Sect_FCs!AO56</f>
        <v>2800.4718087474998</v>
      </c>
      <c r="BN56" s="16">
        <f>Sect_CBs!BN56+Sect_DBs!AP56+Sect_FCs!AP56</f>
        <v>2768.6296519999996</v>
      </c>
      <c r="BO56" s="16">
        <f>Sect_CBs!BO56+Sect_DBs!AQ56+Sect_FCs!AQ56</f>
        <v>3019.2239274869999</v>
      </c>
      <c r="BP56" s="16">
        <f>Sect_CBs!BP56+Sect_DBs!AR56+Sect_FCs!AR56</f>
        <v>3135.6994203581976</v>
      </c>
      <c r="BQ56" s="16">
        <f>Sect_CBs!BQ56+Sect_DBs!AS56+Sect_FCs!AS56</f>
        <v>3138.1411026311971</v>
      </c>
      <c r="BR56" s="16">
        <f>Sect_CBs!BR56+Sect_DBs!AT56+Sect_FCs!AT56</f>
        <v>3222.8314868616976</v>
      </c>
      <c r="BS56" s="16">
        <f>Sect_CBs!BS56+Sect_DBs!AU56+Sect_FCs!AU56</f>
        <v>3355.2082383731977</v>
      </c>
      <c r="BT56" s="16">
        <f>Sect_CBs!BT56+Sect_DBs!AV56+Sect_FCs!AV56</f>
        <v>3380.654168376197</v>
      </c>
      <c r="BU56" s="16">
        <f>Sect_CBs!BU56+Sect_DBs!AW56+Sect_FCs!AW56</f>
        <v>3521.6544135831978</v>
      </c>
      <c r="BV56" s="16">
        <f>Sect_CBs!BV56+Sect_DBs!AX56+Sect_FCs!AX56</f>
        <v>3501.7259398301962</v>
      </c>
      <c r="BW56" s="16">
        <f>Sect_CBs!BW56+Sect_DBs!AY56+Sect_FCs!AY56</f>
        <v>3374.7449183341973</v>
      </c>
      <c r="BX56" s="16">
        <f>Sect_CBs!BX56+Sect_DBs!AZ56+Sect_FCs!AZ56</f>
        <v>3436.1995176146984</v>
      </c>
      <c r="BY56" s="16">
        <f>Sect_CBs!BY56+Sect_DBs!BA56+Sect_FCs!BA56</f>
        <v>3342.8905737521982</v>
      </c>
      <c r="BZ56" s="16">
        <f>Sect_CBs!BZ56+Sect_DBs!BB56+Sect_FCs!BB56</f>
        <v>3522.4449882261974</v>
      </c>
      <c r="CA56" s="16">
        <f>Sect_CBs!CA56+Sect_DBs!BC56+Sect_FCs!BC56</f>
        <v>3432.6868218171976</v>
      </c>
      <c r="CB56" s="16">
        <f>Sect_CBs!CB56+Sect_DBs!BD56+Sect_FCs!BD56</f>
        <v>3409.4418156501974</v>
      </c>
      <c r="CC56" s="16">
        <f>Sect_CBs!CC56+Sect_DBs!BE56+Sect_FCs!BE56</f>
        <v>3514.9940506421985</v>
      </c>
      <c r="CD56" s="16">
        <f>Sect_CBs!CD56+Sect_DBs!BF56+Sect_FCs!BF56</f>
        <v>3565.1085819396976</v>
      </c>
      <c r="CE56" s="16">
        <f>Sect_CBs!CE56+Sect_DBs!BG56+Sect_FCs!BG56</f>
        <v>3611.6237685021974</v>
      </c>
      <c r="CF56" s="16">
        <f>Sect_CBs!CF56+Sect_DBs!BH56+Sect_FCs!BH56</f>
        <v>3706.8791975411968</v>
      </c>
      <c r="CG56" s="16">
        <f>Sect_CBs!CG56+Sect_DBs!BI56+Sect_FCs!BI56</f>
        <v>3695.1864078511971</v>
      </c>
      <c r="CH56" s="16">
        <f>Sect_CBs!CH56+Sect_DBs!BJ56+Sect_FCs!BJ56</f>
        <v>3634.4989916394998</v>
      </c>
      <c r="CI56" s="16">
        <f>Sect_CBs!CI56+Sect_DBs!BK56+Sect_FCs!BK56</f>
        <v>3492.6078919199999</v>
      </c>
      <c r="CJ56" s="16">
        <f>Sect_CBs!CJ56+Sect_DBs!BL56+Sect_FCs!BL56</f>
        <v>3571.3181951790002</v>
      </c>
      <c r="CK56" s="16">
        <f>Sect_CBs!CK56+Sect_DBs!BM56+Sect_FCs!BM56</f>
        <v>3693.9049517640001</v>
      </c>
      <c r="CL56" s="16">
        <f>Sect_CBs!CL56+Sect_DBs!BN56+Sect_FCs!BN56</f>
        <v>3776.9456380299994</v>
      </c>
      <c r="CM56" s="16">
        <f>Sect_CBs!CM56+Sect_DBs!BO56+Sect_FCs!BO56</f>
        <v>4016.3237829400005</v>
      </c>
      <c r="CN56" s="16">
        <f>Sect_CBs!CN56+Sect_DBs!BP56+Sect_FCs!BP56</f>
        <v>4091.0819259900009</v>
      </c>
      <c r="CO56" s="16">
        <f>Sect_CBs!CO56+Sect_DBs!BQ56+Sect_FCs!BQ56</f>
        <v>3999.8819844600007</v>
      </c>
      <c r="CP56" s="16">
        <f>Sect_CBs!CP56+Sect_DBs!BR56+Sect_FCs!BR56</f>
        <v>4136.8812666773683</v>
      </c>
      <c r="CQ56" s="16">
        <f>Sect_CBs!CQ56+Sect_DBs!BS56+Sect_FCs!BS56</f>
        <v>3648.1359181773691</v>
      </c>
      <c r="CR56" s="16">
        <f>Sect_CBs!CR56+Sect_DBs!BT56+Sect_FCs!BT56</f>
        <v>3790.8920800074998</v>
      </c>
      <c r="CS56" s="16">
        <f>Sect_CBs!CS56+Sect_DBs!BU56+Sect_FCs!BU56</f>
        <v>3777.2972291360006</v>
      </c>
      <c r="CT56" s="16">
        <f>Sect_CBs!CT56+Sect_DBs!BV56+Sect_FCs!BV56</f>
        <v>3466.174055902</v>
      </c>
      <c r="CU56" s="16">
        <f>Sect_CBs!CU56+Sect_DBs!BW56+Sect_FCs!BW56</f>
        <v>3177.3981140429996</v>
      </c>
      <c r="CV56" s="16">
        <f>Sect_CBs!CV56+Sect_DBs!BX56+Sect_FCs!BX56</f>
        <v>3162.9553185310001</v>
      </c>
      <c r="CW56" s="16">
        <f>Sect_CBs!CW56+Sect_DBs!BY56+Sect_FCs!BY56</f>
        <v>3453.2645463550002</v>
      </c>
      <c r="CX56" s="16">
        <f>Sect_CBs!CX56+Sect_DBs!BZ56+Sect_FCs!BZ56</f>
        <v>3579.2706125299992</v>
      </c>
      <c r="CY56" s="16">
        <f>Sect_CBs!CY56+Sect_DBs!CA56+Sect_FCs!CA56</f>
        <v>3782.9503387000004</v>
      </c>
      <c r="CZ56" s="16">
        <f>Sect_CBs!CZ56+Sect_DBs!CB56+Sect_FCs!CB56</f>
        <v>3691.1472257099999</v>
      </c>
      <c r="DA56" s="16">
        <f>Sect_CBs!DA56+Sect_DBs!CC56+Sect_FCs!CC56</f>
        <v>3642.6423738699996</v>
      </c>
      <c r="DB56" s="16">
        <f>Sect_CBs!DB56+Sect_DBs!CD56+Sect_FCs!CD56</f>
        <v>3466.5948646899997</v>
      </c>
      <c r="DC56" s="16">
        <f>Sect_CBs!DC56+Sect_DBs!CE56+Sect_FCs!CE56</f>
        <v>3984.8815073700002</v>
      </c>
      <c r="DD56" s="16">
        <f>Sect_CBs!DD56+Sect_DBs!CF56+Sect_FCs!CF56</f>
        <v>4052.6898855699997</v>
      </c>
      <c r="DE56" s="16">
        <f>Sect_CBs!DE56+Sect_DBs!CG56+Sect_FCs!CG56</f>
        <v>4145.70651378</v>
      </c>
      <c r="DF56" s="16">
        <f>Sect_CBs!DF56+Sect_DBs!CH56+Sect_FCs!CH56</f>
        <v>4102.4176089500006</v>
      </c>
      <c r="DG56" s="16">
        <f>Sect_CBs!DG56+Sect_DBs!CI56+Sect_FCs!CI56</f>
        <v>4567.0487255200005</v>
      </c>
      <c r="DH56" s="16">
        <f>Sect_CBs!DH56+Sect_DBs!CJ56+Sect_FCs!CJ56</f>
        <v>4298.5665882100011</v>
      </c>
      <c r="DI56" s="16">
        <f>Sect_CBs!DI56+Sect_DBs!CK56+Sect_FCs!CK56</f>
        <v>4510.1128769599991</v>
      </c>
      <c r="DJ56" s="16">
        <f>Sect_CBs!DJ56+Sect_DBs!CL56+Sect_FCs!CL56</f>
        <v>4769.6487722300017</v>
      </c>
      <c r="DK56" s="16">
        <f>Sect_CBs!DK56+Sect_DBs!CM56+Sect_FCs!CM56</f>
        <v>4916.530824800001</v>
      </c>
      <c r="DL56" s="16">
        <f>Sect_CBs!DL56+Sect_DBs!CN56+Sect_FCs!CN56</f>
        <v>5220.5856536500014</v>
      </c>
      <c r="DM56" s="16">
        <f>Sect_CBs!DM56+Sect_DBs!CO56+Sect_FCs!CO56</f>
        <v>5870.3072614600014</v>
      </c>
      <c r="DN56" s="16">
        <f>Sect_CBs!DN56+Sect_DBs!CP56+Sect_FCs!CP56</f>
        <v>5926.5245647500014</v>
      </c>
      <c r="DO56" s="16">
        <f>Sect_CBs!DO56+Sect_DBs!CQ56+Sect_FCs!CQ56</f>
        <v>5835.3970542100005</v>
      </c>
      <c r="DP56" s="16">
        <f>Sect_CBs!DP56+Sect_DBs!CR56+Sect_FCs!CR56</f>
        <v>5918.9773644900024</v>
      </c>
      <c r="DQ56" s="16">
        <f>Sect_CBs!DQ56+Sect_DBs!CS56+Sect_FCs!CS56</f>
        <v>5919.7156808400014</v>
      </c>
      <c r="DR56" s="16">
        <f>Sect_CBs!DR56+Sect_DBs!CT56+Sect_FCs!CT56</f>
        <v>5897.49949689</v>
      </c>
      <c r="DS56" s="16">
        <f>Sect_CBs!DS56+Sect_DBs!CU56+Sect_FCs!CU56</f>
        <v>6230.4274499100011</v>
      </c>
      <c r="DT56" s="16">
        <f>Sect_CBs!DT56+Sect_DBs!CV56+Sect_FCs!CV56</f>
        <v>6467.4010446799984</v>
      </c>
      <c r="DU56" s="16">
        <f>Sect_CBs!DU56+Sect_DBs!CW56+Sect_FCs!CW56</f>
        <v>6627.1020192699998</v>
      </c>
      <c r="DV56" s="16">
        <f>Sect_CBs!DV56+Sect_DBs!CX56+Sect_FCs!CX56</f>
        <v>6595.9986558305</v>
      </c>
      <c r="DW56" s="16">
        <f>Sect_CBs!DW56+Sect_DBs!CY56+Sect_FCs!CY56</f>
        <v>7729.0309603299993</v>
      </c>
      <c r="DX56" s="16">
        <f>Sect_CBs!DX56+Sect_DBs!CZ56+Sect_FCs!CZ56</f>
        <v>7833.6509051075009</v>
      </c>
      <c r="DY56" s="16">
        <f>Sect_CBs!DY56+Sect_DBs!DA56+Sect_FCs!DA56</f>
        <v>6876.9068716549982</v>
      </c>
      <c r="DZ56" s="16">
        <f>Sect_CBs!DZ56+Sect_DBs!DB56+Sect_FCs!DB56</f>
        <v>6816.0767816952002</v>
      </c>
      <c r="EA56" s="16">
        <f>Sect_CBs!EA56+Sect_DBs!DC56+Sect_FCs!DC56</f>
        <v>6980.7328595452018</v>
      </c>
      <c r="EB56" s="16">
        <f>Sect_CBs!EB56+Sect_DBs!DD56+Sect_FCs!DD56</f>
        <v>7031.7317715827003</v>
      </c>
      <c r="EC56" s="16">
        <f>Sect_CBs!EC56+Sect_DBs!DE56+Sect_FCs!DE56</f>
        <v>7691.6358300225002</v>
      </c>
      <c r="ED56" s="16">
        <f>Sect_CBs!ED56+Sect_DBs!DF56+Sect_FCs!DF56</f>
        <v>7238.2456489776996</v>
      </c>
      <c r="EE56" s="16">
        <f>Sect_CBs!EE56+Sect_DBs!DG56+Sect_FCs!DG56</f>
        <v>7147.4826055678905</v>
      </c>
      <c r="EF56" s="16">
        <f>Sect_CBs!EF56+Sect_DBs!DH56+Sect_FCs!DH56</f>
        <v>7525.8661436601997</v>
      </c>
      <c r="EG56" s="16">
        <f>Sect_CBs!EG56+Sect_DBs!DI56+Sect_FCs!DI56</f>
        <v>8260.0861284752064</v>
      </c>
      <c r="EH56" s="16">
        <f>Sect_CBs!EH56+Sect_DBs!DJ56+Sect_FCs!DJ56</f>
        <v>8242.754343485205</v>
      </c>
      <c r="EI56" s="16">
        <f>Sect_CBs!EI56+Sect_DBs!DK56+Sect_FCs!DK56</f>
        <v>8101.0056814477057</v>
      </c>
      <c r="EJ56" s="16">
        <f>Sect_CBs!EJ56+Sect_DBs!DL56+Sect_FCs!DL56</f>
        <v>9174.3674932702088</v>
      </c>
      <c r="EK56" s="13">
        <f>Sect_CBs!EK56+Sect_DBs!DM56+Sect_FCs!DM56</f>
        <v>10740.867218770007</v>
      </c>
      <c r="EL56" s="13">
        <f>Sect_CBs!EL56+Sect_DBs!DN56+Sect_FCs!DN56</f>
        <v>10774.524361775007</v>
      </c>
      <c r="EM56" s="13">
        <f>Sect_CBs!EM56+Sect_DBs!DO56+Sect_FCs!DO56</f>
        <v>11634.912486760009</v>
      </c>
      <c r="EN56" s="13">
        <f>Sect_CBs!EN56+Sect_DBs!DP56+Sect_FCs!DP56</f>
        <v>12000.072239118012</v>
      </c>
      <c r="EO56" s="13">
        <f>Sect_CBs!EO56+Sect_DBs!DQ56+Sect_FCs!DQ56</f>
        <v>12385.309650883506</v>
      </c>
      <c r="EP56" s="13">
        <f>Sect_CBs!EP56+Sect_DBs!DR56+Sect_FCs!DR56</f>
        <v>11758.111811996008</v>
      </c>
      <c r="EQ56" s="13">
        <f>Sect_CBs!EQ56+Sect_DBs!DS56+Sect_FCs!DS56</f>
        <v>10501.223445946011</v>
      </c>
      <c r="ER56" s="13">
        <f>Sect_CBs!ER56+Sect_DBs!DT56+Sect_FCs!DT56</f>
        <v>11497.205250941008</v>
      </c>
      <c r="ES56" s="13">
        <f>Sect_CBs!ES56+Sect_DBs!DU56+Sect_FCs!DU56</f>
        <v>12111.943876628504</v>
      </c>
      <c r="ET56" s="13">
        <f>Sect_CBs!ET56+Sect_DBs!DV56+Sect_FCs!DV56</f>
        <v>12225.448827157006</v>
      </c>
      <c r="EU56" s="13">
        <f>Sect_CBs!EU56+Sect_DBs!DW56+Sect_FCs!DW56</f>
        <v>12263.350210977504</v>
      </c>
      <c r="EV56" s="13">
        <f>Sect_CBs!EV56+Sect_DBs!DX56+Sect_FCs!DX56</f>
        <v>12511.287408748505</v>
      </c>
      <c r="EW56" s="13">
        <f>Sect_CBs!EW56+Sect_DBs!DY56+Sect_FCs!DY56</f>
        <v>12945.157605191509</v>
      </c>
      <c r="EX56" s="13">
        <f>Sect_CBs!EX56+Sect_DBs!DZ56+Sect_FCs!DZ56</f>
        <v>12210.313710690003</v>
      </c>
    </row>
    <row r="57" spans="1:154" s="18" customFormat="1" x14ac:dyDescent="0.3">
      <c r="A57" s="15" t="s">
        <v>69</v>
      </c>
      <c r="B57" s="16">
        <v>851.74724346000016</v>
      </c>
      <c r="C57" s="16">
        <v>765.5</v>
      </c>
      <c r="D57" s="16">
        <v>846.7414659100001</v>
      </c>
      <c r="E57" s="16">
        <v>784.25148808458675</v>
      </c>
      <c r="F57" s="16">
        <v>701.12863936999997</v>
      </c>
      <c r="G57" s="16">
        <v>708.79962237999985</v>
      </c>
      <c r="H57" s="16">
        <v>651.07019476999994</v>
      </c>
      <c r="I57" s="16">
        <v>661.12809341000013</v>
      </c>
      <c r="J57" s="16">
        <v>661.57609341000011</v>
      </c>
      <c r="K57" s="17">
        <v>622.54105659999993</v>
      </c>
      <c r="L57" s="16">
        <v>732.26831062155497</v>
      </c>
      <c r="M57" s="16">
        <v>555.4722421161174</v>
      </c>
      <c r="N57" s="16">
        <v>557.04281442721492</v>
      </c>
      <c r="O57" s="16">
        <v>496.61388560721497</v>
      </c>
      <c r="P57" s="16">
        <v>466.040352577215</v>
      </c>
      <c r="Q57" s="16">
        <v>466.67370301721485</v>
      </c>
      <c r="R57" s="16">
        <v>499.99673546721488</v>
      </c>
      <c r="S57" s="16">
        <v>551.53847642999995</v>
      </c>
      <c r="T57" s="16">
        <v>575.05658857000003</v>
      </c>
      <c r="U57" s="16">
        <v>538.29427278252501</v>
      </c>
      <c r="V57" s="16">
        <v>625.8808627599999</v>
      </c>
      <c r="W57" s="16">
        <v>820.37295630999995</v>
      </c>
      <c r="X57" s="16">
        <v>803.10545583999999</v>
      </c>
      <c r="Y57" s="16">
        <v>824.23837337000009</v>
      </c>
      <c r="Z57" s="16">
        <f>Sect_CBs!Z57+Sect_DBs!B57+Sect_FCs!B57</f>
        <v>1094.1946710799998</v>
      </c>
      <c r="AA57" s="16">
        <f>Sect_CBs!AA57+Sect_DBs!C57+Sect_FCs!C57</f>
        <v>1012.4422666</v>
      </c>
      <c r="AB57" s="16">
        <f>Sect_CBs!AB57+Sect_DBs!D57+Sect_FCs!D57</f>
        <v>1123.46233321</v>
      </c>
      <c r="AC57" s="16">
        <f>Sect_CBs!AC57+Sect_DBs!E57+Sect_FCs!E57</f>
        <v>1158.9326738899999</v>
      </c>
      <c r="AD57" s="16">
        <f>Sect_CBs!AD57+Sect_DBs!F57+Sect_FCs!F57</f>
        <v>1140.4348457249105</v>
      </c>
      <c r="AE57" s="16">
        <f>Sect_CBs!AE57+Sect_DBs!G57+Sect_FCs!G57</f>
        <v>1252.6124710625638</v>
      </c>
      <c r="AF57" s="16">
        <f>Sect_CBs!AF57+Sect_DBs!H57+Sect_FCs!H57</f>
        <v>1387.2367085354001</v>
      </c>
      <c r="AG57" s="16">
        <f>Sect_CBs!AG57+Sect_DBs!I57+Sect_FCs!I57</f>
        <v>1438.8762807900471</v>
      </c>
      <c r="AH57" s="16">
        <f>Sect_CBs!AH57+Sect_DBs!J57+Sect_FCs!J57</f>
        <v>1464.1340974144002</v>
      </c>
      <c r="AI57" s="16">
        <f>Sect_CBs!AI57+Sect_DBs!K57+Sect_FCs!K57</f>
        <v>1461.5616277428983</v>
      </c>
      <c r="AJ57" s="16">
        <f>Sect_CBs!AJ57+Sect_DBs!L57+Sect_FCs!L57</f>
        <v>1491.3261106123025</v>
      </c>
      <c r="AK57" s="16">
        <f>Sect_CBs!AK57+Sect_DBs!M57+Sect_FCs!M57</f>
        <v>1645.4463604580455</v>
      </c>
      <c r="AL57" s="16">
        <f>Sect_CBs!AL57+Sect_DBs!N57+Sect_FCs!N57</f>
        <v>1430.7957515715</v>
      </c>
      <c r="AM57" s="16">
        <f>Sect_CBs!AM57+Sect_DBs!O57+Sect_FCs!O57</f>
        <v>1214.6122322898925</v>
      </c>
      <c r="AN57" s="16">
        <f>Sect_CBs!AN57+Sect_DBs!P57+Sect_FCs!P57</f>
        <v>1344.2711630255003</v>
      </c>
      <c r="AO57" s="16">
        <f>Sect_CBs!AO57+Sect_DBs!Q57+Sect_FCs!Q57</f>
        <v>1579.2852396154999</v>
      </c>
      <c r="AP57" s="16">
        <f>Sect_CBs!AP57+Sect_DBs!R57+Sect_FCs!R57</f>
        <v>1564.8797849774999</v>
      </c>
      <c r="AQ57" s="16">
        <f>Sect_CBs!AQ57+Sect_DBs!S57+Sect_FCs!S57</f>
        <v>1639.8414853621</v>
      </c>
      <c r="AR57" s="16">
        <f>Sect_CBs!AR57+Sect_DBs!T57+Sect_FCs!T57</f>
        <v>1661.2673655137</v>
      </c>
      <c r="AS57" s="16">
        <f>Sect_CBs!AS57+Sect_DBs!U57+Sect_FCs!U57</f>
        <v>2057.8979837167999</v>
      </c>
      <c r="AT57" s="16">
        <f>Sect_CBs!AT57+Sect_DBs!V57+Sect_FCs!V57</f>
        <v>1806.6745152496001</v>
      </c>
      <c r="AU57" s="16">
        <f>Sect_CBs!AU57+Sect_DBs!W57+Sect_FCs!W57</f>
        <v>1923.5856072436995</v>
      </c>
      <c r="AV57" s="16">
        <f>Sect_CBs!AV57+Sect_DBs!X57+Sect_FCs!X57</f>
        <v>1915.2011029295998</v>
      </c>
      <c r="AW57" s="16">
        <f>Sect_CBs!AW57+Sect_DBs!Y57+Sect_FCs!Y57</f>
        <v>1682.2262394188999</v>
      </c>
      <c r="AX57" s="16">
        <f>Sect_CBs!AX57+Sect_DBs!Z57+Sect_FCs!Z57</f>
        <v>1872.9235212053002</v>
      </c>
      <c r="AY57" s="16">
        <f>Sect_CBs!AY57+Sect_DBs!AA57+Sect_FCs!AA57</f>
        <v>1910.7094793753001</v>
      </c>
      <c r="AZ57" s="16">
        <f>Sect_CBs!AZ57+Sect_DBs!AB57+Sect_FCs!AB57</f>
        <v>2015.4097807366998</v>
      </c>
      <c r="BA57" s="16">
        <f>Sect_CBs!BA57+Sect_DBs!AC57+Sect_FCs!AC57</f>
        <v>2058.5945489076998</v>
      </c>
      <c r="BB57" s="16">
        <f>Sect_CBs!BB57+Sect_DBs!AD57+Sect_FCs!AD57</f>
        <v>2007.9566607018</v>
      </c>
      <c r="BC57" s="16">
        <f>Sect_CBs!BC57+Sect_DBs!AE57+Sect_FCs!AE57</f>
        <v>1896.6890483589</v>
      </c>
      <c r="BD57" s="16">
        <f>Sect_CBs!BD57+Sect_DBs!AF57+Sect_FCs!AF57</f>
        <v>1956.6488735296002</v>
      </c>
      <c r="BE57" s="16">
        <f>Sect_CBs!BE57+Sect_DBs!AG57+Sect_FCs!AG57</f>
        <v>1929.5058273662007</v>
      </c>
      <c r="BF57" s="16">
        <f>Sect_CBs!BF57+Sect_DBs!AH57+Sect_FCs!AH57</f>
        <v>1979.9284650715001</v>
      </c>
      <c r="BG57" s="16">
        <f>Sect_CBs!BG57+Sect_DBs!AI57+Sect_FCs!AI57</f>
        <v>1923.5204364544002</v>
      </c>
      <c r="BH57" s="16">
        <f>Sect_CBs!BH57+Sect_DBs!AJ57+Sect_FCs!AJ57</f>
        <v>1921.9075943302007</v>
      </c>
      <c r="BI57" s="16">
        <f>Sect_CBs!BI57+Sect_DBs!AK57+Sect_FCs!AK57</f>
        <v>1976.103623212</v>
      </c>
      <c r="BJ57" s="16">
        <f>Sect_CBs!BJ57+Sect_DBs!AL57+Sect_FCs!AL57</f>
        <v>1949.2470419510007</v>
      </c>
      <c r="BK57" s="16">
        <f>Sect_CBs!BK57+Sect_DBs!AM57+Sect_FCs!AM57</f>
        <v>1888.5796042310985</v>
      </c>
      <c r="BL57" s="16">
        <f>Sect_CBs!BL57+Sect_DBs!AN57+Sect_FCs!AN57</f>
        <v>2112.8779151209997</v>
      </c>
      <c r="BM57" s="16">
        <f>Sect_CBs!BM57+Sect_DBs!AO57+Sect_FCs!AO57</f>
        <v>2122.6300887500001</v>
      </c>
      <c r="BN57" s="16">
        <f>Sect_CBs!BN57+Sect_DBs!AP57+Sect_FCs!AP57</f>
        <v>2084.7153923999995</v>
      </c>
      <c r="BO57" s="16">
        <f>Sect_CBs!BO57+Sect_DBs!AQ57+Sect_FCs!AQ57</f>
        <v>2231.0531847900006</v>
      </c>
      <c r="BP57" s="16">
        <f>Sect_CBs!BP57+Sect_DBs!AR57+Sect_FCs!AR57</f>
        <v>2404.2333726500005</v>
      </c>
      <c r="BQ57" s="16">
        <f>Sect_CBs!BQ57+Sect_DBs!AS57+Sect_FCs!AS57</f>
        <v>2457.5960166500008</v>
      </c>
      <c r="BR57" s="16">
        <f>Sect_CBs!BR57+Sect_DBs!AT57+Sect_FCs!AT57</f>
        <v>2447.1274185699999</v>
      </c>
      <c r="BS57" s="16">
        <f>Sect_CBs!BS57+Sect_DBs!AU57+Sect_FCs!AU57</f>
        <v>2555.1896890300004</v>
      </c>
      <c r="BT57" s="16">
        <f>Sect_CBs!BT57+Sect_DBs!AV57+Sect_FCs!AV57</f>
        <v>2364.3684499300002</v>
      </c>
      <c r="BU57" s="16">
        <f>Sect_CBs!BU57+Sect_DBs!AW57+Sect_FCs!AW57</f>
        <v>2329.1493510100008</v>
      </c>
      <c r="BV57" s="16">
        <f>Sect_CBs!BV57+Sect_DBs!AX57+Sect_FCs!AX57</f>
        <v>2301.5686457199995</v>
      </c>
      <c r="BW57" s="16">
        <f>Sect_CBs!BW57+Sect_DBs!AY57+Sect_FCs!AY57</f>
        <v>2318.6367590700002</v>
      </c>
      <c r="BX57" s="16">
        <f>Sect_CBs!BX57+Sect_DBs!AZ57+Sect_FCs!AZ57</f>
        <v>2423.3954017000005</v>
      </c>
      <c r="BY57" s="16">
        <f>Sect_CBs!BY57+Sect_DBs!BA57+Sect_FCs!BA57</f>
        <v>2637.5326609499994</v>
      </c>
      <c r="BZ57" s="16">
        <f>Sect_CBs!BZ57+Sect_DBs!BB57+Sect_FCs!BB57</f>
        <v>2701.8411952699998</v>
      </c>
      <c r="CA57" s="16">
        <f>Sect_CBs!CA57+Sect_DBs!BC57+Sect_FCs!BC57</f>
        <v>2586.458459420001</v>
      </c>
      <c r="CB57" s="16">
        <f>Sect_CBs!CB57+Sect_DBs!BD57+Sect_FCs!BD57</f>
        <v>2795.5675878700004</v>
      </c>
      <c r="CC57" s="16">
        <f>Sect_CBs!CC57+Sect_DBs!BE57+Sect_FCs!BE57</f>
        <v>2867.9307015600002</v>
      </c>
      <c r="CD57" s="16">
        <f>Sect_CBs!CD57+Sect_DBs!BF57+Sect_FCs!BF57</f>
        <v>3076.0170210299998</v>
      </c>
      <c r="CE57" s="16">
        <f>Sect_CBs!CE57+Sect_DBs!BG57+Sect_FCs!BG57</f>
        <v>3088.0252908500011</v>
      </c>
      <c r="CF57" s="16">
        <f>Sect_CBs!CF57+Sect_DBs!BH57+Sect_FCs!BH57</f>
        <v>3029.379397390001</v>
      </c>
      <c r="CG57" s="16">
        <f>Sect_CBs!CG57+Sect_DBs!BI57+Sect_FCs!BI57</f>
        <v>3051.6533907400003</v>
      </c>
      <c r="CH57" s="16">
        <f>Sect_CBs!CH57+Sect_DBs!BJ57+Sect_FCs!BJ57</f>
        <v>2955.3369070400004</v>
      </c>
      <c r="CI57" s="16">
        <f>Sect_CBs!CI57+Sect_DBs!BK57+Sect_FCs!BK57</f>
        <v>3017.2613971799997</v>
      </c>
      <c r="CJ57" s="16">
        <f>Sect_CBs!CJ57+Sect_DBs!BL57+Sect_FCs!BL57</f>
        <v>3265.30520157</v>
      </c>
      <c r="CK57" s="16">
        <f>Sect_CBs!CK57+Sect_DBs!BM57+Sect_FCs!BM57</f>
        <v>3233.1507890100006</v>
      </c>
      <c r="CL57" s="16">
        <f>Sect_CBs!CL57+Sect_DBs!BN57+Sect_FCs!BN57</f>
        <v>3182.8376131499999</v>
      </c>
      <c r="CM57" s="16">
        <f>Sect_CBs!CM57+Sect_DBs!BO57+Sect_FCs!BO57</f>
        <v>3232.0777502699998</v>
      </c>
      <c r="CN57" s="16">
        <f>Sect_CBs!CN57+Sect_DBs!BP57+Sect_FCs!BP57</f>
        <v>3316.9743154700004</v>
      </c>
      <c r="CO57" s="16">
        <f>Sect_CBs!CO57+Sect_DBs!BQ57+Sect_FCs!BQ57</f>
        <v>3353.3256987489999</v>
      </c>
      <c r="CP57" s="16">
        <f>Sect_CBs!CP57+Sect_DBs!BR57+Sect_FCs!BR57</f>
        <v>3360.8761644340002</v>
      </c>
      <c r="CQ57" s="16">
        <f>Sect_CBs!CQ57+Sect_DBs!BS57+Sect_FCs!BS57</f>
        <v>3451.8668670185007</v>
      </c>
      <c r="CR57" s="16">
        <f>Sect_CBs!CR57+Sect_DBs!BT57+Sect_FCs!BT57</f>
        <v>3072.9000827759996</v>
      </c>
      <c r="CS57" s="16">
        <f>Sect_CBs!CS57+Sect_DBs!BU57+Sect_FCs!BU57</f>
        <v>3032.7512435379999</v>
      </c>
      <c r="CT57" s="16">
        <f>Sect_CBs!CT57+Sect_DBs!BV57+Sect_FCs!BV57</f>
        <v>2997.7223488409991</v>
      </c>
      <c r="CU57" s="16">
        <f>Sect_CBs!CU57+Sect_DBs!BW57+Sect_FCs!BW57</f>
        <v>2916.7543540844999</v>
      </c>
      <c r="CV57" s="16">
        <f>Sect_CBs!CV57+Sect_DBs!BX57+Sect_FCs!BX57</f>
        <v>2922.6524238249999</v>
      </c>
      <c r="CW57" s="16">
        <f>Sect_CBs!CW57+Sect_DBs!BY57+Sect_FCs!BY57</f>
        <v>2735.1487366999995</v>
      </c>
      <c r="CX57" s="16">
        <f>Sect_CBs!CX57+Sect_DBs!BZ57+Sect_FCs!BZ57</f>
        <v>2734.2250305599996</v>
      </c>
      <c r="CY57" s="16">
        <f>Sect_CBs!CY57+Sect_DBs!CA57+Sect_FCs!CA57</f>
        <v>2947.6240885299999</v>
      </c>
      <c r="CZ57" s="16">
        <f>Sect_CBs!CZ57+Sect_DBs!CB57+Sect_FCs!CB57</f>
        <v>3089.7821726300003</v>
      </c>
      <c r="DA57" s="16">
        <f>Sect_CBs!DA57+Sect_DBs!CC57+Sect_FCs!CC57</f>
        <v>3222.4990898399997</v>
      </c>
      <c r="DB57" s="16">
        <f>Sect_CBs!DB57+Sect_DBs!CD57+Sect_FCs!CD57</f>
        <v>3101.88088569</v>
      </c>
      <c r="DC57" s="16">
        <f>Sect_CBs!DC57+Sect_DBs!CE57+Sect_FCs!CE57</f>
        <v>3265.8714531400001</v>
      </c>
      <c r="DD57" s="16">
        <f>Sect_CBs!DD57+Sect_DBs!CF57+Sect_FCs!CF57</f>
        <v>3214.5523621499997</v>
      </c>
      <c r="DE57" s="16">
        <f>Sect_CBs!DE57+Sect_DBs!CG57+Sect_FCs!CG57</f>
        <v>3431.9101727499997</v>
      </c>
      <c r="DF57" s="16">
        <f>Sect_CBs!DF57+Sect_DBs!CH57+Sect_FCs!CH57</f>
        <v>3180.1308701599996</v>
      </c>
      <c r="DG57" s="16">
        <f>Sect_CBs!DG57+Sect_DBs!CI57+Sect_FCs!CI57</f>
        <v>3513.41507017</v>
      </c>
      <c r="DH57" s="16">
        <f>Sect_CBs!DH57+Sect_DBs!CJ57+Sect_FCs!CJ57</f>
        <v>3742.8658014399998</v>
      </c>
      <c r="DI57" s="16">
        <f>Sect_CBs!DI57+Sect_DBs!CK57+Sect_FCs!CK57</f>
        <v>4103.7957851900001</v>
      </c>
      <c r="DJ57" s="16">
        <f>Sect_CBs!DJ57+Sect_DBs!CL57+Sect_FCs!CL57</f>
        <v>4413.1600941500001</v>
      </c>
      <c r="DK57" s="16">
        <f>Sect_CBs!DK57+Sect_DBs!CM57+Sect_FCs!CM57</f>
        <v>4608.6359631300002</v>
      </c>
      <c r="DL57" s="16">
        <f>Sect_CBs!DL57+Sect_DBs!CN57+Sect_FCs!CN57</f>
        <v>4725.4676316099985</v>
      </c>
      <c r="DM57" s="16">
        <f>Sect_CBs!DM57+Sect_DBs!CO57+Sect_FCs!CO57</f>
        <v>4703.9967022700002</v>
      </c>
      <c r="DN57" s="16">
        <f>Sect_CBs!DN57+Sect_DBs!CP57+Sect_FCs!CP57</f>
        <v>4808.5605096400004</v>
      </c>
      <c r="DO57" s="16">
        <f>Sect_CBs!DO57+Sect_DBs!CQ57+Sect_FCs!CQ57</f>
        <v>4895.2936397400008</v>
      </c>
      <c r="DP57" s="16">
        <f>Sect_CBs!DP57+Sect_DBs!CR57+Sect_FCs!CR57</f>
        <v>4561.77970293</v>
      </c>
      <c r="DQ57" s="16">
        <f>Sect_CBs!DQ57+Sect_DBs!CS57+Sect_FCs!CS57</f>
        <v>4480.72688337</v>
      </c>
      <c r="DR57" s="16">
        <f>Sect_CBs!DR57+Sect_DBs!CT57+Sect_FCs!CT57</f>
        <v>4583.7901259574992</v>
      </c>
      <c r="DS57" s="16">
        <f>Sect_CBs!DS57+Sect_DBs!CU57+Sect_FCs!CU57</f>
        <v>4660.9468896845001</v>
      </c>
      <c r="DT57" s="16">
        <f>Sect_CBs!DT57+Sect_DBs!CV57+Sect_FCs!CV57</f>
        <v>4970.7807354244987</v>
      </c>
      <c r="DU57" s="16">
        <f>Sect_CBs!DU57+Sect_DBs!CW57+Sect_FCs!CW57</f>
        <v>5264.0741549744998</v>
      </c>
      <c r="DV57" s="16">
        <f>Sect_CBs!DV57+Sect_DBs!CX57+Sect_FCs!CX57</f>
        <v>5126.4151835730008</v>
      </c>
      <c r="DW57" s="16">
        <f>Sect_CBs!DW57+Sect_DBs!CY57+Sect_FCs!CY57</f>
        <v>4654.3507434520016</v>
      </c>
      <c r="DX57" s="16">
        <f>Sect_CBs!DX57+Sect_DBs!CZ57+Sect_FCs!CZ57</f>
        <v>4654.6239128380012</v>
      </c>
      <c r="DY57" s="16">
        <f>Sect_CBs!DY57+Sect_DBs!DA57+Sect_FCs!DA57</f>
        <v>5321.5084262930004</v>
      </c>
      <c r="DZ57" s="16">
        <f>Sect_CBs!DZ57+Sect_DBs!DB57+Sect_FCs!DB57</f>
        <v>5322.065715789</v>
      </c>
      <c r="EA57" s="16">
        <f>Sect_CBs!EA57+Sect_DBs!DC57+Sect_FCs!DC57</f>
        <v>5924.5755040430013</v>
      </c>
      <c r="EB57" s="16">
        <f>Sect_CBs!EB57+Sect_DBs!DD57+Sect_FCs!DD57</f>
        <v>6081.5883324075003</v>
      </c>
      <c r="EC57" s="16">
        <f>Sect_CBs!EC57+Sect_DBs!DE57+Sect_FCs!DE57</f>
        <v>6177.2776612035004</v>
      </c>
      <c r="ED57" s="16">
        <f>Sect_CBs!ED57+Sect_DBs!DF57+Sect_FCs!DF57</f>
        <v>5921.6756606825011</v>
      </c>
      <c r="EE57" s="16">
        <f>Sect_CBs!EE57+Sect_DBs!DG57+Sect_FCs!DG57</f>
        <v>6093.886057126002</v>
      </c>
      <c r="EF57" s="16">
        <f>Sect_CBs!EF57+Sect_DBs!DH57+Sect_FCs!DH57</f>
        <v>4569.7458264084999</v>
      </c>
      <c r="EG57" s="16">
        <f>Sect_CBs!EG57+Sect_DBs!DI57+Sect_FCs!DI57</f>
        <v>4172.5556855615014</v>
      </c>
      <c r="EH57" s="16">
        <f>Sect_CBs!EH57+Sect_DBs!DJ57+Sect_FCs!DJ57</f>
        <v>4634.6821518570005</v>
      </c>
      <c r="EI57" s="16">
        <f>Sect_CBs!EI57+Sect_DBs!DK57+Sect_FCs!DK57</f>
        <v>4592.2922345075003</v>
      </c>
      <c r="EJ57" s="16">
        <f>Sect_CBs!EJ57+Sect_DBs!DL57+Sect_FCs!DL57</f>
        <v>5035.438700277502</v>
      </c>
      <c r="EK57" s="13">
        <f>Sect_CBs!EK57+Sect_DBs!DM57+Sect_FCs!DM57</f>
        <v>4735.3546300099997</v>
      </c>
      <c r="EL57" s="13">
        <f>Sect_CBs!EL57+Sect_DBs!DN57+Sect_FCs!DN57</f>
        <v>5072.1508473720005</v>
      </c>
      <c r="EM57" s="13">
        <f>Sect_CBs!EM57+Sect_DBs!DO57+Sect_FCs!DO57</f>
        <v>5479.1336588160011</v>
      </c>
      <c r="EN57" s="13">
        <f>Sect_CBs!EN57+Sect_DBs!DP57+Sect_FCs!DP57</f>
        <v>5313.1986755800008</v>
      </c>
      <c r="EO57" s="13">
        <f>Sect_CBs!EO57+Sect_DBs!DQ57+Sect_FCs!DQ57</f>
        <v>5601.101887490001</v>
      </c>
      <c r="EP57" s="13">
        <f>Sect_CBs!EP57+Sect_DBs!DR57+Sect_FCs!DR57</f>
        <v>5578.5801747100004</v>
      </c>
      <c r="EQ57" s="13">
        <f>Sect_CBs!EQ57+Sect_DBs!DS57+Sect_FCs!DS57</f>
        <v>5992.5539059400007</v>
      </c>
      <c r="ER57" s="13">
        <f>Sect_CBs!ER57+Sect_DBs!DT57+Sect_FCs!DT57</f>
        <v>5892.7912967399989</v>
      </c>
      <c r="ES57" s="13">
        <f>Sect_CBs!ES57+Sect_DBs!DU57+Sect_FCs!DU57</f>
        <v>7077.8468045649988</v>
      </c>
      <c r="ET57" s="13">
        <f>Sect_CBs!ET57+Sect_DBs!DV57+Sect_FCs!DV57</f>
        <v>6878.6646619199992</v>
      </c>
      <c r="EU57" s="13">
        <f>Sect_CBs!EU57+Sect_DBs!DW57+Sect_FCs!DW57</f>
        <v>7150.5000158700004</v>
      </c>
      <c r="EV57" s="13">
        <f>Sect_CBs!EV57+Sect_DBs!DX57+Sect_FCs!DX57</f>
        <v>7247.6421733600009</v>
      </c>
      <c r="EW57" s="13">
        <f>Sect_CBs!EW57+Sect_DBs!DY57+Sect_FCs!DY57</f>
        <v>6951.6339033699996</v>
      </c>
      <c r="EX57" s="13">
        <f>Sect_CBs!EX57+Sect_DBs!DZ57+Sect_FCs!DZ57</f>
        <v>7177.4856930700007</v>
      </c>
    </row>
    <row r="58" spans="1:154" s="18" customFormat="1" x14ac:dyDescent="0.3">
      <c r="A58" s="15" t="s">
        <v>70</v>
      </c>
      <c r="B58" s="16">
        <v>153.45610692000002</v>
      </c>
      <c r="C58" s="16">
        <v>139.72305355999998</v>
      </c>
      <c r="D58" s="16">
        <v>149.03668622000001</v>
      </c>
      <c r="E58" s="16">
        <v>179.74502993499971</v>
      </c>
      <c r="F58" s="16">
        <v>137.84110536</v>
      </c>
      <c r="G58" s="16">
        <v>156.42531287</v>
      </c>
      <c r="H58" s="16">
        <v>530.91660603000003</v>
      </c>
      <c r="I58" s="16">
        <v>330.33608354</v>
      </c>
      <c r="J58" s="16">
        <v>330.33608354</v>
      </c>
      <c r="K58" s="17">
        <v>249.67882709</v>
      </c>
      <c r="L58" s="16">
        <v>193.47755049999998</v>
      </c>
      <c r="M58" s="16">
        <v>160.70386878713461</v>
      </c>
      <c r="N58" s="16">
        <v>145.04746402214886</v>
      </c>
      <c r="O58" s="16">
        <v>147.36390196214887</v>
      </c>
      <c r="P58" s="16">
        <v>382.56500266764886</v>
      </c>
      <c r="Q58" s="16">
        <v>347.59318112164885</v>
      </c>
      <c r="R58" s="16">
        <v>358.78649753264892</v>
      </c>
      <c r="S58" s="16">
        <v>310.92451693699991</v>
      </c>
      <c r="T58" s="16">
        <v>415.65066571499995</v>
      </c>
      <c r="U58" s="16">
        <v>415.79139555249992</v>
      </c>
      <c r="V58" s="16">
        <v>518.29274242999998</v>
      </c>
      <c r="W58" s="16">
        <v>524.4736921975001</v>
      </c>
      <c r="X58" s="16">
        <v>405.86013984499999</v>
      </c>
      <c r="Y58" s="16">
        <v>418.24614447250008</v>
      </c>
      <c r="Z58" s="16">
        <f>Sect_CBs!Z58+Sect_DBs!B58+Sect_FCs!B58</f>
        <v>629.33923221000009</v>
      </c>
      <c r="AA58" s="16">
        <f>Sect_CBs!AA58+Sect_DBs!C58+Sect_FCs!C58</f>
        <v>647.95152237999991</v>
      </c>
      <c r="AB58" s="16">
        <f>Sect_CBs!AB58+Sect_DBs!D58+Sect_FCs!D58</f>
        <v>648.00536111999998</v>
      </c>
      <c r="AC58" s="16">
        <f>Sect_CBs!AC58+Sect_DBs!E58+Sect_FCs!E58</f>
        <v>668.47409544999994</v>
      </c>
      <c r="AD58" s="16">
        <f>Sect_CBs!AD58+Sect_DBs!F58+Sect_FCs!F58</f>
        <v>692.049454008</v>
      </c>
      <c r="AE58" s="16">
        <f>Sect_CBs!AE58+Sect_DBs!G58+Sect_FCs!G58</f>
        <v>690.93287928500013</v>
      </c>
      <c r="AF58" s="16">
        <f>Sect_CBs!AF58+Sect_DBs!H58+Sect_FCs!H58</f>
        <v>713.88933683499988</v>
      </c>
      <c r="AG58" s="16">
        <f>Sect_CBs!AG58+Sect_DBs!I58+Sect_FCs!I58</f>
        <v>730.512373314</v>
      </c>
      <c r="AH58" s="16">
        <f>Sect_CBs!AH58+Sect_DBs!J58+Sect_FCs!J58</f>
        <v>739.87518821399999</v>
      </c>
      <c r="AI58" s="16">
        <f>Sect_CBs!AI58+Sect_DBs!K58+Sect_FCs!K58</f>
        <v>721.93723364999994</v>
      </c>
      <c r="AJ58" s="16">
        <f>Sect_CBs!AJ58+Sect_DBs!L58+Sect_FCs!L58</f>
        <v>800.57475553699987</v>
      </c>
      <c r="AK58" s="16">
        <f>Sect_CBs!AK58+Sect_DBs!M58+Sect_FCs!M58</f>
        <v>793.76958256699993</v>
      </c>
      <c r="AL58" s="16">
        <f>Sect_CBs!AL58+Sect_DBs!N58+Sect_FCs!N58</f>
        <v>920.87427263900008</v>
      </c>
      <c r="AM58" s="16">
        <f>Sect_CBs!AM58+Sect_DBs!O58+Sect_FCs!O58</f>
        <v>745.88463047000005</v>
      </c>
      <c r="AN58" s="16">
        <f>Sect_CBs!AN58+Sect_DBs!P58+Sect_FCs!P58</f>
        <v>729.12915058299996</v>
      </c>
      <c r="AO58" s="16">
        <f>Sect_CBs!AO58+Sect_DBs!Q58+Sect_FCs!Q58</f>
        <v>747.83327056299993</v>
      </c>
      <c r="AP58" s="16">
        <f>Sect_CBs!AP58+Sect_DBs!R58+Sect_FCs!R58</f>
        <v>764.73017358600009</v>
      </c>
      <c r="AQ58" s="16">
        <f>Sect_CBs!AQ58+Sect_DBs!S58+Sect_FCs!S58</f>
        <v>792.43757672000015</v>
      </c>
      <c r="AR58" s="16">
        <f>Sect_CBs!AR58+Sect_DBs!T58+Sect_FCs!T58</f>
        <v>762.78500603200007</v>
      </c>
      <c r="AS58" s="16">
        <f>Sect_CBs!AS58+Sect_DBs!U58+Sect_FCs!U58</f>
        <v>683.93998817199997</v>
      </c>
      <c r="AT58" s="16">
        <f>Sect_CBs!AT58+Sect_DBs!V58+Sect_FCs!V58</f>
        <v>686.58955056700017</v>
      </c>
      <c r="AU58" s="16">
        <f>Sect_CBs!AU58+Sect_DBs!W58+Sect_FCs!W58</f>
        <v>548.766012617</v>
      </c>
      <c r="AV58" s="16">
        <f>Sect_CBs!AV58+Sect_DBs!X58+Sect_FCs!X58</f>
        <v>518.81194524700004</v>
      </c>
      <c r="AW58" s="16">
        <f>Sect_CBs!AW58+Sect_DBs!Y58+Sect_FCs!Y58</f>
        <v>456.33917689699996</v>
      </c>
      <c r="AX58" s="16">
        <f>Sect_CBs!AX58+Sect_DBs!Z58+Sect_FCs!Z58</f>
        <v>577.28132170699996</v>
      </c>
      <c r="AY58" s="16">
        <f>Sect_CBs!AY58+Sect_DBs!AA58+Sect_FCs!AA58</f>
        <v>596.567616327</v>
      </c>
      <c r="AZ58" s="16">
        <f>Sect_CBs!AZ58+Sect_DBs!AB58+Sect_FCs!AB58</f>
        <v>748.94868305500017</v>
      </c>
      <c r="BA58" s="16">
        <f>Sect_CBs!BA58+Sect_DBs!AC58+Sect_FCs!AC58</f>
        <v>789.02509386899987</v>
      </c>
      <c r="BB58" s="16">
        <f>Sect_CBs!BB58+Sect_DBs!AD58+Sect_FCs!AD58</f>
        <v>803.50001259349995</v>
      </c>
      <c r="BC58" s="16">
        <f>Sect_CBs!BC58+Sect_DBs!AE58+Sect_FCs!AE58</f>
        <v>800.26086358899977</v>
      </c>
      <c r="BD58" s="16">
        <f>Sect_CBs!BD58+Sect_DBs!AF58+Sect_FCs!AF58</f>
        <v>767.93908514050008</v>
      </c>
      <c r="BE58" s="16">
        <f>Sect_CBs!BE58+Sect_DBs!AG58+Sect_FCs!AG58</f>
        <v>796.52115185050002</v>
      </c>
      <c r="BF58" s="16">
        <f>Sect_CBs!BF58+Sect_DBs!AH58+Sect_FCs!AH58</f>
        <v>613.84070275049999</v>
      </c>
      <c r="BG58" s="16">
        <f>Sect_CBs!BG58+Sect_DBs!AI58+Sect_FCs!AI58</f>
        <v>582.12618868000004</v>
      </c>
      <c r="BH58" s="16">
        <f>Sect_CBs!BH58+Sect_DBs!AJ58+Sect_FCs!AJ58</f>
        <v>610.4663820799999</v>
      </c>
      <c r="BI58" s="16">
        <f>Sect_CBs!BI58+Sect_DBs!AK58+Sect_FCs!AK58</f>
        <v>636.01492229100006</v>
      </c>
      <c r="BJ58" s="16">
        <f>Sect_CBs!BJ58+Sect_DBs!AL58+Sect_FCs!AL58</f>
        <v>714.27480826999965</v>
      </c>
      <c r="BK58" s="16">
        <f>Sect_CBs!BK58+Sect_DBs!AM58+Sect_FCs!AM58</f>
        <v>581.39759067299997</v>
      </c>
      <c r="BL58" s="16">
        <f>Sect_CBs!BL58+Sect_DBs!AN58+Sect_FCs!AN58</f>
        <v>660.90581073999999</v>
      </c>
      <c r="BM58" s="16">
        <f>Sect_CBs!BM58+Sect_DBs!AO58+Sect_FCs!AO58</f>
        <v>662.50161936000006</v>
      </c>
      <c r="BN58" s="16">
        <f>Sect_CBs!BN58+Sect_DBs!AP58+Sect_FCs!AP58</f>
        <v>610.42546193999999</v>
      </c>
      <c r="BO58" s="16">
        <f>Sect_CBs!BO58+Sect_DBs!AQ58+Sect_FCs!AQ58</f>
        <v>609.14297652999994</v>
      </c>
      <c r="BP58" s="16">
        <f>Sect_CBs!BP58+Sect_DBs!AR58+Sect_FCs!AR58</f>
        <v>782.27204374999997</v>
      </c>
      <c r="BQ58" s="16">
        <f>Sect_CBs!BQ58+Sect_DBs!AS58+Sect_FCs!AS58</f>
        <v>683.78527808999991</v>
      </c>
      <c r="BR58" s="16">
        <f>Sect_CBs!BR58+Sect_DBs!AT58+Sect_FCs!AT58</f>
        <v>700.81383432999985</v>
      </c>
      <c r="BS58" s="16">
        <f>Sect_CBs!BS58+Sect_DBs!AU58+Sect_FCs!AU58</f>
        <v>836.46890830999985</v>
      </c>
      <c r="BT58" s="16">
        <f>Sect_CBs!BT58+Sect_DBs!AV58+Sect_FCs!AV58</f>
        <v>927.54883771999982</v>
      </c>
      <c r="BU58" s="16">
        <f>Sect_CBs!BU58+Sect_DBs!AW58+Sect_FCs!AW58</f>
        <v>901.82333340000002</v>
      </c>
      <c r="BV58" s="16">
        <f>Sect_CBs!BV58+Sect_DBs!AX58+Sect_FCs!AX58</f>
        <v>670.02099745999976</v>
      </c>
      <c r="BW58" s="16">
        <f>Sect_CBs!BW58+Sect_DBs!AY58+Sect_FCs!AY58</f>
        <v>747.57510472999991</v>
      </c>
      <c r="BX58" s="16">
        <f>Sect_CBs!BX58+Sect_DBs!AZ58+Sect_FCs!AZ58</f>
        <v>683.98784448999993</v>
      </c>
      <c r="BY58" s="16">
        <f>Sect_CBs!BY58+Sect_DBs!BA58+Sect_FCs!BA58</f>
        <v>699.89648733999991</v>
      </c>
      <c r="BZ58" s="16">
        <f>Sect_CBs!BZ58+Sect_DBs!BB58+Sect_FCs!BB58</f>
        <v>702.73338842999988</v>
      </c>
      <c r="CA58" s="16">
        <f>Sect_CBs!CA58+Sect_DBs!BC58+Sect_FCs!BC58</f>
        <v>1309.41242035</v>
      </c>
      <c r="CB58" s="16">
        <f>Sect_CBs!CB58+Sect_DBs!BD58+Sect_FCs!BD58</f>
        <v>1554.4834338600001</v>
      </c>
      <c r="CC58" s="16">
        <f>Sect_CBs!CC58+Sect_DBs!BE58+Sect_FCs!BE58</f>
        <v>1576.9722527299996</v>
      </c>
      <c r="CD58" s="16">
        <f>Sect_CBs!CD58+Sect_DBs!BF58+Sect_FCs!BF58</f>
        <v>1581.4220317799998</v>
      </c>
      <c r="CE58" s="16">
        <f>Sect_CBs!CE58+Sect_DBs!BG58+Sect_FCs!BG58</f>
        <v>1449.7131923700001</v>
      </c>
      <c r="CF58" s="16">
        <f>Sect_CBs!CF58+Sect_DBs!BH58+Sect_FCs!BH58</f>
        <v>1211.5130625499999</v>
      </c>
      <c r="CG58" s="16">
        <f>Sect_CBs!CG58+Sect_DBs!BI58+Sect_FCs!BI58</f>
        <v>1671.45803667</v>
      </c>
      <c r="CH58" s="16">
        <f>Sect_CBs!CH58+Sect_DBs!BJ58+Sect_FCs!BJ58</f>
        <v>1918.6132841600004</v>
      </c>
      <c r="CI58" s="16">
        <f>Sect_CBs!CI58+Sect_DBs!BK58+Sect_FCs!BK58</f>
        <v>1754.4955678370004</v>
      </c>
      <c r="CJ58" s="16">
        <f>Sect_CBs!CJ58+Sect_DBs!BL58+Sect_FCs!BL58</f>
        <v>1852.3429478200001</v>
      </c>
      <c r="CK58" s="16">
        <f>Sect_CBs!CK58+Sect_DBs!BM58+Sect_FCs!BM58</f>
        <v>2194.64748444</v>
      </c>
      <c r="CL58" s="16">
        <f>Sect_CBs!CL58+Sect_DBs!BN58+Sect_FCs!BN58</f>
        <v>2324.2378411100003</v>
      </c>
      <c r="CM58" s="16">
        <f>Sect_CBs!CM58+Sect_DBs!BO58+Sect_FCs!BO58</f>
        <v>2578.1059380000002</v>
      </c>
      <c r="CN58" s="16">
        <f>Sect_CBs!CN58+Sect_DBs!BP58+Sect_FCs!BP58</f>
        <v>2371.9016039999997</v>
      </c>
      <c r="CO58" s="16">
        <f>Sect_CBs!CO58+Sect_DBs!BQ58+Sect_FCs!BQ58</f>
        <v>2478.9832062499986</v>
      </c>
      <c r="CP58" s="16">
        <f>Sect_CBs!CP58+Sect_DBs!BR58+Sect_FCs!BR58</f>
        <v>2533.8842764599995</v>
      </c>
      <c r="CQ58" s="16">
        <f>Sect_CBs!CQ58+Sect_DBs!BS58+Sect_FCs!BS58</f>
        <v>2388.5556223219996</v>
      </c>
      <c r="CR58" s="16">
        <f>Sect_CBs!CR58+Sect_DBs!BT58+Sect_FCs!BT58</f>
        <v>2575.8835693399997</v>
      </c>
      <c r="CS58" s="16">
        <f>Sect_CBs!CS58+Sect_DBs!BU58+Sect_FCs!BU58</f>
        <v>2648.5901924709997</v>
      </c>
      <c r="CT58" s="16">
        <f>Sect_CBs!CT58+Sect_DBs!BV58+Sect_FCs!BV58</f>
        <v>3376.8731346009999</v>
      </c>
      <c r="CU58" s="16">
        <f>Sect_CBs!CU58+Sect_DBs!BW58+Sect_FCs!BW58</f>
        <v>3358.9150293199991</v>
      </c>
      <c r="CV58" s="16">
        <f>Sect_CBs!CV58+Sect_DBs!BX58+Sect_FCs!BX58</f>
        <v>3305.7891061099995</v>
      </c>
      <c r="CW58" s="16">
        <f>Sect_CBs!CW58+Sect_DBs!BY58+Sect_FCs!BY58</f>
        <v>3689.7903507000005</v>
      </c>
      <c r="CX58" s="16">
        <f>Sect_CBs!CX58+Sect_DBs!BZ58+Sect_FCs!BZ58</f>
        <v>3797.9496273499994</v>
      </c>
      <c r="CY58" s="16">
        <f>Sect_CBs!CY58+Sect_DBs!CA58+Sect_FCs!CA58</f>
        <v>3429.3176798599998</v>
      </c>
      <c r="CZ58" s="16">
        <f>Sect_CBs!CZ58+Sect_DBs!CB58+Sect_FCs!CB58</f>
        <v>3564.2538290600005</v>
      </c>
      <c r="DA58" s="16">
        <f>Sect_CBs!DA58+Sect_DBs!CC58+Sect_FCs!CC58</f>
        <v>3709.1524087700009</v>
      </c>
      <c r="DB58" s="16">
        <f>Sect_CBs!DB58+Sect_DBs!CD58+Sect_FCs!CD58</f>
        <v>3638.8874334900015</v>
      </c>
      <c r="DC58" s="16">
        <f>Sect_CBs!DC58+Sect_DBs!CE58+Sect_FCs!CE58</f>
        <v>4079.5134950500001</v>
      </c>
      <c r="DD58" s="16">
        <f>Sect_CBs!DD58+Sect_DBs!CF58+Sect_FCs!CF58</f>
        <v>4090.1965017299995</v>
      </c>
      <c r="DE58" s="16">
        <f>Sect_CBs!DE58+Sect_DBs!CG58+Sect_FCs!CG58</f>
        <v>4128.8629490500007</v>
      </c>
      <c r="DF58" s="16">
        <f>Sect_CBs!DF58+Sect_DBs!CH58+Sect_FCs!CH58</f>
        <v>4096.6909906399987</v>
      </c>
      <c r="DG58" s="16">
        <f>Sect_CBs!DG58+Sect_DBs!CI58+Sect_FCs!CI58</f>
        <v>3832.8213410499993</v>
      </c>
      <c r="DH58" s="16">
        <f>Sect_CBs!DH58+Sect_DBs!CJ58+Sect_FCs!CJ58</f>
        <v>3550.0823452999994</v>
      </c>
      <c r="DI58" s="16">
        <f>Sect_CBs!DI58+Sect_DBs!CK58+Sect_FCs!CK58</f>
        <v>3538.1270909799996</v>
      </c>
      <c r="DJ58" s="16">
        <f>Sect_CBs!DJ58+Sect_DBs!CL58+Sect_FCs!CL58</f>
        <v>3669.7665049499997</v>
      </c>
      <c r="DK58" s="16">
        <f>Sect_CBs!DK58+Sect_DBs!CM58+Sect_FCs!CM58</f>
        <v>3764.67507277</v>
      </c>
      <c r="DL58" s="16">
        <f>Sect_CBs!DL58+Sect_DBs!CN58+Sect_FCs!CN58</f>
        <v>3609.2127238900002</v>
      </c>
      <c r="DM58" s="16">
        <f>Sect_CBs!DM58+Sect_DBs!CO58+Sect_FCs!CO58</f>
        <v>3685.2875020199999</v>
      </c>
      <c r="DN58" s="16">
        <f>Sect_CBs!DN58+Sect_DBs!CP58+Sect_FCs!CP58</f>
        <v>3644.0120190100001</v>
      </c>
      <c r="DO58" s="16">
        <f>Sect_CBs!DO58+Sect_DBs!CQ58+Sect_FCs!CQ58</f>
        <v>2733.9099433899987</v>
      </c>
      <c r="DP58" s="16">
        <f>Sect_CBs!DP58+Sect_DBs!CR58+Sect_FCs!CR58</f>
        <v>2696.6321581999987</v>
      </c>
      <c r="DQ58" s="16">
        <f>Sect_CBs!DQ58+Sect_DBs!CS58+Sect_FCs!CS58</f>
        <v>2762.0816245099991</v>
      </c>
      <c r="DR58" s="16">
        <f>Sect_CBs!DR58+Sect_DBs!CT58+Sect_FCs!CT58</f>
        <v>2799.0652045699994</v>
      </c>
      <c r="DS58" s="16">
        <f>Sect_CBs!DS58+Sect_DBs!CU58+Sect_FCs!CU58</f>
        <v>2074.0074752799992</v>
      </c>
      <c r="DT58" s="16">
        <f>Sect_CBs!DT58+Sect_DBs!CV58+Sect_FCs!CV58</f>
        <v>2151.2253757199992</v>
      </c>
      <c r="DU58" s="16">
        <f>Sect_CBs!DU58+Sect_DBs!CW58+Sect_FCs!CW58</f>
        <v>2221.6076156999993</v>
      </c>
      <c r="DV58" s="16">
        <f>Sect_CBs!DV58+Sect_DBs!CX58+Sect_FCs!CX58</f>
        <v>2313.7576628099996</v>
      </c>
      <c r="DW58" s="16">
        <f>Sect_CBs!DW58+Sect_DBs!CY58+Sect_FCs!CY58</f>
        <v>2579.0841912499991</v>
      </c>
      <c r="DX58" s="16">
        <f>Sect_CBs!DX58+Sect_DBs!CZ58+Sect_FCs!CZ58</f>
        <v>2817.671849899999</v>
      </c>
      <c r="DY58" s="16">
        <f>Sect_CBs!DY58+Sect_DBs!DA58+Sect_FCs!DA58</f>
        <v>2855.7349292799995</v>
      </c>
      <c r="DZ58" s="16">
        <f>Sect_CBs!DZ58+Sect_DBs!DB58+Sect_FCs!DB58</f>
        <v>2943.8112922599989</v>
      </c>
      <c r="EA58" s="16">
        <f>Sect_CBs!EA58+Sect_DBs!DC58+Sect_FCs!DC58</f>
        <v>3144.7900990099984</v>
      </c>
      <c r="EB58" s="16">
        <f>Sect_CBs!EB58+Sect_DBs!DD58+Sect_FCs!DD58</f>
        <v>5859.6122974800028</v>
      </c>
      <c r="EC58" s="16">
        <f>Sect_CBs!EC58+Sect_DBs!DE58+Sect_FCs!DE58</f>
        <v>5073.5330592599985</v>
      </c>
      <c r="ED58" s="16">
        <f>Sect_CBs!ED58+Sect_DBs!DF58+Sect_FCs!DF58</f>
        <v>5120.1511414600009</v>
      </c>
      <c r="EE58" s="16">
        <f>Sect_CBs!EE58+Sect_DBs!DG58+Sect_FCs!DG58</f>
        <v>5167.9806890799991</v>
      </c>
      <c r="EF58" s="16">
        <f>Sect_CBs!EF58+Sect_DBs!DH58+Sect_FCs!DH58</f>
        <v>5245.2691099900003</v>
      </c>
      <c r="EG58" s="16">
        <f>Sect_CBs!EG58+Sect_DBs!DI58+Sect_FCs!DI58</f>
        <v>5476.015726659999</v>
      </c>
      <c r="EH58" s="16">
        <f>Sect_CBs!EH58+Sect_DBs!DJ58+Sect_FCs!DJ58</f>
        <v>5638.2818971199995</v>
      </c>
      <c r="EI58" s="16">
        <f>Sect_CBs!EI58+Sect_DBs!DK58+Sect_FCs!DK58</f>
        <v>5682.1824558699982</v>
      </c>
      <c r="EJ58" s="16">
        <f>Sect_CBs!EJ58+Sect_DBs!DL58+Sect_FCs!DL58</f>
        <v>5875.6547475299994</v>
      </c>
      <c r="EK58" s="13">
        <f>Sect_CBs!EK58+Sect_DBs!DM58+Sect_FCs!DM58</f>
        <v>6554.7217810400007</v>
      </c>
      <c r="EL58" s="13">
        <f>Sect_CBs!EL58+Sect_DBs!DN58+Sect_FCs!DN58</f>
        <v>6564.3641368000008</v>
      </c>
      <c r="EM58" s="13">
        <f>Sect_CBs!EM58+Sect_DBs!DO58+Sect_FCs!DO58</f>
        <v>7047.6056051599999</v>
      </c>
      <c r="EN58" s="13">
        <f>Sect_CBs!EN58+Sect_DBs!DP58+Sect_FCs!DP58</f>
        <v>6854.1324946999985</v>
      </c>
      <c r="EO58" s="13">
        <f>Sect_CBs!EO58+Sect_DBs!DQ58+Sect_FCs!DQ58</f>
        <v>7202.4367613300019</v>
      </c>
      <c r="EP58" s="13">
        <f>Sect_CBs!EP58+Sect_DBs!DR58+Sect_FCs!DR58</f>
        <v>10475.98857533</v>
      </c>
      <c r="EQ58" s="13">
        <f>Sect_CBs!EQ58+Sect_DBs!DS58+Sect_FCs!DS58</f>
        <v>11839.114844699998</v>
      </c>
      <c r="ER58" s="13">
        <f>Sect_CBs!ER58+Sect_DBs!DT58+Sect_FCs!DT58</f>
        <v>11472.031221330002</v>
      </c>
      <c r="ES58" s="13">
        <f>Sect_CBs!ES58+Sect_DBs!DU58+Sect_FCs!DU58</f>
        <v>12161.672878930003</v>
      </c>
      <c r="ET58" s="13">
        <f>Sect_CBs!ET58+Sect_DBs!DV58+Sect_FCs!DV58</f>
        <v>12456.174246549997</v>
      </c>
      <c r="EU58" s="13">
        <f>Sect_CBs!EU58+Sect_DBs!DW58+Sect_FCs!DW58</f>
        <v>13231.518017030005</v>
      </c>
      <c r="EV58" s="13">
        <f>Sect_CBs!EV58+Sect_DBs!DX58+Sect_FCs!DX58</f>
        <v>13076.345009650006</v>
      </c>
      <c r="EW58" s="13">
        <f>Sect_CBs!EW58+Sect_DBs!DY58+Sect_FCs!DY58</f>
        <v>12746.022501090007</v>
      </c>
      <c r="EX58" s="13">
        <f>Sect_CBs!EX58+Sect_DBs!DZ58+Sect_FCs!DZ58</f>
        <v>12447.781217710002</v>
      </c>
    </row>
    <row r="59" spans="1:154" s="18" customFormat="1" x14ac:dyDescent="0.3">
      <c r="A59" s="15" t="s">
        <v>71</v>
      </c>
      <c r="B59" s="16">
        <v>389.05624841999997</v>
      </c>
      <c r="C59" s="16">
        <v>390.90696334999996</v>
      </c>
      <c r="D59" s="16">
        <v>391.83192699999995</v>
      </c>
      <c r="E59" s="16">
        <v>445.34150296594436</v>
      </c>
      <c r="F59" s="16">
        <v>423.78136368999992</v>
      </c>
      <c r="G59" s="16">
        <v>476.94792854000008</v>
      </c>
      <c r="H59" s="16">
        <v>512.84486744000003</v>
      </c>
      <c r="I59" s="16">
        <v>508.10877607000003</v>
      </c>
      <c r="J59" s="16">
        <v>509.29677606999996</v>
      </c>
      <c r="K59" s="17">
        <v>485.63437300999993</v>
      </c>
      <c r="L59" s="16">
        <v>276.86878456851991</v>
      </c>
      <c r="M59" s="16">
        <v>244.04353996307131</v>
      </c>
      <c r="N59" s="16">
        <v>225.31698241312012</v>
      </c>
      <c r="O59" s="16">
        <v>186.28161197312008</v>
      </c>
      <c r="P59" s="16">
        <v>152.17955508312008</v>
      </c>
      <c r="Q59" s="16">
        <v>203.39153439312008</v>
      </c>
      <c r="R59" s="16">
        <v>227.84686705312006</v>
      </c>
      <c r="S59" s="16">
        <v>199.62636333999998</v>
      </c>
      <c r="T59" s="16">
        <v>450.41436926999995</v>
      </c>
      <c r="U59" s="16">
        <v>523.08215885113327</v>
      </c>
      <c r="V59" s="16">
        <v>554.64810125000008</v>
      </c>
      <c r="W59" s="16">
        <v>454.71570985</v>
      </c>
      <c r="X59" s="16">
        <v>437.14532972999996</v>
      </c>
      <c r="Y59" s="16">
        <v>391.53183660999997</v>
      </c>
      <c r="Z59" s="16">
        <f>Sect_CBs!Z59+Sect_DBs!B59+Sect_FCs!B59</f>
        <v>781.30589337999993</v>
      </c>
      <c r="AA59" s="16">
        <f>Sect_CBs!AA59+Sect_DBs!C59+Sect_FCs!C59</f>
        <v>498.39345450000002</v>
      </c>
      <c r="AB59" s="16">
        <f>Sect_CBs!AB59+Sect_DBs!D59+Sect_FCs!D59</f>
        <v>817.01863019999996</v>
      </c>
      <c r="AC59" s="16">
        <f>Sect_CBs!AC59+Sect_DBs!E59+Sect_FCs!E59</f>
        <v>741.24557708999987</v>
      </c>
      <c r="AD59" s="16">
        <f>Sect_CBs!AD59+Sect_DBs!F59+Sect_FCs!F59</f>
        <v>770.05290733899994</v>
      </c>
      <c r="AE59" s="16">
        <f>Sect_CBs!AE59+Sect_DBs!G59+Sect_FCs!G59</f>
        <v>862.84295830500002</v>
      </c>
      <c r="AF59" s="16">
        <f>Sect_CBs!AF59+Sect_DBs!H59+Sect_FCs!H59</f>
        <v>757.2089755267001</v>
      </c>
      <c r="AG59" s="16">
        <f>Sect_CBs!AG59+Sect_DBs!I59+Sect_FCs!I59</f>
        <v>793.31557949469982</v>
      </c>
      <c r="AH59" s="16">
        <f>Sect_CBs!AH59+Sect_DBs!J59+Sect_FCs!J59</f>
        <v>801.99323651770021</v>
      </c>
      <c r="AI59" s="16">
        <f>Sect_CBs!AI59+Sect_DBs!K59+Sect_FCs!K59</f>
        <v>796.13660755000012</v>
      </c>
      <c r="AJ59" s="16">
        <f>Sect_CBs!AJ59+Sect_DBs!L59+Sect_FCs!L59</f>
        <v>828.45314837370017</v>
      </c>
      <c r="AK59" s="16">
        <f>Sect_CBs!AK59+Sect_DBs!M59+Sect_FCs!M59</f>
        <v>915.22810755369994</v>
      </c>
      <c r="AL59" s="16">
        <f>Sect_CBs!AL59+Sect_DBs!N59+Sect_FCs!N59</f>
        <v>883.7271165937002</v>
      </c>
      <c r="AM59" s="16">
        <f>Sect_CBs!AM59+Sect_DBs!O59+Sect_FCs!O59</f>
        <v>867.08570841000017</v>
      </c>
      <c r="AN59" s="16">
        <f>Sect_CBs!AN59+Sect_DBs!P59+Sect_FCs!P59</f>
        <v>679.57645789870014</v>
      </c>
      <c r="AO59" s="16">
        <f>Sect_CBs!AO59+Sect_DBs!Q59+Sect_FCs!Q59</f>
        <v>749.28107505870003</v>
      </c>
      <c r="AP59" s="16">
        <f>Sect_CBs!AP59+Sect_DBs!R59+Sect_FCs!R59</f>
        <v>786.44237391870013</v>
      </c>
      <c r="AQ59" s="16">
        <f>Sect_CBs!AQ59+Sect_DBs!S59+Sect_FCs!S59</f>
        <v>832.71132523870017</v>
      </c>
      <c r="AR59" s="16">
        <f>Sect_CBs!AR59+Sect_DBs!T59+Sect_FCs!T59</f>
        <v>930.13669084870003</v>
      </c>
      <c r="AS59" s="16">
        <f>Sect_CBs!AS59+Sect_DBs!U59+Sect_FCs!U59</f>
        <v>864.95479320870015</v>
      </c>
      <c r="AT59" s="16">
        <f>Sect_CBs!AT59+Sect_DBs!V59+Sect_FCs!V59</f>
        <v>938.22093255170023</v>
      </c>
      <c r="AU59" s="16">
        <f>Sect_CBs!AU59+Sect_DBs!W59+Sect_FCs!W59</f>
        <v>1193.8368952917001</v>
      </c>
      <c r="AV59" s="16">
        <f>Sect_CBs!AV59+Sect_DBs!X59+Sect_FCs!X59</f>
        <v>1223.3468147117003</v>
      </c>
      <c r="AW59" s="16">
        <f>Sect_CBs!AW59+Sect_DBs!Y59+Sect_FCs!Y59</f>
        <v>1132.3075490016997</v>
      </c>
      <c r="AX59" s="16">
        <f>Sect_CBs!AX59+Sect_DBs!Z59+Sect_FCs!Z59</f>
        <v>1285.1882368817</v>
      </c>
      <c r="AY59" s="16">
        <f>Sect_CBs!AY59+Sect_DBs!AA59+Sect_FCs!AA59</f>
        <v>1268.1682017216999</v>
      </c>
      <c r="AZ59" s="16">
        <f>Sect_CBs!AZ59+Sect_DBs!AB59+Sect_FCs!AB59</f>
        <v>1616.8629430317001</v>
      </c>
      <c r="BA59" s="16">
        <f>Sect_CBs!BA59+Sect_DBs!AC59+Sect_FCs!AC59</f>
        <v>1648.5963756617</v>
      </c>
      <c r="BB59" s="16">
        <f>Sect_CBs!BB59+Sect_DBs!AD59+Sect_FCs!AD59</f>
        <v>1714.7804765017002</v>
      </c>
      <c r="BC59" s="16">
        <f>Sect_CBs!BC59+Sect_DBs!AE59+Sect_FCs!AE59</f>
        <v>1834.2389796916998</v>
      </c>
      <c r="BD59" s="16">
        <f>Sect_CBs!BD59+Sect_DBs!AF59+Sect_FCs!AF59</f>
        <v>2013.4127201600002</v>
      </c>
      <c r="BE59" s="16">
        <f>Sect_CBs!BE59+Sect_DBs!AG59+Sect_FCs!AG59</f>
        <v>1831.02706777</v>
      </c>
      <c r="BF59" s="16">
        <f>Sect_CBs!BF59+Sect_DBs!AH59+Sect_FCs!AH59</f>
        <v>2100.7116087800005</v>
      </c>
      <c r="BG59" s="16">
        <f>Sect_CBs!BG59+Sect_DBs!AI59+Sect_FCs!AI59</f>
        <v>2172.3339980200003</v>
      </c>
      <c r="BH59" s="16">
        <f>Sect_CBs!BH59+Sect_DBs!AJ59+Sect_FCs!AJ59</f>
        <v>2168.21326688</v>
      </c>
      <c r="BI59" s="16">
        <f>Sect_CBs!BI59+Sect_DBs!AK59+Sect_FCs!AK59</f>
        <v>2080.0726494310002</v>
      </c>
      <c r="BJ59" s="16">
        <f>Sect_CBs!BJ59+Sect_DBs!AL59+Sect_FCs!AL59</f>
        <v>1983.9818520809999</v>
      </c>
      <c r="BK59" s="16">
        <f>Sect_CBs!BK59+Sect_DBs!AM59+Sect_FCs!AM59</f>
        <v>1983.8948286110003</v>
      </c>
      <c r="BL59" s="16">
        <f>Sect_CBs!BL59+Sect_DBs!AN59+Sect_FCs!AN59</f>
        <v>1990.3299108099998</v>
      </c>
      <c r="BM59" s="16">
        <f>Sect_CBs!BM59+Sect_DBs!AO59+Sect_FCs!AO59</f>
        <v>2188.8806259700004</v>
      </c>
      <c r="BN59" s="16">
        <f>Sect_CBs!BN59+Sect_DBs!AP59+Sect_FCs!AP59</f>
        <v>2037.9528068399998</v>
      </c>
      <c r="BO59" s="16">
        <f>Sect_CBs!BO59+Sect_DBs!AQ59+Sect_FCs!AQ59</f>
        <v>1845.3010693599995</v>
      </c>
      <c r="BP59" s="16">
        <f>Sect_CBs!BP59+Sect_DBs!AR59+Sect_FCs!AR59</f>
        <v>1695.94579284</v>
      </c>
      <c r="BQ59" s="16">
        <f>Sect_CBs!BQ59+Sect_DBs!AS59+Sect_FCs!AS59</f>
        <v>1609.1545725599999</v>
      </c>
      <c r="BR59" s="16">
        <f>Sect_CBs!BR59+Sect_DBs!AT59+Sect_FCs!AT59</f>
        <v>1514.3464673000003</v>
      </c>
      <c r="BS59" s="16">
        <f>Sect_CBs!BS59+Sect_DBs!AU59+Sect_FCs!AU59</f>
        <v>1596.3646944300003</v>
      </c>
      <c r="BT59" s="16">
        <f>Sect_CBs!BT59+Sect_DBs!AV59+Sect_FCs!AV59</f>
        <v>1755.0178823999997</v>
      </c>
      <c r="BU59" s="16">
        <f>Sect_CBs!BU59+Sect_DBs!AW59+Sect_FCs!AW59</f>
        <v>1720.6339070199992</v>
      </c>
      <c r="BV59" s="16">
        <f>Sect_CBs!BV59+Sect_DBs!AX59+Sect_FCs!AX59</f>
        <v>1998.9845559299993</v>
      </c>
      <c r="BW59" s="16">
        <f>Sect_CBs!BW59+Sect_DBs!AY59+Sect_FCs!AY59</f>
        <v>1810.6015983599996</v>
      </c>
      <c r="BX59" s="16">
        <f>Sect_CBs!BX59+Sect_DBs!AZ59+Sect_FCs!AZ59</f>
        <v>1782.6251577500002</v>
      </c>
      <c r="BY59" s="16">
        <f>Sect_CBs!BY59+Sect_DBs!BA59+Sect_FCs!BA59</f>
        <v>1749.7308693700002</v>
      </c>
      <c r="BZ59" s="16">
        <f>Sect_CBs!BZ59+Sect_DBs!BB59+Sect_FCs!BB59</f>
        <v>1693.9695374099992</v>
      </c>
      <c r="CA59" s="16">
        <f>Sect_CBs!CA59+Sect_DBs!BC59+Sect_FCs!BC59</f>
        <v>1666.3896839999993</v>
      </c>
      <c r="CB59" s="16">
        <f>Sect_CBs!CB59+Sect_DBs!BD59+Sect_FCs!BD59</f>
        <v>1769.9591782200002</v>
      </c>
      <c r="CC59" s="16">
        <f>Sect_CBs!CC59+Sect_DBs!BE59+Sect_FCs!BE59</f>
        <v>1798.7048667499998</v>
      </c>
      <c r="CD59" s="16">
        <f>Sect_CBs!CD59+Sect_DBs!BF59+Sect_FCs!BF59</f>
        <v>1816.5972592199998</v>
      </c>
      <c r="CE59" s="16">
        <f>Sect_CBs!CE59+Sect_DBs!BG59+Sect_FCs!BG59</f>
        <v>1910.6322338900002</v>
      </c>
      <c r="CF59" s="16">
        <f>Sect_CBs!CF59+Sect_DBs!BH59+Sect_FCs!BH59</f>
        <v>2133.9889910000002</v>
      </c>
      <c r="CG59" s="16">
        <f>Sect_CBs!CG59+Sect_DBs!BI59+Sect_FCs!BI59</f>
        <v>2128.9415612900007</v>
      </c>
      <c r="CH59" s="16">
        <f>Sect_CBs!CH59+Sect_DBs!BJ59+Sect_FCs!BJ59</f>
        <v>2239.3474177900002</v>
      </c>
      <c r="CI59" s="16">
        <f>Sect_CBs!CI59+Sect_DBs!BK59+Sect_FCs!BK59</f>
        <v>2181.2799707900008</v>
      </c>
      <c r="CJ59" s="16">
        <f>Sect_CBs!CJ59+Sect_DBs!BL59+Sect_FCs!BL59</f>
        <v>2209.3604743100013</v>
      </c>
      <c r="CK59" s="16">
        <f>Sect_CBs!CK59+Sect_DBs!BM59+Sect_FCs!BM59</f>
        <v>2302.0882307600004</v>
      </c>
      <c r="CL59" s="16">
        <f>Sect_CBs!CL59+Sect_DBs!BN59+Sect_FCs!BN59</f>
        <v>2202.3013330900003</v>
      </c>
      <c r="CM59" s="16">
        <f>Sect_CBs!CM59+Sect_DBs!BO59+Sect_FCs!BO59</f>
        <v>2319.6059096100007</v>
      </c>
      <c r="CN59" s="16">
        <f>Sect_CBs!CN59+Sect_DBs!BP59+Sect_FCs!BP59</f>
        <v>2284.0739896100004</v>
      </c>
      <c r="CO59" s="16">
        <f>Sect_CBs!CO59+Sect_DBs!BQ59+Sect_FCs!BQ59</f>
        <v>2399.3372300100009</v>
      </c>
      <c r="CP59" s="16">
        <f>Sect_CBs!CP59+Sect_DBs!BR59+Sect_FCs!BR59</f>
        <v>2455.2166352600002</v>
      </c>
      <c r="CQ59" s="16">
        <f>Sect_CBs!CQ59+Sect_DBs!BS59+Sect_FCs!BS59</f>
        <v>2496.1358176900003</v>
      </c>
      <c r="CR59" s="16">
        <f>Sect_CBs!CR59+Sect_DBs!BT59+Sect_FCs!BT59</f>
        <v>2527.8217415130002</v>
      </c>
      <c r="CS59" s="16">
        <f>Sect_CBs!CS59+Sect_DBs!BU59+Sect_FCs!BU59</f>
        <v>2723.1851994200001</v>
      </c>
      <c r="CT59" s="16">
        <f>Sect_CBs!CT59+Sect_DBs!BV59+Sect_FCs!BV59</f>
        <v>2721.2001818100002</v>
      </c>
      <c r="CU59" s="16">
        <f>Sect_CBs!CU59+Sect_DBs!BW59+Sect_FCs!BW59</f>
        <v>3330.4341110400001</v>
      </c>
      <c r="CV59" s="16">
        <f>Sect_CBs!CV59+Sect_DBs!BX59+Sect_FCs!BX59</f>
        <v>3405.95766215</v>
      </c>
      <c r="CW59" s="16">
        <f>Sect_CBs!CW59+Sect_DBs!BY59+Sect_FCs!BY59</f>
        <v>3492.9505940399999</v>
      </c>
      <c r="CX59" s="16">
        <f>Sect_CBs!CX59+Sect_DBs!BZ59+Sect_FCs!BZ59</f>
        <v>3550.6019863000001</v>
      </c>
      <c r="CY59" s="16">
        <f>Sect_CBs!CY59+Sect_DBs!CA59+Sect_FCs!CA59</f>
        <v>3261.9707620600002</v>
      </c>
      <c r="CZ59" s="16">
        <f>Sect_CBs!CZ59+Sect_DBs!CB59+Sect_FCs!CB59</f>
        <v>3340.2155913789584</v>
      </c>
      <c r="DA59" s="16">
        <f>Sect_CBs!DA59+Sect_DBs!CC59+Sect_FCs!CC59</f>
        <v>3334.068086938958</v>
      </c>
      <c r="DB59" s="16">
        <f>Sect_CBs!DB59+Sect_DBs!CD59+Sect_FCs!CD59</f>
        <v>3442.5437308400001</v>
      </c>
      <c r="DC59" s="16">
        <f>Sect_CBs!DC59+Sect_DBs!CE59+Sect_FCs!CE59</f>
        <v>3891.5596142099994</v>
      </c>
      <c r="DD59" s="16">
        <f>Sect_CBs!DD59+Sect_DBs!CF59+Sect_FCs!CF59</f>
        <v>4099.9643301999995</v>
      </c>
      <c r="DE59" s="16">
        <f>Sect_CBs!DE59+Sect_DBs!CG59+Sect_FCs!CG59</f>
        <v>4055.57686169</v>
      </c>
      <c r="DF59" s="16">
        <f>Sect_CBs!DF59+Sect_DBs!CH59+Sect_FCs!CH59</f>
        <v>4101.9444468800011</v>
      </c>
      <c r="DG59" s="16">
        <f>Sect_CBs!DG59+Sect_DBs!CI59+Sect_FCs!CI59</f>
        <v>4004.55207952</v>
      </c>
      <c r="DH59" s="16">
        <f>Sect_CBs!DH59+Sect_DBs!CJ59+Sect_FCs!CJ59</f>
        <v>4025.2247085000004</v>
      </c>
      <c r="DI59" s="16">
        <f>Sect_CBs!DI59+Sect_DBs!CK59+Sect_FCs!CK59</f>
        <v>4087.3560404850004</v>
      </c>
      <c r="DJ59" s="16">
        <f>Sect_CBs!DJ59+Sect_DBs!CL59+Sect_FCs!CL59</f>
        <v>4119.9943407300016</v>
      </c>
      <c r="DK59" s="16">
        <f>Sect_CBs!DK59+Sect_DBs!CM59+Sect_FCs!CM59</f>
        <v>4007.370477590001</v>
      </c>
      <c r="DL59" s="16">
        <f>Sect_CBs!DL59+Sect_DBs!CN59+Sect_FCs!CN59</f>
        <v>4178.1780824000007</v>
      </c>
      <c r="DM59" s="16">
        <f>Sect_CBs!DM59+Sect_DBs!CO59+Sect_FCs!CO59</f>
        <v>3959.8922303500017</v>
      </c>
      <c r="DN59" s="16">
        <f>Sect_CBs!DN59+Sect_DBs!CP59+Sect_FCs!CP59</f>
        <v>3761.4114464900013</v>
      </c>
      <c r="DO59" s="16">
        <f>Sect_CBs!DO59+Sect_DBs!CQ59+Sect_FCs!CQ59</f>
        <v>4083.8748379400008</v>
      </c>
      <c r="DP59" s="16">
        <f>Sect_CBs!DP59+Sect_DBs!CR59+Sect_FCs!CR59</f>
        <v>4394.4166248800002</v>
      </c>
      <c r="DQ59" s="16">
        <f>Sect_CBs!DQ59+Sect_DBs!CS59+Sect_FCs!CS59</f>
        <v>4277.3176983699996</v>
      </c>
      <c r="DR59" s="16">
        <f>Sect_CBs!DR59+Sect_DBs!CT59+Sect_FCs!CT59</f>
        <v>4144.507941045199</v>
      </c>
      <c r="DS59" s="16">
        <f>Sect_CBs!DS59+Sect_DBs!CU59+Sect_FCs!CU59</f>
        <v>4089.6159385051997</v>
      </c>
      <c r="DT59" s="16">
        <f>Sect_CBs!DT59+Sect_DBs!CV59+Sect_FCs!CV59</f>
        <v>4069.0240449752009</v>
      </c>
      <c r="DU59" s="16">
        <f>Sect_CBs!DU59+Sect_DBs!CW59+Sect_FCs!CW59</f>
        <v>3883.4020977852015</v>
      </c>
      <c r="DV59" s="16">
        <f>Sect_CBs!DV59+Sect_DBs!CX59+Sect_FCs!CX59</f>
        <v>4074.4220412452</v>
      </c>
      <c r="DW59" s="16">
        <f>Sect_CBs!DW59+Sect_DBs!CY59+Sect_FCs!CY59</f>
        <v>3952.08175867</v>
      </c>
      <c r="DX59" s="16">
        <f>Sect_CBs!DX59+Sect_DBs!CZ59+Sect_FCs!CZ59</f>
        <v>4242.2036713951993</v>
      </c>
      <c r="DY59" s="16">
        <f>Sect_CBs!DY59+Sect_DBs!DA59+Sect_FCs!DA59</f>
        <v>4580.4950421951999</v>
      </c>
      <c r="DZ59" s="16">
        <f>Sect_CBs!DZ59+Sect_DBs!DB59+Sect_FCs!DB59</f>
        <v>4686.6059950451991</v>
      </c>
      <c r="EA59" s="16">
        <f>Sect_CBs!EA59+Sect_DBs!DC59+Sect_FCs!DC59</f>
        <v>4626.0998176752009</v>
      </c>
      <c r="EB59" s="16">
        <f>Sect_CBs!EB59+Sect_DBs!DD59+Sect_FCs!DD59</f>
        <v>4646.6420617551994</v>
      </c>
      <c r="EC59" s="16">
        <f>Sect_CBs!EC59+Sect_DBs!DE59+Sect_FCs!DE59</f>
        <v>4450.5460416451988</v>
      </c>
      <c r="ED59" s="16">
        <f>Sect_CBs!ED59+Sect_DBs!DF59+Sect_FCs!DF59</f>
        <v>4076.7183599851996</v>
      </c>
      <c r="EE59" s="16">
        <f>Sect_CBs!EE59+Sect_DBs!DG59+Sect_FCs!DG59</f>
        <v>3731.0455966903291</v>
      </c>
      <c r="EF59" s="16">
        <f>Sect_CBs!EF59+Sect_DBs!DH59+Sect_FCs!DH59</f>
        <v>5146.4203186052</v>
      </c>
      <c r="EG59" s="16">
        <f>Sect_CBs!EG59+Sect_DBs!DI59+Sect_FCs!DI59</f>
        <v>5023.5227568052023</v>
      </c>
      <c r="EH59" s="16">
        <f>Sect_CBs!EH59+Sect_DBs!DJ59+Sect_FCs!DJ59</f>
        <v>4592.5928708652</v>
      </c>
      <c r="EI59" s="16">
        <f>Sect_CBs!EI59+Sect_DBs!DK59+Sect_FCs!DK59</f>
        <v>5097.0330685699992</v>
      </c>
      <c r="EJ59" s="16">
        <f>Sect_CBs!EJ59+Sect_DBs!DL59+Sect_FCs!DL59</f>
        <v>5243.7252181199992</v>
      </c>
      <c r="EK59" s="13">
        <f>Sect_CBs!EK59+Sect_DBs!DM59+Sect_FCs!DM59</f>
        <v>5022.2223864999996</v>
      </c>
      <c r="EL59" s="13">
        <f>Sect_CBs!EL59+Sect_DBs!DN59+Sect_FCs!DN59</f>
        <v>4921.4556446999995</v>
      </c>
      <c r="EM59" s="13">
        <f>Sect_CBs!EM59+Sect_DBs!DO59+Sect_FCs!DO59</f>
        <v>5728.5797819299978</v>
      </c>
      <c r="EN59" s="13">
        <f>Sect_CBs!EN59+Sect_DBs!DP59+Sect_FCs!DP59</f>
        <v>5985.9197443599969</v>
      </c>
      <c r="EO59" s="13">
        <f>Sect_CBs!EO59+Sect_DBs!DQ59+Sect_FCs!DQ59</f>
        <v>6223.6266461499999</v>
      </c>
      <c r="EP59" s="13">
        <f>Sect_CBs!EP59+Sect_DBs!DR59+Sect_FCs!DR59</f>
        <v>6749.9845240599989</v>
      </c>
      <c r="EQ59" s="13">
        <f>Sect_CBs!EQ59+Sect_DBs!DS59+Sect_FCs!DS59</f>
        <v>8025.9787680600011</v>
      </c>
      <c r="ER59" s="13">
        <f>Sect_CBs!ER59+Sect_DBs!DT59+Sect_FCs!DT59</f>
        <v>10361.712811389998</v>
      </c>
      <c r="ES59" s="13">
        <f>Sect_CBs!ES59+Sect_DBs!DU59+Sect_FCs!DU59</f>
        <v>9207.1866242100004</v>
      </c>
      <c r="ET59" s="13">
        <f>Sect_CBs!ET59+Sect_DBs!DV59+Sect_FCs!DV59</f>
        <v>8998.0733377999968</v>
      </c>
      <c r="EU59" s="13">
        <f>Sect_CBs!EU59+Sect_DBs!DW59+Sect_FCs!DW59</f>
        <v>8880.7834104799986</v>
      </c>
      <c r="EV59" s="13">
        <f>Sect_CBs!EV59+Sect_DBs!DX59+Sect_FCs!DX59</f>
        <v>8580.9475601999984</v>
      </c>
      <c r="EW59" s="13">
        <f>Sect_CBs!EW59+Sect_DBs!DY59+Sect_FCs!DY59</f>
        <v>8647.4527816520003</v>
      </c>
      <c r="EX59" s="13">
        <f>Sect_CBs!EX59+Sect_DBs!DZ59+Sect_FCs!DZ59</f>
        <v>8628.8493463000013</v>
      </c>
    </row>
    <row r="60" spans="1:154" s="18" customFormat="1" x14ac:dyDescent="0.3">
      <c r="A60" s="15" t="s">
        <v>72</v>
      </c>
      <c r="B60" s="16">
        <v>264.07265253000003</v>
      </c>
      <c r="C60" s="16">
        <v>279.66118085000011</v>
      </c>
      <c r="D60" s="16">
        <v>394.4698636600001</v>
      </c>
      <c r="E60" s="16">
        <v>397.27666493472952</v>
      </c>
      <c r="F60" s="16">
        <v>378.57274332999998</v>
      </c>
      <c r="G60" s="16">
        <v>365.26422600999996</v>
      </c>
      <c r="H60" s="16">
        <v>316.85170686000004</v>
      </c>
      <c r="I60" s="16">
        <v>300.29235432999997</v>
      </c>
      <c r="J60" s="16">
        <v>300.29435433000003</v>
      </c>
      <c r="K60" s="17">
        <v>276.42043455000004</v>
      </c>
      <c r="L60" s="16">
        <v>328.71448461159753</v>
      </c>
      <c r="M60" s="16">
        <v>471.49728620808565</v>
      </c>
      <c r="N60" s="16">
        <v>231.1123780023197</v>
      </c>
      <c r="O60" s="16">
        <v>220.3706680823197</v>
      </c>
      <c r="P60" s="16">
        <v>244.66929067231976</v>
      </c>
      <c r="Q60" s="16">
        <v>243.43135701231978</v>
      </c>
      <c r="R60" s="16">
        <v>283.06294210231971</v>
      </c>
      <c r="S60" s="16">
        <v>338.10692431999996</v>
      </c>
      <c r="T60" s="16">
        <v>201.86269162999997</v>
      </c>
      <c r="U60" s="16">
        <v>318.64498302593171</v>
      </c>
      <c r="V60" s="16">
        <v>378.07918588000001</v>
      </c>
      <c r="W60" s="16">
        <v>346.28021602000001</v>
      </c>
      <c r="X60" s="16">
        <v>395.34550397999999</v>
      </c>
      <c r="Y60" s="16">
        <v>380.18850149000002</v>
      </c>
      <c r="Z60" s="16">
        <f>Sect_CBs!Z60+Sect_DBs!B60+Sect_FCs!B60</f>
        <v>294.88087944</v>
      </c>
      <c r="AA60" s="16">
        <f>Sect_CBs!AA60+Sect_DBs!C60+Sect_FCs!C60</f>
        <v>337.65664413000002</v>
      </c>
      <c r="AB60" s="16">
        <f>Sect_CBs!AB60+Sect_DBs!D60+Sect_FCs!D60</f>
        <v>364.70748534000001</v>
      </c>
      <c r="AC60" s="16">
        <f>Sect_CBs!AC60+Sect_DBs!E60+Sect_FCs!E60</f>
        <v>327.50620641</v>
      </c>
      <c r="AD60" s="16">
        <f>Sect_CBs!AD60+Sect_DBs!F60+Sect_FCs!F60</f>
        <v>362.03582252199999</v>
      </c>
      <c r="AE60" s="16">
        <f>Sect_CBs!AE60+Sect_DBs!G60+Sect_FCs!G60</f>
        <v>393.27346333200001</v>
      </c>
      <c r="AF60" s="16">
        <f>Sect_CBs!AF60+Sect_DBs!H60+Sect_FCs!H60</f>
        <v>344.33441149500004</v>
      </c>
      <c r="AG60" s="16">
        <f>Sect_CBs!AG60+Sect_DBs!I60+Sect_FCs!I60</f>
        <v>327.96971854200001</v>
      </c>
      <c r="AH60" s="16">
        <f>Sect_CBs!AH60+Sect_DBs!J60+Sect_FCs!J60</f>
        <v>291.87097399200002</v>
      </c>
      <c r="AI60" s="16">
        <f>Sect_CBs!AI60+Sect_DBs!K60+Sect_FCs!K60</f>
        <v>306.73335936999996</v>
      </c>
      <c r="AJ60" s="16">
        <f>Sect_CBs!AJ60+Sect_DBs!L60+Sect_FCs!L60</f>
        <v>323.79336765399995</v>
      </c>
      <c r="AK60" s="16">
        <f>Sect_CBs!AK60+Sect_DBs!M60+Sect_FCs!M60</f>
        <v>353.12943378400001</v>
      </c>
      <c r="AL60" s="16">
        <f>Sect_CBs!AL60+Sect_DBs!N60+Sect_FCs!N60</f>
        <v>264.78503847399998</v>
      </c>
      <c r="AM60" s="16">
        <f>Sect_CBs!AM60+Sect_DBs!O60+Sect_FCs!O60</f>
        <v>261.59893159999996</v>
      </c>
      <c r="AN60" s="16">
        <f>Sect_CBs!AN60+Sect_DBs!P60+Sect_FCs!P60</f>
        <v>284.91749096400002</v>
      </c>
      <c r="AO60" s="16">
        <f>Sect_CBs!AO60+Sect_DBs!Q60+Sect_FCs!Q60</f>
        <v>315.17751116400001</v>
      </c>
      <c r="AP60" s="16">
        <f>Sect_CBs!AP60+Sect_DBs!R60+Sect_FCs!R60</f>
        <v>319.38192355399997</v>
      </c>
      <c r="AQ60" s="16">
        <f>Sect_CBs!AQ60+Sect_DBs!S60+Sect_FCs!S60</f>
        <v>302.03915873400007</v>
      </c>
      <c r="AR60" s="16">
        <f>Sect_CBs!AR60+Sect_DBs!T60+Sect_FCs!T60</f>
        <v>286.68844306299991</v>
      </c>
      <c r="AS60" s="16">
        <f>Sect_CBs!AS60+Sect_DBs!U60+Sect_FCs!U60</f>
        <v>397.32004028299997</v>
      </c>
      <c r="AT60" s="16">
        <f>Sect_CBs!AT60+Sect_DBs!V60+Sect_FCs!V60</f>
        <v>296.42035330300001</v>
      </c>
      <c r="AU60" s="16">
        <f>Sect_CBs!AU60+Sect_DBs!W60+Sect_FCs!W60</f>
        <v>572.36110371300003</v>
      </c>
      <c r="AV60" s="16">
        <f>Sect_CBs!AV60+Sect_DBs!X60+Sect_FCs!X60</f>
        <v>581.38968744300007</v>
      </c>
      <c r="AW60" s="16">
        <f>Sect_CBs!AW60+Sect_DBs!Y60+Sect_FCs!Y60</f>
        <v>563.98436469300009</v>
      </c>
      <c r="AX60" s="16">
        <f>Sect_CBs!AX60+Sect_DBs!Z60+Sect_FCs!Z60</f>
        <v>380.22490215300002</v>
      </c>
      <c r="AY60" s="16">
        <f>Sect_CBs!AY60+Sect_DBs!AA60+Sect_FCs!AA60</f>
        <v>396.08121312300005</v>
      </c>
      <c r="AZ60" s="16">
        <f>Sect_CBs!AZ60+Sect_DBs!AB60+Sect_FCs!AB60</f>
        <v>418.77559662300007</v>
      </c>
      <c r="BA60" s="16">
        <f>Sect_CBs!BA60+Sect_DBs!AC60+Sect_FCs!AC60</f>
        <v>438.39614321299996</v>
      </c>
      <c r="BB60" s="16">
        <f>Sect_CBs!BB60+Sect_DBs!AD60+Sect_FCs!AD60</f>
        <v>445.22398145300002</v>
      </c>
      <c r="BC60" s="16">
        <f>Sect_CBs!BC60+Sect_DBs!AE60+Sect_FCs!AE60</f>
        <v>571.1932858130001</v>
      </c>
      <c r="BD60" s="16">
        <f>Sect_CBs!BD60+Sect_DBs!AF60+Sect_FCs!AF60</f>
        <v>570.70362565000005</v>
      </c>
      <c r="BE60" s="16">
        <f>Sect_CBs!BE60+Sect_DBs!AG60+Sect_FCs!AG60</f>
        <v>547.59663964000003</v>
      </c>
      <c r="BF60" s="16">
        <f>Sect_CBs!BF60+Sect_DBs!AH60+Sect_FCs!AH60</f>
        <v>569.18287358000009</v>
      </c>
      <c r="BG60" s="16">
        <f>Sect_CBs!BG60+Sect_DBs!AI60+Sect_FCs!AI60</f>
        <v>574.85173341000018</v>
      </c>
      <c r="BH60" s="16">
        <f>Sect_CBs!BH60+Sect_DBs!AJ60+Sect_FCs!AJ60</f>
        <v>550.25627216999999</v>
      </c>
      <c r="BI60" s="16">
        <f>Sect_CBs!BI60+Sect_DBs!AK60+Sect_FCs!AK60</f>
        <v>574.47194435100005</v>
      </c>
      <c r="BJ60" s="16">
        <f>Sect_CBs!BJ60+Sect_DBs!AL60+Sect_FCs!AL60</f>
        <v>553.73597235100021</v>
      </c>
      <c r="BK60" s="16">
        <f>Sect_CBs!BK60+Sect_DBs!AM60+Sect_FCs!AM60</f>
        <v>520.29433001629991</v>
      </c>
      <c r="BL60" s="16">
        <f>Sect_CBs!BL60+Sect_DBs!AN60+Sect_FCs!AN60</f>
        <v>545.41916700000013</v>
      </c>
      <c r="BM60" s="16">
        <f>Sect_CBs!BM60+Sect_DBs!AO60+Sect_FCs!AO60</f>
        <v>522.07842898000001</v>
      </c>
      <c r="BN60" s="16">
        <f>Sect_CBs!BN60+Sect_DBs!AP60+Sect_FCs!AP60</f>
        <v>595.35341468000001</v>
      </c>
      <c r="BO60" s="16">
        <f>Sect_CBs!BO60+Sect_DBs!AQ60+Sect_FCs!AQ60</f>
        <v>618.12669235999999</v>
      </c>
      <c r="BP60" s="16">
        <f>Sect_CBs!BP60+Sect_DBs!AR60+Sect_FCs!AR60</f>
        <v>619.39860249000003</v>
      </c>
      <c r="BQ60" s="16">
        <f>Sect_CBs!BQ60+Sect_DBs!AS60+Sect_FCs!AS60</f>
        <v>616.42424249999999</v>
      </c>
      <c r="BR60" s="16">
        <f>Sect_CBs!BR60+Sect_DBs!AT60+Sect_FCs!AT60</f>
        <v>620.08566713000005</v>
      </c>
      <c r="BS60" s="16">
        <f>Sect_CBs!BS60+Sect_DBs!AU60+Sect_FCs!AU60</f>
        <v>784.14086321000002</v>
      </c>
      <c r="BT60" s="16">
        <f>Sect_CBs!BT60+Sect_DBs!AV60+Sect_FCs!AV60</f>
        <v>639.36894833999997</v>
      </c>
      <c r="BU60" s="16">
        <f>Sect_CBs!BU60+Sect_DBs!AW60+Sect_FCs!AW60</f>
        <v>575.73626358000001</v>
      </c>
      <c r="BV60" s="16">
        <f>Sect_CBs!BV60+Sect_DBs!AX60+Sect_FCs!AX60</f>
        <v>611.52664983</v>
      </c>
      <c r="BW60" s="16">
        <f>Sect_CBs!BW60+Sect_DBs!AY60+Sect_FCs!AY60</f>
        <v>602.69053601999997</v>
      </c>
      <c r="BX60" s="16">
        <f>Sect_CBs!BX60+Sect_DBs!AZ60+Sect_FCs!AZ60</f>
        <v>594.70337498000004</v>
      </c>
      <c r="BY60" s="16">
        <f>Sect_CBs!BY60+Sect_DBs!BA60+Sect_FCs!BA60</f>
        <v>626.75848033</v>
      </c>
      <c r="BZ60" s="16">
        <f>Sect_CBs!BZ60+Sect_DBs!BB60+Sect_FCs!BB60</f>
        <v>624.88570170000003</v>
      </c>
      <c r="CA60" s="16">
        <f>Sect_CBs!CA60+Sect_DBs!BC60+Sect_FCs!BC60</f>
        <v>625.56701237000016</v>
      </c>
      <c r="CB60" s="16">
        <f>Sect_CBs!CB60+Sect_DBs!BD60+Sect_FCs!BD60</f>
        <v>644.14521858000001</v>
      </c>
      <c r="CC60" s="16">
        <f>Sect_CBs!CC60+Sect_DBs!BE60+Sect_FCs!BE60</f>
        <v>602.87918690600009</v>
      </c>
      <c r="CD60" s="16">
        <f>Sect_CBs!CD60+Sect_DBs!BF60+Sect_FCs!BF60</f>
        <v>705.95871021999994</v>
      </c>
      <c r="CE60" s="16">
        <f>Sect_CBs!CE60+Sect_DBs!BG60+Sect_FCs!BG60</f>
        <v>693.38365962</v>
      </c>
      <c r="CF60" s="16">
        <f>Sect_CBs!CF60+Sect_DBs!BH60+Sect_FCs!BH60</f>
        <v>675.75512019000007</v>
      </c>
      <c r="CG60" s="16">
        <f>Sect_CBs!CG60+Sect_DBs!BI60+Sect_FCs!BI60</f>
        <v>693.61336574999996</v>
      </c>
      <c r="CH60" s="16">
        <f>Sect_CBs!CH60+Sect_DBs!BJ60+Sect_FCs!BJ60</f>
        <v>675.67252008999992</v>
      </c>
      <c r="CI60" s="16">
        <f>Sect_CBs!CI60+Sect_DBs!BK60+Sect_FCs!BK60</f>
        <v>658.23359739999989</v>
      </c>
      <c r="CJ60" s="16">
        <f>Sect_CBs!CJ60+Sect_DBs!BL60+Sect_FCs!BL60</f>
        <v>668.13381907999985</v>
      </c>
      <c r="CK60" s="16">
        <f>Sect_CBs!CK60+Sect_DBs!BM60+Sect_FCs!BM60</f>
        <v>663.25860315999989</v>
      </c>
      <c r="CL60" s="16">
        <f>Sect_CBs!CL60+Sect_DBs!BN60+Sect_FCs!BN60</f>
        <v>665.44436008000002</v>
      </c>
      <c r="CM60" s="16">
        <f>Sect_CBs!CM60+Sect_DBs!BO60+Sect_FCs!BO60</f>
        <v>675.79005357999995</v>
      </c>
      <c r="CN60" s="16">
        <f>Sect_CBs!CN60+Sect_DBs!BP60+Sect_FCs!BP60</f>
        <v>729.50119245999997</v>
      </c>
      <c r="CO60" s="16">
        <f>Sect_CBs!CO60+Sect_DBs!BQ60+Sect_FCs!BQ60</f>
        <v>749.6354777099998</v>
      </c>
      <c r="CP60" s="16">
        <f>Sect_CBs!CP60+Sect_DBs!BR60+Sect_FCs!BR60</f>
        <v>743.61255498544233</v>
      </c>
      <c r="CQ60" s="16">
        <f>Sect_CBs!CQ60+Sect_DBs!BS60+Sect_FCs!BS60</f>
        <v>744.2252910454423</v>
      </c>
      <c r="CR60" s="16">
        <f>Sect_CBs!CR60+Sect_DBs!BT60+Sect_FCs!BT60</f>
        <v>758.62036799999987</v>
      </c>
      <c r="CS60" s="16">
        <f>Sect_CBs!CS60+Sect_DBs!BU60+Sect_FCs!BU60</f>
        <v>733.21094572000004</v>
      </c>
      <c r="CT60" s="16">
        <f>Sect_CBs!CT60+Sect_DBs!BV60+Sect_FCs!BV60</f>
        <v>777.87812006000013</v>
      </c>
      <c r="CU60" s="16">
        <f>Sect_CBs!CU60+Sect_DBs!BW60+Sect_FCs!BW60</f>
        <v>741.76208991999988</v>
      </c>
      <c r="CV60" s="16">
        <f>Sect_CBs!CV60+Sect_DBs!BX60+Sect_FCs!BX60</f>
        <v>781.13336852999998</v>
      </c>
      <c r="CW60" s="16">
        <f>Sect_CBs!CW60+Sect_DBs!BY60+Sect_FCs!BY60</f>
        <v>809.43947047000017</v>
      </c>
      <c r="CX60" s="16">
        <f>Sect_CBs!CX60+Sect_DBs!BZ60+Sect_FCs!BZ60</f>
        <v>807.01767632999974</v>
      </c>
      <c r="CY60" s="16">
        <f>Sect_CBs!CY60+Sect_DBs!CA60+Sect_FCs!CA60</f>
        <v>882.93018160999986</v>
      </c>
      <c r="CZ60" s="16">
        <f>Sect_CBs!CZ60+Sect_DBs!CB60+Sect_FCs!CB60</f>
        <v>879.53938541000002</v>
      </c>
      <c r="DA60" s="16">
        <f>Sect_CBs!DA60+Sect_DBs!CC60+Sect_FCs!CC60</f>
        <v>924.14567043000011</v>
      </c>
      <c r="DB60" s="16">
        <f>Sect_CBs!DB60+Sect_DBs!CD60+Sect_FCs!CD60</f>
        <v>954.41439732999982</v>
      </c>
      <c r="DC60" s="16">
        <f>Sect_CBs!DC60+Sect_DBs!CE60+Sect_FCs!CE60</f>
        <v>941.35470683000005</v>
      </c>
      <c r="DD60" s="16">
        <f>Sect_CBs!DD60+Sect_DBs!CF60+Sect_FCs!CF60</f>
        <v>986.84502824999993</v>
      </c>
      <c r="DE60" s="16">
        <f>Sect_CBs!DE60+Sect_DBs!CG60+Sect_FCs!CG60</f>
        <v>974.20592253999985</v>
      </c>
      <c r="DF60" s="16">
        <f>Sect_CBs!DF60+Sect_DBs!CH60+Sect_FCs!CH60</f>
        <v>978.29568484000015</v>
      </c>
      <c r="DG60" s="16">
        <f>Sect_CBs!DG60+Sect_DBs!CI60+Sect_FCs!CI60</f>
        <v>959.94755543999963</v>
      </c>
      <c r="DH60" s="16">
        <f>Sect_CBs!DH60+Sect_DBs!CJ60+Sect_FCs!CJ60</f>
        <v>1019.6448246099999</v>
      </c>
      <c r="DI60" s="16">
        <f>Sect_CBs!DI60+Sect_DBs!CK60+Sect_FCs!CK60</f>
        <v>1230.5197059500001</v>
      </c>
      <c r="DJ60" s="16">
        <f>Sect_CBs!DJ60+Sect_DBs!CL60+Sect_FCs!CL60</f>
        <v>1272.4033480700004</v>
      </c>
      <c r="DK60" s="16">
        <f>Sect_CBs!DK60+Sect_DBs!CM60+Sect_FCs!CM60</f>
        <v>1386.1013270800001</v>
      </c>
      <c r="DL60" s="16">
        <f>Sect_CBs!DL60+Sect_DBs!CN60+Sect_FCs!CN60</f>
        <v>1342.60231086</v>
      </c>
      <c r="DM60" s="16">
        <f>Sect_CBs!DM60+Sect_DBs!CO60+Sect_FCs!CO60</f>
        <v>1431.4210679999999</v>
      </c>
      <c r="DN60" s="16">
        <f>Sect_CBs!DN60+Sect_DBs!CP60+Sect_FCs!CP60</f>
        <v>1261.27647772</v>
      </c>
      <c r="DO60" s="16">
        <f>Sect_CBs!DO60+Sect_DBs!CQ60+Sect_FCs!CQ60</f>
        <v>1244.7435204599999</v>
      </c>
      <c r="DP60" s="16">
        <f>Sect_CBs!DP60+Sect_DBs!CR60+Sect_FCs!CR60</f>
        <v>1251.8635198300003</v>
      </c>
      <c r="DQ60" s="16">
        <f>Sect_CBs!DQ60+Sect_DBs!CS60+Sect_FCs!CS60</f>
        <v>1291.2064636600001</v>
      </c>
      <c r="DR60" s="16">
        <f>Sect_CBs!DR60+Sect_DBs!CT60+Sect_FCs!CT60</f>
        <v>1111.1708121200002</v>
      </c>
      <c r="DS60" s="16">
        <f>Sect_CBs!DS60+Sect_DBs!CU60+Sect_FCs!CU60</f>
        <v>1138.5184675699998</v>
      </c>
      <c r="DT60" s="16">
        <f>Sect_CBs!DT60+Sect_DBs!CV60+Sect_FCs!CV60</f>
        <v>1144.4288810699995</v>
      </c>
      <c r="DU60" s="16">
        <f>Sect_CBs!DU60+Sect_DBs!CW60+Sect_FCs!CW60</f>
        <v>1219.81116305</v>
      </c>
      <c r="DV60" s="16">
        <f>Sect_CBs!DV60+Sect_DBs!CX60+Sect_FCs!CX60</f>
        <v>1234.6677641600002</v>
      </c>
      <c r="DW60" s="16">
        <f>Sect_CBs!DW60+Sect_DBs!CY60+Sect_FCs!CY60</f>
        <v>1236.38304436</v>
      </c>
      <c r="DX60" s="16">
        <f>Sect_CBs!DX60+Sect_DBs!CZ60+Sect_FCs!CZ60</f>
        <v>1334.1913762899999</v>
      </c>
      <c r="DY60" s="16">
        <f>Sect_CBs!DY60+Sect_DBs!DA60+Sect_FCs!DA60</f>
        <v>1409.3458425600002</v>
      </c>
      <c r="DZ60" s="16">
        <f>Sect_CBs!DZ60+Sect_DBs!DB60+Sect_FCs!DB60</f>
        <v>1475.0376680499996</v>
      </c>
      <c r="EA60" s="16">
        <f>Sect_CBs!EA60+Sect_DBs!DC60+Sect_FCs!DC60</f>
        <v>1476.7499647699999</v>
      </c>
      <c r="EB60" s="16">
        <f>Sect_CBs!EB60+Sect_DBs!DD60+Sect_FCs!DD60</f>
        <v>1257.3006591999999</v>
      </c>
      <c r="EC60" s="16">
        <f>Sect_CBs!EC60+Sect_DBs!DE60+Sect_FCs!DE60</f>
        <v>1749.8176030200002</v>
      </c>
      <c r="ED60" s="16">
        <f>Sect_CBs!ED60+Sect_DBs!DF60+Sect_FCs!DF60</f>
        <v>1713.5814604299997</v>
      </c>
      <c r="EE60" s="16">
        <f>Sect_CBs!EE60+Sect_DBs!DG60+Sect_FCs!DG60</f>
        <v>1692.1444955100001</v>
      </c>
      <c r="EF60" s="16">
        <f>Sect_CBs!EF60+Sect_DBs!DH60+Sect_FCs!DH60</f>
        <v>1753.2636143299999</v>
      </c>
      <c r="EG60" s="16">
        <f>Sect_CBs!EG60+Sect_DBs!DI60+Sect_FCs!DI60</f>
        <v>2056.5699933599994</v>
      </c>
      <c r="EH60" s="16">
        <f>Sect_CBs!EH60+Sect_DBs!DJ60+Sect_FCs!DJ60</f>
        <v>2252.3080040799996</v>
      </c>
      <c r="EI60" s="16">
        <f>Sect_CBs!EI60+Sect_DBs!DK60+Sect_FCs!DK60</f>
        <v>2309.6047042</v>
      </c>
      <c r="EJ60" s="16">
        <f>Sect_CBs!EJ60+Sect_DBs!DL60+Sect_FCs!DL60</f>
        <v>2556.6278254200001</v>
      </c>
      <c r="EK60" s="13">
        <f>Sect_CBs!EK60+Sect_DBs!DM60+Sect_FCs!DM60</f>
        <v>2724.3446691399995</v>
      </c>
      <c r="EL60" s="13">
        <f>Sect_CBs!EL60+Sect_DBs!DN60+Sect_FCs!DN60</f>
        <v>2702.8418290099999</v>
      </c>
      <c r="EM60" s="13">
        <f>Sect_CBs!EM60+Sect_DBs!DO60+Sect_FCs!DO60</f>
        <v>2668.5935786900004</v>
      </c>
      <c r="EN60" s="13">
        <f>Sect_CBs!EN60+Sect_DBs!DP60+Sect_FCs!DP60</f>
        <v>2725.94662346</v>
      </c>
      <c r="EO60" s="13">
        <f>Sect_CBs!EO60+Sect_DBs!DQ60+Sect_FCs!DQ60</f>
        <v>2785.0688053299991</v>
      </c>
      <c r="EP60" s="13">
        <f>Sect_CBs!EP60+Sect_DBs!DR60+Sect_FCs!DR60</f>
        <v>3029.1098595499993</v>
      </c>
      <c r="EQ60" s="13">
        <f>Sect_CBs!EQ60+Sect_DBs!DS60+Sect_FCs!DS60</f>
        <v>3834.4106772499999</v>
      </c>
      <c r="ER60" s="13">
        <f>Sect_CBs!ER60+Sect_DBs!DT60+Sect_FCs!DT60</f>
        <v>5391.665482299999</v>
      </c>
      <c r="ES60" s="13">
        <f>Sect_CBs!ES60+Sect_DBs!DU60+Sect_FCs!DU60</f>
        <v>4681.5269956099964</v>
      </c>
      <c r="ET60" s="13">
        <f>Sect_CBs!ET60+Sect_DBs!DV60+Sect_FCs!DV60</f>
        <v>4927.6863984499969</v>
      </c>
      <c r="EU60" s="13">
        <f>Sect_CBs!EU60+Sect_DBs!DW60+Sect_FCs!DW60</f>
        <v>4849.5364918999976</v>
      </c>
      <c r="EV60" s="13">
        <f>Sect_CBs!EV60+Sect_DBs!DX60+Sect_FCs!DX60</f>
        <v>4928.5926218699969</v>
      </c>
      <c r="EW60" s="13">
        <f>Sect_CBs!EW60+Sect_DBs!DY60+Sect_FCs!DY60</f>
        <v>5015.3098026699954</v>
      </c>
      <c r="EX60" s="13">
        <f>Sect_CBs!EX60+Sect_DBs!DZ60+Sect_FCs!DZ60</f>
        <v>5003.8830775299957</v>
      </c>
    </row>
    <row r="61" spans="1:154" s="18" customFormat="1" x14ac:dyDescent="0.3">
      <c r="A61" s="15" t="s">
        <v>73</v>
      </c>
      <c r="B61" s="16">
        <v>10.895</v>
      </c>
      <c r="C61" s="16">
        <v>11.623000000000001</v>
      </c>
      <c r="D61" s="16">
        <v>9.7769999999999992</v>
      </c>
      <c r="E61" s="16">
        <v>8.9366053799999996</v>
      </c>
      <c r="F61" s="16">
        <v>13.667979549999998</v>
      </c>
      <c r="G61" s="16">
        <v>33.957470980000004</v>
      </c>
      <c r="H61" s="16">
        <v>43.719118450000003</v>
      </c>
      <c r="I61" s="16">
        <v>112.65360452</v>
      </c>
      <c r="J61" s="16">
        <v>112.65360452</v>
      </c>
      <c r="K61" s="17">
        <v>32.624080050000003</v>
      </c>
      <c r="L61" s="16">
        <v>30.121462999999999</v>
      </c>
      <c r="M61" s="16">
        <v>0</v>
      </c>
      <c r="N61" s="16">
        <v>61.410483775991381</v>
      </c>
      <c r="O61" s="16">
        <v>67.392793755991377</v>
      </c>
      <c r="P61" s="16">
        <v>91.738320755991381</v>
      </c>
      <c r="Q61" s="16">
        <v>88.532723995991375</v>
      </c>
      <c r="R61" s="16">
        <v>83.249485055991371</v>
      </c>
      <c r="S61" s="16">
        <v>84.355762810000002</v>
      </c>
      <c r="T61" s="16">
        <v>77.000755280000007</v>
      </c>
      <c r="U61" s="16">
        <v>89.846760217925549</v>
      </c>
      <c r="V61" s="16">
        <v>83.211817339999996</v>
      </c>
      <c r="W61" s="16">
        <v>80.164526379999998</v>
      </c>
      <c r="X61" s="16">
        <v>44.943245309999995</v>
      </c>
      <c r="Y61" s="16">
        <v>0</v>
      </c>
      <c r="Z61" s="16">
        <f>Sect_CBs!Z61+Sect_DBs!B61+Sect_FCs!B61</f>
        <v>51.074960269999998</v>
      </c>
      <c r="AA61" s="16">
        <f>Sect_CBs!AA61+Sect_DBs!C61+Sect_FCs!C61</f>
        <v>51.422760790000005</v>
      </c>
      <c r="AB61" s="16">
        <f>Sect_CBs!AB61+Sect_DBs!D61+Sect_FCs!D61</f>
        <v>41.514428979999998</v>
      </c>
      <c r="AC61" s="16">
        <f>Sect_CBs!AC61+Sect_DBs!E61+Sect_FCs!E61</f>
        <v>42.827454269999997</v>
      </c>
      <c r="AD61" s="16">
        <f>Sect_CBs!AD61+Sect_DBs!F61+Sect_FCs!F61</f>
        <v>43.664559849999996</v>
      </c>
      <c r="AE61" s="16">
        <f>Sect_CBs!AE61+Sect_DBs!G61+Sect_FCs!G61</f>
        <v>44.768141880000002</v>
      </c>
      <c r="AF61" s="16">
        <f>Sect_CBs!AF61+Sect_DBs!H61+Sect_FCs!H61</f>
        <v>44.045966200000009</v>
      </c>
      <c r="AG61" s="16">
        <f>Sect_CBs!AG61+Sect_DBs!I61+Sect_FCs!I61</f>
        <v>45.646777530000001</v>
      </c>
      <c r="AH61" s="16">
        <f>Sect_CBs!AH61+Sect_DBs!J61+Sect_FCs!J61</f>
        <v>47.766379699999995</v>
      </c>
      <c r="AI61" s="16">
        <f>Sect_CBs!AI61+Sect_DBs!K61+Sect_FCs!K61</f>
        <v>49.414550759999997</v>
      </c>
      <c r="AJ61" s="16">
        <f>Sect_CBs!AJ61+Sect_DBs!L61+Sect_FCs!L61</f>
        <v>49.444993400000008</v>
      </c>
      <c r="AK61" s="16">
        <f>Sect_CBs!AK61+Sect_DBs!M61+Sect_FCs!M61</f>
        <v>48.53523727999999</v>
      </c>
      <c r="AL61" s="16">
        <f>Sect_CBs!AL61+Sect_DBs!N61+Sect_FCs!N61</f>
        <v>43.31450212</v>
      </c>
      <c r="AM61" s="16">
        <f>Sect_CBs!AM61+Sect_DBs!O61+Sect_FCs!O61</f>
        <v>45.932485190000001</v>
      </c>
      <c r="AN61" s="16">
        <f>Sect_CBs!AN61+Sect_DBs!P61+Sect_FCs!P61</f>
        <v>42.167376509999997</v>
      </c>
      <c r="AO61" s="16">
        <f>Sect_CBs!AO61+Sect_DBs!Q61+Sect_FCs!Q61</f>
        <v>63.479535960000007</v>
      </c>
      <c r="AP61" s="16">
        <f>Sect_CBs!AP61+Sect_DBs!R61+Sect_FCs!R61</f>
        <v>41.984235680000005</v>
      </c>
      <c r="AQ61" s="16">
        <f>Sect_CBs!AQ61+Sect_DBs!S61+Sect_FCs!S61</f>
        <v>42.075785740000001</v>
      </c>
      <c r="AR61" s="16">
        <f>Sect_CBs!AR61+Sect_DBs!T61+Sect_FCs!T61</f>
        <v>41.359260560000003</v>
      </c>
      <c r="AS61" s="16">
        <f>Sect_CBs!AS61+Sect_DBs!U61+Sect_FCs!U61</f>
        <v>58.474426680000015</v>
      </c>
      <c r="AT61" s="16">
        <f>Sect_CBs!AT61+Sect_DBs!V61+Sect_FCs!V61</f>
        <v>31.439864239999999</v>
      </c>
      <c r="AU61" s="16">
        <f>Sect_CBs!AU61+Sect_DBs!W61+Sect_FCs!W61</f>
        <v>32.414390159999996</v>
      </c>
      <c r="AV61" s="16">
        <f>Sect_CBs!AV61+Sect_DBs!X61+Sect_FCs!X61</f>
        <v>35.348677840000001</v>
      </c>
      <c r="AW61" s="16">
        <f>Sect_CBs!AW61+Sect_DBs!Y61+Sect_FCs!Y61</f>
        <v>39.513995059999999</v>
      </c>
      <c r="AX61" s="16">
        <f>Sect_CBs!AX61+Sect_DBs!Z61+Sect_FCs!Z61</f>
        <v>40.862175320000006</v>
      </c>
      <c r="AY61" s="16">
        <f>Sect_CBs!AY61+Sect_DBs!AA61+Sect_FCs!AA61</f>
        <v>42.972349820000005</v>
      </c>
      <c r="AZ61" s="16">
        <f>Sect_CBs!AZ61+Sect_DBs!AB61+Sect_FCs!AB61</f>
        <v>35.320678710000003</v>
      </c>
      <c r="BA61" s="16">
        <f>Sect_CBs!BA61+Sect_DBs!AC61+Sect_FCs!AC61</f>
        <v>36.190237240000002</v>
      </c>
      <c r="BB61" s="16">
        <f>Sect_CBs!BB61+Sect_DBs!AD61+Sect_FCs!AD61</f>
        <v>41.776476219999992</v>
      </c>
      <c r="BC61" s="16">
        <f>Sect_CBs!BC61+Sect_DBs!AE61+Sect_FCs!AE61</f>
        <v>52.058947440000004</v>
      </c>
      <c r="BD61" s="16">
        <f>Sect_CBs!BD61+Sect_DBs!AF61+Sect_FCs!AF61</f>
        <v>35.758136489999998</v>
      </c>
      <c r="BE61" s="16">
        <f>Sect_CBs!BE61+Sect_DBs!AG61+Sect_FCs!AG61</f>
        <v>62.378776210000005</v>
      </c>
      <c r="BF61" s="16">
        <f>Sect_CBs!BF61+Sect_DBs!AH61+Sect_FCs!AH61</f>
        <v>84.78950445000001</v>
      </c>
      <c r="BG61" s="16">
        <f>Sect_CBs!BG61+Sect_DBs!AI61+Sect_FCs!AI61</f>
        <v>86.671771820000004</v>
      </c>
      <c r="BH61" s="16">
        <f>Sect_CBs!BH61+Sect_DBs!AJ61+Sect_FCs!AJ61</f>
        <v>86.44091358</v>
      </c>
      <c r="BI61" s="16">
        <f>Sect_CBs!BI61+Sect_DBs!AK61+Sect_FCs!AK61</f>
        <v>83.150473910999992</v>
      </c>
      <c r="BJ61" s="16">
        <f>Sect_CBs!BJ61+Sect_DBs!AL61+Sect_FCs!AL61</f>
        <v>66.699491021</v>
      </c>
      <c r="BK61" s="16">
        <f>Sect_CBs!BK61+Sect_DBs!AM61+Sect_FCs!AM61</f>
        <v>63.167425621</v>
      </c>
      <c r="BL61" s="16">
        <f>Sect_CBs!BL61+Sect_DBs!AN61+Sect_FCs!AN61</f>
        <v>65.680294959999998</v>
      </c>
      <c r="BM61" s="16">
        <f>Sect_CBs!BM61+Sect_DBs!AO61+Sect_FCs!AO61</f>
        <v>61.135173030000004</v>
      </c>
      <c r="BN61" s="16">
        <f>Sect_CBs!BN61+Sect_DBs!AP61+Sect_FCs!AP61</f>
        <v>67.949387009999995</v>
      </c>
      <c r="BO61" s="16">
        <f>Sect_CBs!BO61+Sect_DBs!AQ61+Sect_FCs!AQ61</f>
        <v>82.438401240000005</v>
      </c>
      <c r="BP61" s="16">
        <f>Sect_CBs!BP61+Sect_DBs!AR61+Sect_FCs!AR61</f>
        <v>81.442507410000005</v>
      </c>
      <c r="BQ61" s="16">
        <f>Sect_CBs!BQ61+Sect_DBs!AS61+Sect_FCs!AS61</f>
        <v>85.052770129999999</v>
      </c>
      <c r="BR61" s="16">
        <f>Sect_CBs!BR61+Sect_DBs!AT61+Sect_FCs!AT61</f>
        <v>82.455516100000011</v>
      </c>
      <c r="BS61" s="16">
        <f>Sect_CBs!BS61+Sect_DBs!AU61+Sect_FCs!AU61</f>
        <v>84.130055550000023</v>
      </c>
      <c r="BT61" s="16">
        <f>Sect_CBs!BT61+Sect_DBs!AV61+Sect_FCs!AV61</f>
        <v>84.910291579999992</v>
      </c>
      <c r="BU61" s="16">
        <f>Sect_CBs!BU61+Sect_DBs!AW61+Sect_FCs!AW61</f>
        <v>113.57581467000001</v>
      </c>
      <c r="BV61" s="16">
        <f>Sect_CBs!BV61+Sect_DBs!AX61+Sect_FCs!AX61</f>
        <v>101.79091411</v>
      </c>
      <c r="BW61" s="16">
        <f>Sect_CBs!BW61+Sect_DBs!AY61+Sect_FCs!AY61</f>
        <v>100.4055254</v>
      </c>
      <c r="BX61" s="16">
        <f>Sect_CBs!BX61+Sect_DBs!AZ61+Sect_FCs!AZ61</f>
        <v>100.54589368999999</v>
      </c>
      <c r="BY61" s="16">
        <f>Sect_CBs!BY61+Sect_DBs!BA61+Sect_FCs!BA61</f>
        <v>89.934901209999992</v>
      </c>
      <c r="BZ61" s="16">
        <f>Sect_CBs!BZ61+Sect_DBs!BB61+Sect_FCs!BB61</f>
        <v>90.709658959999999</v>
      </c>
      <c r="CA61" s="16">
        <f>Sect_CBs!CA61+Sect_DBs!BC61+Sect_FCs!BC61</f>
        <v>89.887622020000009</v>
      </c>
      <c r="CB61" s="16">
        <f>Sect_CBs!CB61+Sect_DBs!BD61+Sect_FCs!BD61</f>
        <v>98.394668639999992</v>
      </c>
      <c r="CC61" s="16">
        <f>Sect_CBs!CC61+Sect_DBs!BE61+Sect_FCs!BE61</f>
        <v>95.251630129999995</v>
      </c>
      <c r="CD61" s="16">
        <f>Sect_CBs!CD61+Sect_DBs!BF61+Sect_FCs!BF61</f>
        <v>71.662067899999997</v>
      </c>
      <c r="CE61" s="16">
        <f>Sect_CBs!CE61+Sect_DBs!BG61+Sect_FCs!BG61</f>
        <v>69.172825430000003</v>
      </c>
      <c r="CF61" s="16">
        <f>Sect_CBs!CF61+Sect_DBs!BH61+Sect_FCs!BH61</f>
        <v>66.806699499999993</v>
      </c>
      <c r="CG61" s="16">
        <f>Sect_CBs!CG61+Sect_DBs!BI61+Sect_FCs!BI61</f>
        <v>64.139672300000001</v>
      </c>
      <c r="CH61" s="16">
        <f>Sect_CBs!CH61+Sect_DBs!BJ61+Sect_FCs!BJ61</f>
        <v>63.511422489999987</v>
      </c>
      <c r="CI61" s="16">
        <f>Sect_CBs!CI61+Sect_DBs!BK61+Sect_FCs!BK61</f>
        <v>65.156615619999997</v>
      </c>
      <c r="CJ61" s="16">
        <f>Sect_CBs!CJ61+Sect_DBs!BL61+Sect_FCs!BL61</f>
        <v>65.245500589999992</v>
      </c>
      <c r="CK61" s="16">
        <f>Sect_CBs!CK61+Sect_DBs!BM61+Sect_FCs!BM61</f>
        <v>65.420677100000006</v>
      </c>
      <c r="CL61" s="16">
        <f>Sect_CBs!CL61+Sect_DBs!BN61+Sect_FCs!BN61</f>
        <v>66.638743460000001</v>
      </c>
      <c r="CM61" s="16">
        <f>Sect_CBs!CM61+Sect_DBs!BO61+Sect_FCs!BO61</f>
        <v>81.973478619999995</v>
      </c>
      <c r="CN61" s="16">
        <f>Sect_CBs!CN61+Sect_DBs!BP61+Sect_FCs!BP61</f>
        <v>96.104031359999993</v>
      </c>
      <c r="CO61" s="16">
        <f>Sect_CBs!CO61+Sect_DBs!BQ61+Sect_FCs!BQ61</f>
        <v>102.52528565999999</v>
      </c>
      <c r="CP61" s="16">
        <f>Sect_CBs!CP61+Sect_DBs!BR61+Sect_FCs!BR61</f>
        <v>83.062223540000005</v>
      </c>
      <c r="CQ61" s="16">
        <f>Sect_CBs!CQ61+Sect_DBs!BS61+Sect_FCs!BS61</f>
        <v>86.755683189999999</v>
      </c>
      <c r="CR61" s="16">
        <f>Sect_CBs!CR61+Sect_DBs!BT61+Sect_FCs!BT61</f>
        <v>83.335493689999993</v>
      </c>
      <c r="CS61" s="16">
        <f>Sect_CBs!CS61+Sect_DBs!BU61+Sect_FCs!BU61</f>
        <v>85.02641478000001</v>
      </c>
      <c r="CT61" s="16">
        <f>Sect_CBs!CT61+Sect_DBs!BV61+Sect_FCs!BV61</f>
        <v>69.900637559999993</v>
      </c>
      <c r="CU61" s="16">
        <f>Sect_CBs!CU61+Sect_DBs!BW61+Sect_FCs!BW61</f>
        <v>67.616801429999995</v>
      </c>
      <c r="CV61" s="16">
        <f>Sect_CBs!CV61+Sect_DBs!BX61+Sect_FCs!BX61</f>
        <v>68.231384880000007</v>
      </c>
      <c r="CW61" s="16">
        <f>Sect_CBs!CW61+Sect_DBs!BY61+Sect_FCs!BY61</f>
        <v>69.185992309999989</v>
      </c>
      <c r="CX61" s="16">
        <f>Sect_CBs!CX61+Sect_DBs!BZ61+Sect_FCs!BZ61</f>
        <v>73.857287660000011</v>
      </c>
      <c r="CY61" s="16">
        <f>Sect_CBs!CY61+Sect_DBs!CA61+Sect_FCs!CA61</f>
        <v>88.655221050000009</v>
      </c>
      <c r="CZ61" s="16">
        <f>Sect_CBs!CZ61+Sect_DBs!CB61+Sect_FCs!CB61</f>
        <v>97.024541170000035</v>
      </c>
      <c r="DA61" s="16">
        <f>Sect_CBs!DA61+Sect_DBs!CC61+Sect_FCs!CC61</f>
        <v>100.74701685000002</v>
      </c>
      <c r="DB61" s="16">
        <f>Sect_CBs!DB61+Sect_DBs!CD61+Sect_FCs!CD61</f>
        <v>106.58245150000002</v>
      </c>
      <c r="DC61" s="16">
        <f>Sect_CBs!DC61+Sect_DBs!CE61+Sect_FCs!CE61</f>
        <v>107.96728696000002</v>
      </c>
      <c r="DD61" s="16">
        <f>Sect_CBs!DD61+Sect_DBs!CF61+Sect_FCs!CF61</f>
        <v>123.24694761000002</v>
      </c>
      <c r="DE61" s="16">
        <f>Sect_CBs!DE61+Sect_DBs!CG61+Sect_FCs!CG61</f>
        <v>134.09290494000004</v>
      </c>
      <c r="DF61" s="16">
        <f>Sect_CBs!DF61+Sect_DBs!CH61+Sect_FCs!CH61</f>
        <v>155.96253782000002</v>
      </c>
      <c r="DG61" s="16">
        <f>Sect_CBs!DG61+Sect_DBs!CI61+Sect_FCs!CI61</f>
        <v>151.09252609000004</v>
      </c>
      <c r="DH61" s="16">
        <f>Sect_CBs!DH61+Sect_DBs!CJ61+Sect_FCs!CJ61</f>
        <v>140.69213810000002</v>
      </c>
      <c r="DI61" s="16">
        <f>Sect_CBs!DI61+Sect_DBs!CK61+Sect_FCs!CK61</f>
        <v>147.01432139000002</v>
      </c>
      <c r="DJ61" s="16">
        <f>Sect_CBs!DJ61+Sect_DBs!CL61+Sect_FCs!CL61</f>
        <v>159.06311006000001</v>
      </c>
      <c r="DK61" s="16">
        <f>Sect_CBs!DK61+Sect_DBs!CM61+Sect_FCs!CM61</f>
        <v>184.56598788000002</v>
      </c>
      <c r="DL61" s="16">
        <f>Sect_CBs!DL61+Sect_DBs!CN61+Sect_FCs!CN61</f>
        <v>182.34969557000002</v>
      </c>
      <c r="DM61" s="16">
        <f>Sect_CBs!DM61+Sect_DBs!CO61+Sect_FCs!CO61</f>
        <v>184.65649222000002</v>
      </c>
      <c r="DN61" s="16">
        <f>Sect_CBs!DN61+Sect_DBs!CP61+Sect_FCs!CP61</f>
        <v>168.84494714000002</v>
      </c>
      <c r="DO61" s="16">
        <f>Sect_CBs!DO61+Sect_DBs!CQ61+Sect_FCs!CQ61</f>
        <v>181.16514012000002</v>
      </c>
      <c r="DP61" s="16">
        <f>Sect_CBs!DP61+Sect_DBs!CR61+Sect_FCs!CR61</f>
        <v>176.44763588000001</v>
      </c>
      <c r="DQ61" s="16">
        <f>Sect_CBs!DQ61+Sect_DBs!CS61+Sect_FCs!CS61</f>
        <v>171.32440969999999</v>
      </c>
      <c r="DR61" s="16">
        <f>Sect_CBs!DR61+Sect_DBs!CT61+Sect_FCs!CT61</f>
        <v>157.75401626000001</v>
      </c>
      <c r="DS61" s="16">
        <f>Sect_CBs!DS61+Sect_DBs!CU61+Sect_FCs!CU61</f>
        <v>164.39451770000005</v>
      </c>
      <c r="DT61" s="16">
        <f>Sect_CBs!DT61+Sect_DBs!CV61+Sect_FCs!CV61</f>
        <v>192.17160329999999</v>
      </c>
      <c r="DU61" s="16">
        <f>Sect_CBs!DU61+Sect_DBs!CW61+Sect_FCs!CW61</f>
        <v>215.77852229999999</v>
      </c>
      <c r="DV61" s="16">
        <f>Sect_CBs!DV61+Sect_DBs!CX61+Sect_FCs!CX61</f>
        <v>248.35488596000005</v>
      </c>
      <c r="DW61" s="16">
        <f>Sect_CBs!DW61+Sect_DBs!CY61+Sect_FCs!CY61</f>
        <v>248.93791514000003</v>
      </c>
      <c r="DX61" s="16">
        <f>Sect_CBs!DX61+Sect_DBs!CZ61+Sect_FCs!CZ61</f>
        <v>272.89522701999999</v>
      </c>
      <c r="DY61" s="16">
        <f>Sect_CBs!DY61+Sect_DBs!DA61+Sect_FCs!DA61</f>
        <v>251.97576374000005</v>
      </c>
      <c r="DZ61" s="16">
        <f>Sect_CBs!DZ61+Sect_DBs!DB61+Sect_FCs!DB61</f>
        <v>267.16500406</v>
      </c>
      <c r="EA61" s="16">
        <f>Sect_CBs!EA61+Sect_DBs!DC61+Sect_FCs!DC61</f>
        <v>267.33225949000001</v>
      </c>
      <c r="EB61" s="16">
        <f>Sect_CBs!EB61+Sect_DBs!DD61+Sect_FCs!DD61</f>
        <v>307.20431139999999</v>
      </c>
      <c r="EC61" s="16">
        <f>Sect_CBs!EC61+Sect_DBs!DE61+Sect_FCs!DE61</f>
        <v>253.69904177000001</v>
      </c>
      <c r="ED61" s="16">
        <f>Sect_CBs!ED61+Sect_DBs!DF61+Sect_FCs!DF61</f>
        <v>287.74412720000004</v>
      </c>
      <c r="EE61" s="16">
        <f>Sect_CBs!EE61+Sect_DBs!DG61+Sect_FCs!DG61</f>
        <v>260.33227951000003</v>
      </c>
      <c r="EF61" s="16">
        <f>Sect_CBs!EF61+Sect_DBs!DH61+Sect_FCs!DH61</f>
        <v>278.27464002000005</v>
      </c>
      <c r="EG61" s="16">
        <f>Sect_CBs!EG61+Sect_DBs!DI61+Sect_FCs!DI61</f>
        <v>263.83847961000004</v>
      </c>
      <c r="EH61" s="16">
        <f>Sect_CBs!EH61+Sect_DBs!DJ61+Sect_FCs!DJ61</f>
        <v>281.12682689000007</v>
      </c>
      <c r="EI61" s="16">
        <f>Sect_CBs!EI61+Sect_DBs!DK61+Sect_FCs!DK61</f>
        <v>281.33842555000007</v>
      </c>
      <c r="EJ61" s="16">
        <f>Sect_CBs!EJ61+Sect_DBs!DL61+Sect_FCs!DL61</f>
        <v>299.82081248000003</v>
      </c>
      <c r="EK61" s="13">
        <f>Sect_CBs!EK61+Sect_DBs!DM61+Sect_FCs!DM61</f>
        <v>393.99312508000008</v>
      </c>
      <c r="EL61" s="13">
        <f>Sect_CBs!EL61+Sect_DBs!DN61+Sect_FCs!DN61</f>
        <v>473.10073919000001</v>
      </c>
      <c r="EM61" s="13">
        <f>Sect_CBs!EM61+Sect_DBs!DO61+Sect_FCs!DO61</f>
        <v>485.89950318000001</v>
      </c>
      <c r="EN61" s="13">
        <f>Sect_CBs!EN61+Sect_DBs!DP61+Sect_FCs!DP61</f>
        <v>533.25254689999997</v>
      </c>
      <c r="EO61" s="13">
        <f>Sect_CBs!EO61+Sect_DBs!DQ61+Sect_FCs!DQ61</f>
        <v>560.56057907999991</v>
      </c>
      <c r="EP61" s="13">
        <f>Sect_CBs!EP61+Sect_DBs!DR61+Sect_FCs!DR61</f>
        <v>543.81711812000003</v>
      </c>
      <c r="EQ61" s="13">
        <f>Sect_CBs!EQ61+Sect_DBs!DS61+Sect_FCs!DS61</f>
        <v>526.57313813999997</v>
      </c>
      <c r="ER61" s="13">
        <f>Sect_CBs!ER61+Sect_DBs!DT61+Sect_FCs!DT61</f>
        <v>406.81030647000011</v>
      </c>
      <c r="ES61" s="13">
        <f>Sect_CBs!ES61+Sect_DBs!DU61+Sect_FCs!DU61</f>
        <v>541.08509220999997</v>
      </c>
      <c r="ET61" s="13">
        <f>Sect_CBs!ET61+Sect_DBs!DV61+Sect_FCs!DV61</f>
        <v>544.22807333999992</v>
      </c>
      <c r="EU61" s="13">
        <f>Sect_CBs!EU61+Sect_DBs!DW61+Sect_FCs!DW61</f>
        <v>544.03945468999996</v>
      </c>
      <c r="EV61" s="13">
        <f>Sect_CBs!EV61+Sect_DBs!DX61+Sect_FCs!DX61</f>
        <v>555.54835967999998</v>
      </c>
      <c r="EW61" s="13">
        <f>Sect_CBs!EW61+Sect_DBs!DY61+Sect_FCs!DY61</f>
        <v>576.92163587999994</v>
      </c>
      <c r="EX61" s="13">
        <f>Sect_CBs!EX61+Sect_DBs!DZ61+Sect_FCs!DZ61</f>
        <v>570.48288964000005</v>
      </c>
    </row>
    <row r="62" spans="1:154" s="18" customFormat="1" x14ac:dyDescent="0.3">
      <c r="A62" s="15" t="s">
        <v>74</v>
      </c>
      <c r="B62" s="16">
        <v>800.50593722999997</v>
      </c>
      <c r="C62" s="16">
        <v>819.3286465000001</v>
      </c>
      <c r="D62" s="16">
        <v>835.39840518999995</v>
      </c>
      <c r="E62" s="16">
        <v>852.10202337956684</v>
      </c>
      <c r="F62" s="16">
        <v>807.83224831999996</v>
      </c>
      <c r="G62" s="16">
        <v>749.12441310999998</v>
      </c>
      <c r="H62" s="16">
        <v>760.76723149999998</v>
      </c>
      <c r="I62" s="16">
        <v>679.46098383999993</v>
      </c>
      <c r="J62" s="16">
        <v>677.35098383999991</v>
      </c>
      <c r="K62" s="17">
        <v>752.03126061</v>
      </c>
      <c r="L62" s="16">
        <v>782.94997738052825</v>
      </c>
      <c r="M62" s="16">
        <v>837.54547057954733</v>
      </c>
      <c r="N62" s="16">
        <v>414.54574099367835</v>
      </c>
      <c r="O62" s="16">
        <v>447.55611216367834</v>
      </c>
      <c r="P62" s="16">
        <v>444.45611216367831</v>
      </c>
      <c r="Q62" s="16">
        <v>444.30111216367834</v>
      </c>
      <c r="R62" s="16">
        <v>551.99681910367838</v>
      </c>
      <c r="S62" s="16">
        <v>539.75855634999994</v>
      </c>
      <c r="T62" s="16">
        <v>485.22985919000001</v>
      </c>
      <c r="U62" s="16">
        <v>371.3546560028775</v>
      </c>
      <c r="V62" s="16">
        <v>366.57366157000007</v>
      </c>
      <c r="W62" s="16">
        <v>368.64762565000001</v>
      </c>
      <c r="X62" s="16">
        <v>315.64200000000005</v>
      </c>
      <c r="Y62" s="16">
        <v>316.64199999999994</v>
      </c>
      <c r="Z62" s="16">
        <f>Sect_CBs!Z62+Sect_DBs!B62+Sect_FCs!B62</f>
        <v>310.69099999999997</v>
      </c>
      <c r="AA62" s="16">
        <f>Sect_CBs!AA62+Sect_DBs!C62+Sect_FCs!C62</f>
        <v>310.18810506999995</v>
      </c>
      <c r="AB62" s="16">
        <f>Sect_CBs!AB62+Sect_DBs!D62+Sect_FCs!D62</f>
        <v>325.37142734999998</v>
      </c>
      <c r="AC62" s="16">
        <f>Sect_CBs!AC62+Sect_DBs!E62+Sect_FCs!E62</f>
        <v>326.78663044999996</v>
      </c>
      <c r="AD62" s="16">
        <f>Sect_CBs!AD62+Sect_DBs!F62+Sect_FCs!F62</f>
        <v>322.23538768999998</v>
      </c>
      <c r="AE62" s="16">
        <f>Sect_CBs!AE62+Sect_DBs!G62+Sect_FCs!G62</f>
        <v>310.30134399999997</v>
      </c>
      <c r="AF62" s="16">
        <f>Sect_CBs!AF62+Sect_DBs!H62+Sect_FCs!H62</f>
        <v>277.16356775999998</v>
      </c>
      <c r="AG62" s="16">
        <f>Sect_CBs!AG62+Sect_DBs!I62+Sect_FCs!I62</f>
        <v>274.31934010000003</v>
      </c>
      <c r="AH62" s="16">
        <f>Sect_CBs!AH62+Sect_DBs!J62+Sect_FCs!J62</f>
        <v>12.78113967</v>
      </c>
      <c r="AI62" s="16">
        <f>Sect_CBs!AI62+Sect_DBs!K62+Sect_FCs!K62</f>
        <v>12.275978499999999</v>
      </c>
      <c r="AJ62" s="16">
        <f>Sect_CBs!AJ62+Sect_DBs!L62+Sect_FCs!L62</f>
        <v>13.010289390000001</v>
      </c>
      <c r="AK62" s="16">
        <f>Sect_CBs!AK62+Sect_DBs!M62+Sect_FCs!M62</f>
        <v>12.999172570000001</v>
      </c>
      <c r="AL62" s="16">
        <f>Sect_CBs!AL62+Sect_DBs!N62+Sect_FCs!N62</f>
        <v>13.78644892</v>
      </c>
      <c r="AM62" s="16">
        <f>Sect_CBs!AM62+Sect_DBs!O62+Sect_FCs!O62</f>
        <v>15.743086020000002</v>
      </c>
      <c r="AN62" s="16">
        <f>Sect_CBs!AN62+Sect_DBs!P62+Sect_FCs!P62</f>
        <v>15.99468171</v>
      </c>
      <c r="AO62" s="16">
        <f>Sect_CBs!AO62+Sect_DBs!Q62+Sect_FCs!Q62</f>
        <v>15.980896449999999</v>
      </c>
      <c r="AP62" s="16">
        <f>Sect_CBs!AP62+Sect_DBs!R62+Sect_FCs!R62</f>
        <v>15.983256319999999</v>
      </c>
      <c r="AQ62" s="16">
        <f>Sect_CBs!AQ62+Sect_DBs!S62+Sect_FCs!S62</f>
        <v>15.971568080000001</v>
      </c>
      <c r="AR62" s="16">
        <f>Sect_CBs!AR62+Sect_DBs!T62+Sect_FCs!T62</f>
        <v>5.94030288</v>
      </c>
      <c r="AS62" s="16">
        <f>Sect_CBs!AS62+Sect_DBs!U62+Sect_FCs!U62</f>
        <v>10.620810089999999</v>
      </c>
      <c r="AT62" s="16">
        <f>Sect_CBs!AT62+Sect_DBs!V62+Sect_FCs!V62</f>
        <v>5.8782200100000006</v>
      </c>
      <c r="AU62" s="16">
        <f>Sect_CBs!AU62+Sect_DBs!W62+Sect_FCs!W62</f>
        <v>3.4458410499999998</v>
      </c>
      <c r="AV62" s="16">
        <f>Sect_CBs!AV62+Sect_DBs!X62+Sect_FCs!X62</f>
        <v>3.4291165499999998</v>
      </c>
      <c r="AW62" s="16">
        <f>Sect_CBs!AW62+Sect_DBs!Y62+Sect_FCs!Y62</f>
        <v>3.4043268399999995</v>
      </c>
      <c r="AX62" s="16">
        <f>Sect_CBs!AX62+Sect_DBs!Z62+Sect_FCs!Z62</f>
        <v>0.96769727999999988</v>
      </c>
      <c r="AY62" s="16">
        <f>Sect_CBs!AY62+Sect_DBs!AA62+Sect_FCs!AA62</f>
        <v>0.95038490999999992</v>
      </c>
      <c r="AZ62" s="16">
        <f>Sect_CBs!AZ62+Sect_DBs!AB62+Sect_FCs!AB62</f>
        <v>0.91522043999999991</v>
      </c>
      <c r="BA62" s="16">
        <f>Sect_CBs!BA62+Sect_DBs!AC62+Sect_FCs!AC62</f>
        <v>0.90202714999999989</v>
      </c>
      <c r="BB62" s="16">
        <f>Sect_CBs!BB62+Sect_DBs!AD62+Sect_FCs!AD62</f>
        <v>0.91821679</v>
      </c>
      <c r="BC62" s="16">
        <f>Sect_CBs!BC62+Sect_DBs!AE62+Sect_FCs!AE62</f>
        <v>0.89602966000000006</v>
      </c>
      <c r="BD62" s="16">
        <f>Sect_CBs!BD62+Sect_DBs!AF62+Sect_FCs!AF62</f>
        <v>2.32269682</v>
      </c>
      <c r="BE62" s="16">
        <f>Sect_CBs!BE62+Sect_DBs!AG62+Sect_FCs!AG62</f>
        <v>2.7917373599999999</v>
      </c>
      <c r="BF62" s="16">
        <f>Sect_CBs!BF62+Sect_DBs!AH62+Sect_FCs!AH62</f>
        <v>28.33704084</v>
      </c>
      <c r="BG62" s="16">
        <f>Sect_CBs!BG62+Sect_DBs!AI62+Sect_FCs!AI62</f>
        <v>2.7617211400000001</v>
      </c>
      <c r="BH62" s="16">
        <f>Sect_CBs!BH62+Sect_DBs!AJ62+Sect_FCs!AJ62</f>
        <v>2.7388194600000002</v>
      </c>
      <c r="BI62" s="16">
        <f>Sect_CBs!BI62+Sect_DBs!AK62+Sect_FCs!AK62</f>
        <v>2.7032321709999994</v>
      </c>
      <c r="BJ62" s="16">
        <f>Sect_CBs!BJ62+Sect_DBs!AL62+Sect_FCs!AL62</f>
        <v>2.5243661310000003</v>
      </c>
      <c r="BK62" s="16">
        <f>Sect_CBs!BK62+Sect_DBs!AM62+Sect_FCs!AM62</f>
        <v>22.507798810999997</v>
      </c>
      <c r="BL62" s="16">
        <f>Sect_CBs!BL62+Sect_DBs!AN62+Sect_FCs!AN62</f>
        <v>38.745005300000003</v>
      </c>
      <c r="BM62" s="16">
        <f>Sect_CBs!BM62+Sect_DBs!AO62+Sect_FCs!AO62</f>
        <v>39.61970152</v>
      </c>
      <c r="BN62" s="16">
        <f>Sect_CBs!BN62+Sect_DBs!AP62+Sect_FCs!AP62</f>
        <v>39.602697169999999</v>
      </c>
      <c r="BO62" s="16">
        <f>Sect_CBs!BO62+Sect_DBs!AQ62+Sect_FCs!AQ62</f>
        <v>39.57178480999999</v>
      </c>
      <c r="BP62" s="16">
        <f>Sect_CBs!BP62+Sect_DBs!AR62+Sect_FCs!AR62</f>
        <v>39.542484350000002</v>
      </c>
      <c r="BQ62" s="16">
        <f>Sect_CBs!BQ62+Sect_DBs!AS62+Sect_FCs!AS62</f>
        <v>40.169921099999996</v>
      </c>
      <c r="BR62" s="16">
        <f>Sect_CBs!BR62+Sect_DBs!AT62+Sect_FCs!AT62</f>
        <v>40.132014890000001</v>
      </c>
      <c r="BS62" s="16">
        <f>Sect_CBs!BS62+Sect_DBs!AU62+Sect_FCs!AU62</f>
        <v>40.110321929999998</v>
      </c>
      <c r="BT62" s="16">
        <f>Sect_CBs!BT62+Sect_DBs!AV62+Sect_FCs!AV62</f>
        <v>40.096538979999998</v>
      </c>
      <c r="BU62" s="16">
        <f>Sect_CBs!BU62+Sect_DBs!AW62+Sect_FCs!AW62</f>
        <v>4.4335177299999939</v>
      </c>
      <c r="BV62" s="16">
        <f>Sect_CBs!BV62+Sect_DBs!AX62+Sect_FCs!AX62</f>
        <v>4.4153975499999945</v>
      </c>
      <c r="BW62" s="16">
        <f>Sect_CBs!BW62+Sect_DBs!AY62+Sect_FCs!AY62</f>
        <v>4.3970497999999942</v>
      </c>
      <c r="BX62" s="16">
        <f>Sect_CBs!BX62+Sect_DBs!AZ62+Sect_FCs!AZ62</f>
        <v>5.3849233199999951</v>
      </c>
      <c r="BY62" s="16">
        <f>Sect_CBs!BY62+Sect_DBs!BA62+Sect_FCs!BA62</f>
        <v>6.3421582699999952</v>
      </c>
      <c r="BZ62" s="16">
        <f>Sect_CBs!BZ62+Sect_DBs!BB62+Sect_FCs!BB62</f>
        <v>7.3296442099999952</v>
      </c>
      <c r="CA62" s="16">
        <f>Sect_CBs!CA62+Sect_DBs!BC62+Sect_FCs!BC62</f>
        <v>12.777474369999997</v>
      </c>
      <c r="CB62" s="16">
        <f>Sect_CBs!CB62+Sect_DBs!BD62+Sect_FCs!BD62</f>
        <v>13.675767099999998</v>
      </c>
      <c r="CC62" s="16">
        <f>Sect_CBs!CC62+Sect_DBs!BE62+Sect_FCs!BE62</f>
        <v>13.720502619999994</v>
      </c>
      <c r="CD62" s="16">
        <f>Sect_CBs!CD62+Sect_DBs!BF62+Sect_FCs!BF62</f>
        <v>14.216884919999995</v>
      </c>
      <c r="CE62" s="16">
        <f>Sect_CBs!CE62+Sect_DBs!BG62+Sect_FCs!BG62</f>
        <v>14.169482569999996</v>
      </c>
      <c r="CF62" s="16">
        <f>Sect_CBs!CF62+Sect_DBs!BH62+Sect_FCs!BH62</f>
        <v>9.6640716899999966</v>
      </c>
      <c r="CG62" s="16">
        <f>Sect_CBs!CG62+Sect_DBs!BI62+Sect_FCs!BI62</f>
        <v>9.6311996899999972</v>
      </c>
      <c r="CH62" s="16">
        <f>Sect_CBs!CH62+Sect_DBs!BJ62+Sect_FCs!BJ62</f>
        <v>9.5646649999999962</v>
      </c>
      <c r="CI62" s="16">
        <f>Sect_CBs!CI62+Sect_DBs!BK62+Sect_FCs!BK62</f>
        <v>9.5645229999999959</v>
      </c>
      <c r="CJ62" s="16">
        <f>Sect_CBs!CJ62+Sect_DBs!BL62+Sect_FCs!BL62</f>
        <v>7.4232109999999967</v>
      </c>
      <c r="CK62" s="16">
        <f>Sect_CBs!CK62+Sect_DBs!BM62+Sect_FCs!BM62</f>
        <v>6.9931673099999969</v>
      </c>
      <c r="CL62" s="16">
        <f>Sect_CBs!CL62+Sect_DBs!BN62+Sect_FCs!BN62</f>
        <v>6.9931186199999971</v>
      </c>
      <c r="CM62" s="16">
        <f>Sect_CBs!CM62+Sect_DBs!BO62+Sect_FCs!BO62</f>
        <v>6.9930998499999966</v>
      </c>
      <c r="CN62" s="16">
        <f>Sect_CBs!CN62+Sect_DBs!BP62+Sect_FCs!BP62</f>
        <v>6.9930998499999966</v>
      </c>
      <c r="CO62" s="16">
        <f>Sect_CBs!CO62+Sect_DBs!BQ62+Sect_FCs!BQ62</f>
        <v>6.9930998499999966</v>
      </c>
      <c r="CP62" s="16">
        <f>Sect_CBs!CP62+Sect_DBs!BR62+Sect_FCs!BR62</f>
        <v>6.9922109999999966</v>
      </c>
      <c r="CQ62" s="16">
        <f>Sect_CBs!CQ62+Sect_DBs!BS62+Sect_FCs!BS62</f>
        <v>6.9922109999999966</v>
      </c>
      <c r="CR62" s="16">
        <f>Sect_CBs!CR62+Sect_DBs!BT62+Sect_FCs!BT62</f>
        <v>6.9854959999999968</v>
      </c>
      <c r="CS62" s="16">
        <f>Sect_CBs!CS62+Sect_DBs!BU62+Sect_FCs!BU62</f>
        <v>6.9854959999999968</v>
      </c>
      <c r="CT62" s="16">
        <f>Sect_CBs!CT62+Sect_DBs!BV62+Sect_FCs!BV62</f>
        <v>6.9854959999999968</v>
      </c>
      <c r="CU62" s="16">
        <f>Sect_CBs!CU62+Sect_DBs!BW62+Sect_FCs!BW62</f>
        <v>6.9854959999999968</v>
      </c>
      <c r="CV62" s="16">
        <f>Sect_CBs!CV62+Sect_DBs!BX62+Sect_FCs!BX62</f>
        <v>6.9854959999999968</v>
      </c>
      <c r="CW62" s="16">
        <f>Sect_CBs!CW62+Sect_DBs!BY62+Sect_FCs!BY62</f>
        <v>6.9854959999999968</v>
      </c>
      <c r="CX62" s="16">
        <f>Sect_CBs!CX62+Sect_DBs!BZ62+Sect_FCs!BZ62</f>
        <v>6.9854959999999968</v>
      </c>
      <c r="CY62" s="16">
        <f>Sect_CBs!CY62+Sect_DBs!CA62+Sect_FCs!CA62</f>
        <v>6.9854959999999968</v>
      </c>
      <c r="CZ62" s="16">
        <f>Sect_CBs!CZ62+Sect_DBs!CB62+Sect_FCs!CB62</f>
        <v>6.9232109999999967</v>
      </c>
      <c r="DA62" s="16">
        <f>Sect_CBs!DA62+Sect_DBs!CC62+Sect_FCs!CC62</f>
        <v>6.9232109999999967</v>
      </c>
      <c r="DB62" s="16">
        <f>Sect_CBs!DB62+Sect_DBs!CD62+Sect_FCs!CD62</f>
        <v>6.9232109999999967</v>
      </c>
      <c r="DC62" s="16">
        <f>Sect_CBs!DC62+Sect_DBs!CE62+Sect_FCs!CE62</f>
        <v>6.9232109999999967</v>
      </c>
      <c r="DD62" s="16">
        <f>Sect_CBs!DD62+Sect_DBs!CF62+Sect_FCs!CF62</f>
        <v>3.4132109999999964</v>
      </c>
      <c r="DE62" s="16">
        <f>Sect_CBs!DE62+Sect_DBs!CG62+Sect_FCs!CG62</f>
        <v>3.4132109999999964</v>
      </c>
      <c r="DF62" s="16">
        <f>Sect_CBs!DF62+Sect_DBs!CH62+Sect_FCs!CH62</f>
        <v>9.9632109999999958</v>
      </c>
      <c r="DG62" s="16">
        <f>Sect_CBs!DG62+Sect_DBs!CI62+Sect_FCs!CI62</f>
        <v>15.292210999999996</v>
      </c>
      <c r="DH62" s="16">
        <f>Sect_CBs!DH62+Sect_DBs!CJ62+Sect_FCs!CJ62</f>
        <v>15.292210999999996</v>
      </c>
      <c r="DI62" s="16">
        <f>Sect_CBs!DI62+Sect_DBs!CK62+Sect_FCs!CK62</f>
        <v>26.274630999999996</v>
      </c>
      <c r="DJ62" s="16">
        <f>Sect_CBs!DJ62+Sect_DBs!CL62+Sect_FCs!CL62</f>
        <v>19.337310999999996</v>
      </c>
      <c r="DK62" s="16">
        <f>Sect_CBs!DK62+Sect_DBs!CM62+Sect_FCs!CM62</f>
        <v>12.840824999999993</v>
      </c>
      <c r="DL62" s="16">
        <f>Sect_CBs!DL62+Sect_DBs!CN62+Sect_FCs!CN62</f>
        <v>13.939280269999994</v>
      </c>
      <c r="DM62" s="16">
        <f>Sect_CBs!DM62+Sect_DBs!CO62+Sect_FCs!CO62</f>
        <v>25.233005269999992</v>
      </c>
      <c r="DN62" s="16">
        <f>Sect_CBs!DN62+Sect_DBs!CP62+Sect_FCs!CP62</f>
        <v>51.324275269999994</v>
      </c>
      <c r="DO62" s="16">
        <f>Sect_CBs!DO62+Sect_DBs!CQ62+Sect_FCs!CQ62</f>
        <v>61.007800189999983</v>
      </c>
      <c r="DP62" s="16">
        <f>Sect_CBs!DP62+Sect_DBs!CR62+Sect_FCs!CR62</f>
        <v>36.561820009999991</v>
      </c>
      <c r="DQ62" s="16">
        <f>Sect_CBs!DQ62+Sect_DBs!CS62+Sect_FCs!CS62</f>
        <v>35.69677514</v>
      </c>
      <c r="DR62" s="16">
        <f>Sect_CBs!DR62+Sect_DBs!CT62+Sect_FCs!CT62</f>
        <v>10.67153901</v>
      </c>
      <c r="DS62" s="16">
        <f>Sect_CBs!DS62+Sect_DBs!CU62+Sect_FCs!CU62</f>
        <v>10.674213209999994</v>
      </c>
      <c r="DT62" s="16">
        <f>Sect_CBs!DT62+Sect_DBs!CV62+Sect_FCs!CV62</f>
        <v>10.679826829999993</v>
      </c>
      <c r="DU62" s="16">
        <f>Sect_CBs!DU62+Sect_DBs!CW62+Sect_FCs!CW62</f>
        <v>8.2906884999999946</v>
      </c>
      <c r="DV62" s="16">
        <f>Sect_CBs!DV62+Sect_DBs!CX62+Sect_FCs!CX62</f>
        <v>8.1406999999999936</v>
      </c>
      <c r="DW62" s="16">
        <f>Sect_CBs!DW62+Sect_DBs!CY62+Sect_FCs!CY62</f>
        <v>8.5552802399999948</v>
      </c>
      <c r="DX62" s="16">
        <f>Sect_CBs!DX62+Sect_DBs!CZ62+Sect_FCs!CZ62</f>
        <v>8.5453781999999947</v>
      </c>
      <c r="DY62" s="16">
        <f>Sect_CBs!DY62+Sect_DBs!DA62+Sect_FCs!DA62</f>
        <v>6.7816606899999945</v>
      </c>
      <c r="DZ62" s="16">
        <f>Sect_CBs!DZ62+Sect_DBs!DB62+Sect_FCs!DB62</f>
        <v>8.3038923899999944</v>
      </c>
      <c r="EA62" s="16">
        <f>Sect_CBs!EA62+Sect_DBs!DC62+Sect_FCs!DC62</f>
        <v>8.1568119599999953</v>
      </c>
      <c r="EB62" s="16">
        <f>Sect_CBs!EB62+Sect_DBs!DD62+Sect_FCs!DD62</f>
        <v>8.288065309999995</v>
      </c>
      <c r="EC62" s="16">
        <f>Sect_CBs!EC62+Sect_DBs!DE62+Sect_FCs!DE62</f>
        <v>4.5953999999999944</v>
      </c>
      <c r="ED62" s="16">
        <f>Sect_CBs!ED62+Sect_DBs!DF62+Sect_FCs!DF62</f>
        <v>6.1806999999999945</v>
      </c>
      <c r="EE62" s="16">
        <f>Sect_CBs!EE62+Sect_DBs!DG62+Sect_FCs!DG62</f>
        <v>6.6180999999999948</v>
      </c>
      <c r="EF62" s="16">
        <f>Sect_CBs!EF62+Sect_DBs!DH62+Sect_FCs!DH62</f>
        <v>6.3655999999999953</v>
      </c>
      <c r="EG62" s="16">
        <f>Sect_CBs!EG62+Sect_DBs!DI62+Sect_FCs!DI62</f>
        <v>6.4774999999999947</v>
      </c>
      <c r="EH62" s="16">
        <f>Sect_CBs!EH62+Sect_DBs!DJ62+Sect_FCs!DJ62</f>
        <v>6.9960999999999949</v>
      </c>
      <c r="EI62" s="16">
        <f>Sect_CBs!EI62+Sect_DBs!DK62+Sect_FCs!DK62</f>
        <v>7.0100999999999942</v>
      </c>
      <c r="EJ62" s="16">
        <f>Sect_CBs!EJ62+Sect_DBs!DL62+Sect_FCs!DL62</f>
        <v>7.9445999999999941</v>
      </c>
      <c r="EK62" s="13">
        <f>Sect_CBs!EK62+Sect_DBs!DM62+Sect_FCs!DM62</f>
        <v>7.9494999999999951</v>
      </c>
      <c r="EL62" s="13">
        <f>Sect_CBs!EL62+Sect_DBs!DN62+Sect_FCs!DN62</f>
        <v>7.694199999999995</v>
      </c>
      <c r="EM62" s="13">
        <f>Sect_CBs!EM62+Sect_DBs!DO62+Sect_FCs!DO62</f>
        <v>7.500599999999995</v>
      </c>
      <c r="EN62" s="13">
        <f>Sect_CBs!EN62+Sect_DBs!DP62+Sect_FCs!DP62</f>
        <v>8.7516999999999943</v>
      </c>
      <c r="EO62" s="13">
        <f>Sect_CBs!EO62+Sect_DBs!DQ62+Sect_FCs!DQ62</f>
        <v>8.5014999999999947</v>
      </c>
      <c r="EP62" s="13">
        <f>Sect_CBs!EP62+Sect_DBs!DR62+Sect_FCs!DR62</f>
        <v>8.9589999999999943</v>
      </c>
      <c r="EQ62" s="13">
        <f>Sect_CBs!EQ62+Sect_DBs!DS62+Sect_FCs!DS62</f>
        <v>8.826499999999994</v>
      </c>
      <c r="ER62" s="13">
        <f>Sect_CBs!ER62+Sect_DBs!DT62+Sect_FCs!DT62</f>
        <v>8.6045999999999943</v>
      </c>
      <c r="ES62" s="13">
        <f>Sect_CBs!ES62+Sect_DBs!DU62+Sect_FCs!DU62</f>
        <v>8.4109999999999943</v>
      </c>
      <c r="ET62" s="13">
        <f>Sect_CBs!ET62+Sect_DBs!DV62+Sect_FCs!DV62</f>
        <v>8.228199999999994</v>
      </c>
      <c r="EU62" s="13">
        <f>Sect_CBs!EU62+Sect_DBs!DW62+Sect_FCs!DW62</f>
        <v>7.5667999999999953</v>
      </c>
      <c r="EV62" s="13">
        <f>Sect_CBs!EV62+Sect_DBs!DX62+Sect_FCs!DX62</f>
        <v>7.8318999999999956</v>
      </c>
      <c r="EW62" s="13">
        <f>Sect_CBs!EW62+Sect_DBs!DY62+Sect_FCs!DY62</f>
        <v>7.824999999999994</v>
      </c>
      <c r="EX62" s="13">
        <f>Sect_CBs!EX62+Sect_DBs!DZ62+Sect_FCs!DZ62</f>
        <v>5.125599999999995</v>
      </c>
    </row>
    <row r="63" spans="1:154" s="14" customFormat="1" x14ac:dyDescent="0.3">
      <c r="A63" s="12" t="s">
        <v>75</v>
      </c>
      <c r="B63" s="13">
        <v>6977.6604698100009</v>
      </c>
      <c r="C63" s="13">
        <v>7073.2397555400003</v>
      </c>
      <c r="D63" s="13">
        <f t="shared" ref="D63:Y63" si="5">SUM(D64:D67)</f>
        <v>7328.1319574400022</v>
      </c>
      <c r="E63" s="13">
        <f t="shared" si="5"/>
        <v>8300.5233250769561</v>
      </c>
      <c r="F63" s="13">
        <f t="shared" si="5"/>
        <v>8633.5082310200014</v>
      </c>
      <c r="G63" s="13">
        <f t="shared" si="5"/>
        <v>8491.0891696600011</v>
      </c>
      <c r="H63" s="13">
        <f t="shared" si="5"/>
        <v>9145.7948253700015</v>
      </c>
      <c r="I63" s="13">
        <f t="shared" si="5"/>
        <v>9367.8550283599998</v>
      </c>
      <c r="J63" s="13">
        <f t="shared" si="5"/>
        <v>9377.7810283599993</v>
      </c>
      <c r="K63" s="20">
        <f t="shared" si="5"/>
        <v>9244.095871880003</v>
      </c>
      <c r="L63" s="13">
        <f t="shared" si="5"/>
        <v>9419.6449642421521</v>
      </c>
      <c r="M63" s="13">
        <f t="shared" si="5"/>
        <v>7676.9256949024675</v>
      </c>
      <c r="N63" s="13">
        <f t="shared" si="5"/>
        <v>10548.897792374952</v>
      </c>
      <c r="O63" s="13">
        <f t="shared" si="5"/>
        <v>10364.897462414952</v>
      </c>
      <c r="P63" s="13">
        <f t="shared" si="5"/>
        <v>10918.007448024951</v>
      </c>
      <c r="Q63" s="13">
        <f t="shared" si="5"/>
        <v>11086.316288744953</v>
      </c>
      <c r="R63" s="13">
        <f t="shared" si="5"/>
        <v>11359.116892924951</v>
      </c>
      <c r="S63" s="13">
        <f t="shared" si="5"/>
        <v>12140.349068284499</v>
      </c>
      <c r="T63" s="13">
        <f t="shared" si="5"/>
        <v>12090.181685578</v>
      </c>
      <c r="U63" s="13">
        <f t="shared" si="5"/>
        <v>11947.591781263623</v>
      </c>
      <c r="V63" s="13">
        <f t="shared" si="5"/>
        <v>12726.760802855</v>
      </c>
      <c r="W63" s="13">
        <f t="shared" si="5"/>
        <v>12550.8679208715</v>
      </c>
      <c r="X63" s="13">
        <f t="shared" si="5"/>
        <v>12605.427153614501</v>
      </c>
      <c r="Y63" s="13">
        <f t="shared" si="5"/>
        <v>12207.77233021</v>
      </c>
      <c r="Z63" s="13">
        <f>Sect_CBs!Z63+Sect_DBs!B63+Sect_FCs!B63</f>
        <v>17543.011069119999</v>
      </c>
      <c r="AA63" s="13">
        <f>Sect_CBs!AA63+Sect_DBs!C63+Sect_FCs!C63</f>
        <v>17243.429868671999</v>
      </c>
      <c r="AB63" s="13">
        <f>Sect_CBs!AB63+Sect_DBs!D63+Sect_FCs!D63</f>
        <v>17783.261704786997</v>
      </c>
      <c r="AC63" s="13">
        <f>Sect_CBs!AC63+Sect_DBs!E63+Sect_FCs!E63</f>
        <v>18207.085057669996</v>
      </c>
      <c r="AD63" s="13">
        <f>Sect_CBs!AD63+Sect_DBs!F63+Sect_FCs!F63</f>
        <v>18128.92066873685</v>
      </c>
      <c r="AE63" s="13">
        <f>Sect_CBs!AE63+Sect_DBs!G63+Sect_FCs!G63</f>
        <v>18044.39318870725</v>
      </c>
      <c r="AF63" s="13">
        <f>Sect_CBs!AF63+Sect_DBs!H63+Sect_FCs!H63</f>
        <v>18170.440606198536</v>
      </c>
      <c r="AG63" s="13">
        <f>Sect_CBs!AG63+Sect_DBs!I63+Sect_FCs!I63</f>
        <v>17616.901090390045</v>
      </c>
      <c r="AH63" s="13">
        <f>Sect_CBs!AH63+Sect_DBs!J63+Sect_FCs!J63</f>
        <v>17304.49423737554</v>
      </c>
      <c r="AI63" s="13">
        <f>Sect_CBs!AI63+Sect_DBs!K63+Sect_FCs!K63</f>
        <v>17389.756985588003</v>
      </c>
      <c r="AJ63" s="13">
        <f>Sect_CBs!AJ63+Sect_DBs!L63+Sect_FCs!L63</f>
        <v>17049.577178801173</v>
      </c>
      <c r="AK63" s="13">
        <f>Sect_CBs!AK63+Sect_DBs!M63+Sect_FCs!M63</f>
        <v>17278.005660182171</v>
      </c>
      <c r="AL63" s="13">
        <f>Sect_CBs!AL63+Sect_DBs!N63+Sect_FCs!N63</f>
        <v>17493.731301754739</v>
      </c>
      <c r="AM63" s="13">
        <f>Sect_CBs!AM63+Sect_DBs!O63+Sect_FCs!O63</f>
        <v>18053.524832308001</v>
      </c>
      <c r="AN63" s="13">
        <f>Sect_CBs!AN63+Sect_DBs!P63+Sect_FCs!P63</f>
        <v>18347.126404689541</v>
      </c>
      <c r="AO63" s="13">
        <f>Sect_CBs!AO63+Sect_DBs!Q63+Sect_FCs!Q63</f>
        <v>18742.969708718545</v>
      </c>
      <c r="AP63" s="13">
        <f>Sect_CBs!AP63+Sect_DBs!R63+Sect_FCs!R63</f>
        <v>19451.134636265702</v>
      </c>
      <c r="AQ63" s="13">
        <f>Sect_CBs!AQ63+Sect_DBs!S63+Sect_FCs!S63</f>
        <v>19716.279666533999</v>
      </c>
      <c r="AR63" s="13">
        <f>Sect_CBs!AR63+Sect_DBs!T63+Sect_FCs!T63</f>
        <v>18078.080965846097</v>
      </c>
      <c r="AS63" s="13">
        <f>Sect_CBs!AS63+Sect_DBs!U63+Sect_FCs!U63</f>
        <v>17949.039737679897</v>
      </c>
      <c r="AT63" s="13">
        <f>Sect_CBs!AT63+Sect_DBs!V63+Sect_FCs!V63</f>
        <v>17482.609037205901</v>
      </c>
      <c r="AU63" s="13">
        <f>Sect_CBs!AU63+Sect_DBs!W63+Sect_FCs!W63</f>
        <v>18406.624158887902</v>
      </c>
      <c r="AV63" s="13">
        <f>Sect_CBs!AV63+Sect_DBs!X63+Sect_FCs!X63</f>
        <v>17439.038133496393</v>
      </c>
      <c r="AW63" s="13">
        <f>Sect_CBs!AW63+Sect_DBs!Y63+Sect_FCs!Y63</f>
        <v>17603.372542757897</v>
      </c>
      <c r="AX63" s="13">
        <f>Sect_CBs!AX63+Sect_DBs!Z63+Sect_FCs!Z63</f>
        <v>18155.9427035761</v>
      </c>
      <c r="AY63" s="13">
        <f>Sect_CBs!AY63+Sect_DBs!AA63+Sect_FCs!AA63</f>
        <v>17991.162181002604</v>
      </c>
      <c r="AZ63" s="13">
        <f>Sect_CBs!AZ63+Sect_DBs!AB63+Sect_FCs!AB63</f>
        <v>18781.940651788598</v>
      </c>
      <c r="BA63" s="13">
        <f>Sect_CBs!BA63+Sect_DBs!AC63+Sect_FCs!AC63</f>
        <v>19767.239626016599</v>
      </c>
      <c r="BB63" s="13">
        <f>Sect_CBs!BB63+Sect_DBs!AD63+Sect_FCs!AD63</f>
        <v>19583.181762183598</v>
      </c>
      <c r="BC63" s="13">
        <f>Sect_CBs!BC63+Sect_DBs!AE63+Sect_FCs!AE63</f>
        <v>18991.087873091597</v>
      </c>
      <c r="BD63" s="13">
        <f>Sect_CBs!BD63+Sect_DBs!AF63+Sect_FCs!AF63</f>
        <v>19434.240909211196</v>
      </c>
      <c r="BE63" s="13">
        <f>Sect_CBs!BE63+Sect_DBs!AG63+Sect_FCs!AG63</f>
        <v>19322.3799829657</v>
      </c>
      <c r="BF63" s="13">
        <f>Sect_CBs!BF63+Sect_DBs!AH63+Sect_FCs!AH63</f>
        <v>20031.2948146042</v>
      </c>
      <c r="BG63" s="13">
        <f>Sect_CBs!BG63+Sect_DBs!AI63+Sect_FCs!AI63</f>
        <v>20242.168347826693</v>
      </c>
      <c r="BH63" s="13">
        <f>Sect_CBs!BH63+Sect_DBs!AJ63+Sect_FCs!AJ63</f>
        <v>20110.485463610697</v>
      </c>
      <c r="BI63" s="13">
        <f>Sect_CBs!BI63+Sect_DBs!AK63+Sect_FCs!AK63</f>
        <v>20665.216177931201</v>
      </c>
      <c r="BJ63" s="13">
        <f>Sect_CBs!BJ63+Sect_DBs!AL63+Sect_FCs!AL63</f>
        <v>22381.9792591197</v>
      </c>
      <c r="BK63" s="13">
        <f>Sect_CBs!BK63+Sect_DBs!AM63+Sect_FCs!AM63</f>
        <v>22453.567493062699</v>
      </c>
      <c r="BL63" s="13">
        <f>Sect_CBs!BL63+Sect_DBs!AN63+Sect_FCs!AN63</f>
        <v>22413.893778968002</v>
      </c>
      <c r="BM63" s="13">
        <f>Sect_CBs!BM63+Sect_DBs!AO63+Sect_FCs!AO63</f>
        <v>22330.689292775001</v>
      </c>
      <c r="BN63" s="13">
        <f>Sect_CBs!BN63+Sect_DBs!AP63+Sect_FCs!AP63</f>
        <v>22134.127063904001</v>
      </c>
      <c r="BO63" s="13">
        <f>Sect_CBs!BO63+Sect_DBs!AQ63+Sect_FCs!AQ63</f>
        <v>22417.515541612698</v>
      </c>
      <c r="BP63" s="13">
        <f>Sect_CBs!BP63+Sect_DBs!AR63+Sect_FCs!AR63</f>
        <v>20861.354542172201</v>
      </c>
      <c r="BQ63" s="13">
        <f>Sect_CBs!BQ63+Sect_DBs!AS63+Sect_FCs!AS63</f>
        <v>20807.404570114508</v>
      </c>
      <c r="BR63" s="13">
        <f>Sect_CBs!BR63+Sect_DBs!AT63+Sect_FCs!AT63</f>
        <v>20767.6045662162</v>
      </c>
      <c r="BS63" s="13">
        <f>Sect_CBs!BS63+Sect_DBs!AU63+Sect_FCs!AU63</f>
        <v>21237.35847775219</v>
      </c>
      <c r="BT63" s="13">
        <f>Sect_CBs!BT63+Sect_DBs!AV63+Sect_FCs!AV63</f>
        <v>21528.835757872705</v>
      </c>
      <c r="BU63" s="13">
        <f>Sect_CBs!BU63+Sect_DBs!AW63+Sect_FCs!AW63</f>
        <v>21891.588342970939</v>
      </c>
      <c r="BV63" s="13">
        <f>Sect_CBs!BV63+Sect_DBs!AX63+Sect_FCs!AX63</f>
        <v>23002.465491631418</v>
      </c>
      <c r="BW63" s="13">
        <f>Sect_CBs!BW63+Sect_DBs!AY63+Sect_FCs!AY63</f>
        <v>22308.074517115201</v>
      </c>
      <c r="BX63" s="13">
        <f>Sect_CBs!BX63+Sect_DBs!AZ63+Sect_FCs!AZ63</f>
        <v>22755.759579169204</v>
      </c>
      <c r="BY63" s="13">
        <f>Sect_CBs!BY63+Sect_DBs!BA63+Sect_FCs!BA63</f>
        <v>22909.380132736198</v>
      </c>
      <c r="BZ63" s="13">
        <f>Sect_CBs!BZ63+Sect_DBs!BB63+Sect_FCs!BB63</f>
        <v>22991.8555841247</v>
      </c>
      <c r="CA63" s="13">
        <f>Sect_CBs!CA63+Sect_DBs!BC63+Sect_FCs!BC63</f>
        <v>23134.461611018698</v>
      </c>
      <c r="CB63" s="13">
        <f>Sect_CBs!CB63+Sect_DBs!BD63+Sect_FCs!BD63</f>
        <v>23559.540398980698</v>
      </c>
      <c r="CC63" s="13">
        <f>Sect_CBs!CC63+Sect_DBs!BE63+Sect_FCs!BE63</f>
        <v>24243.508624544203</v>
      </c>
      <c r="CD63" s="13">
        <f>Sect_CBs!CD63+Sect_DBs!BF63+Sect_FCs!BF63</f>
        <v>25231.652108876202</v>
      </c>
      <c r="CE63" s="13">
        <f>Sect_CBs!CE63+Sect_DBs!BG63+Sect_FCs!BG63</f>
        <v>26765.099800367698</v>
      </c>
      <c r="CF63" s="13">
        <f>Sect_CBs!CF63+Sect_DBs!BH63+Sect_FCs!BH63</f>
        <v>27671.579551625498</v>
      </c>
      <c r="CG63" s="13">
        <f>Sect_CBs!CG63+Sect_DBs!BI63+Sect_FCs!BI63</f>
        <v>28862.492077959643</v>
      </c>
      <c r="CH63" s="13">
        <f>Sect_CBs!CH63+Sect_DBs!BJ63+Sect_FCs!BJ63</f>
        <v>29942.067053997056</v>
      </c>
      <c r="CI63" s="13">
        <f>Sect_CBs!CI63+Sect_DBs!BK63+Sect_FCs!BK63</f>
        <v>30295.242872439001</v>
      </c>
      <c r="CJ63" s="13">
        <f>Sect_CBs!CJ63+Sect_DBs!BL63+Sect_FCs!BL63</f>
        <v>31654.51311142914</v>
      </c>
      <c r="CK63" s="13">
        <f>Sect_CBs!CK63+Sect_DBs!BM63+Sect_FCs!BM63</f>
        <v>32376.356233185998</v>
      </c>
      <c r="CL63" s="13">
        <f>Sect_CBs!CL63+Sect_DBs!BN63+Sect_FCs!BN63</f>
        <v>31843.587433421002</v>
      </c>
      <c r="CM63" s="13">
        <f>Sect_CBs!CM63+Sect_DBs!BO63+Sect_FCs!BO63</f>
        <v>32877.671157200493</v>
      </c>
      <c r="CN63" s="13">
        <f>Sect_CBs!CN63+Sect_DBs!BP63+Sect_FCs!BP63</f>
        <v>33516.949223228497</v>
      </c>
      <c r="CO63" s="13">
        <f>Sect_CBs!CO63+Sect_DBs!BQ63+Sect_FCs!BQ63</f>
        <v>35056.396574605991</v>
      </c>
      <c r="CP63" s="13">
        <f>Sect_CBs!CP63+Sect_DBs!BR63+Sect_FCs!BR63</f>
        <v>35551.348735662366</v>
      </c>
      <c r="CQ63" s="13">
        <f>Sect_CBs!CQ63+Sect_DBs!BS63+Sect_FCs!BS63</f>
        <v>34903.204312075875</v>
      </c>
      <c r="CR63" s="13">
        <f>Sect_CBs!CR63+Sect_DBs!BT63+Sect_FCs!BT63</f>
        <v>34947.387964989997</v>
      </c>
      <c r="CS63" s="13">
        <f>Sect_CBs!CS63+Sect_DBs!BU63+Sect_FCs!BU63</f>
        <v>34732.181408284501</v>
      </c>
      <c r="CT63" s="13">
        <f>Sect_CBs!CT63+Sect_DBs!BV63+Sect_FCs!BV63</f>
        <v>33692.491801106589</v>
      </c>
      <c r="CU63" s="13">
        <f>Sect_CBs!CU63+Sect_DBs!BW63+Sect_FCs!BW63</f>
        <v>34603.526520590996</v>
      </c>
      <c r="CV63" s="13">
        <f>Sect_CBs!CV63+Sect_DBs!BX63+Sect_FCs!BX63</f>
        <v>35338.088265063998</v>
      </c>
      <c r="CW63" s="13">
        <f>Sect_CBs!CW63+Sect_DBs!BY63+Sect_FCs!BY63</f>
        <v>33884.877338806902</v>
      </c>
      <c r="CX63" s="13">
        <f>Sect_CBs!CX63+Sect_DBs!BZ63+Sect_FCs!BZ63</f>
        <v>35939.936888363394</v>
      </c>
      <c r="CY63" s="13">
        <f>Sect_CBs!CY63+Sect_DBs!CA63+Sect_FCs!CA63</f>
        <v>37426.371120615397</v>
      </c>
      <c r="CZ63" s="13">
        <f>Sect_CBs!CZ63+Sect_DBs!CB63+Sect_FCs!CB63</f>
        <v>37271.8487063379</v>
      </c>
      <c r="DA63" s="13">
        <f>Sect_CBs!DA63+Sect_DBs!CC63+Sect_FCs!CC63</f>
        <v>38086.521508332902</v>
      </c>
      <c r="DB63" s="13">
        <f>Sect_CBs!DB63+Sect_DBs!CD63+Sect_FCs!CD63</f>
        <v>36645.124759038401</v>
      </c>
      <c r="DC63" s="13">
        <f>Sect_CBs!DC63+Sect_DBs!CE63+Sect_FCs!CE63</f>
        <v>35914.072266846902</v>
      </c>
      <c r="DD63" s="13">
        <f>Sect_CBs!DD63+Sect_DBs!CF63+Sect_FCs!CF63</f>
        <v>37016.1439035519</v>
      </c>
      <c r="DE63" s="13">
        <f>Sect_CBs!DE63+Sect_DBs!CG63+Sect_FCs!CG63</f>
        <v>37084.878521282903</v>
      </c>
      <c r="DF63" s="13">
        <f>Sect_CBs!DF63+Sect_DBs!CH63+Sect_FCs!CH63</f>
        <v>36935.751115149898</v>
      </c>
      <c r="DG63" s="13">
        <f>Sect_CBs!DG63+Sect_DBs!CI63+Sect_FCs!CI63</f>
        <v>37904.964267925898</v>
      </c>
      <c r="DH63" s="13">
        <f>Sect_CBs!DH63+Sect_DBs!CJ63+Sect_FCs!CJ63</f>
        <v>40369.076080411403</v>
      </c>
      <c r="DI63" s="13">
        <f>Sect_CBs!DI63+Sect_DBs!CK63+Sect_FCs!CK63</f>
        <v>41097.836138991901</v>
      </c>
      <c r="DJ63" s="13">
        <f>Sect_CBs!DJ63+Sect_DBs!CL63+Sect_FCs!CL63</f>
        <v>40478.023706945896</v>
      </c>
      <c r="DK63" s="13">
        <f>Sect_CBs!DK63+Sect_DBs!CM63+Sect_FCs!CM63</f>
        <v>40774.8531962704</v>
      </c>
      <c r="DL63" s="13">
        <f>Sect_CBs!DL63+Sect_DBs!CN63+Sect_FCs!CN63</f>
        <v>41544.9582526589</v>
      </c>
      <c r="DM63" s="13">
        <f>Sect_CBs!DM63+Sect_DBs!CO63+Sect_FCs!CO63</f>
        <v>41872.416576439406</v>
      </c>
      <c r="DN63" s="13">
        <f>Sect_CBs!DN63+Sect_DBs!CP63+Sect_FCs!CP63</f>
        <v>42061.697345543391</v>
      </c>
      <c r="DO63" s="13">
        <f>Sect_CBs!DO63+Sect_DBs!CQ63+Sect_FCs!CQ63</f>
        <v>42272.022676787907</v>
      </c>
      <c r="DP63" s="13">
        <f>Sect_CBs!DP63+Sect_DBs!CR63+Sect_FCs!CR63</f>
        <v>43496.762747241002</v>
      </c>
      <c r="DQ63" s="13">
        <f>Sect_CBs!DQ63+Sect_DBs!CS63+Sect_FCs!CS63</f>
        <v>43274.859645929995</v>
      </c>
      <c r="DR63" s="13">
        <f>Sect_CBs!DR63+Sect_DBs!CT63+Sect_FCs!CT63</f>
        <v>42909.269731320004</v>
      </c>
      <c r="DS63" s="13">
        <f>Sect_CBs!DS63+Sect_DBs!CU63+Sect_FCs!CU63</f>
        <v>43163.606456409005</v>
      </c>
      <c r="DT63" s="13">
        <f>Sect_CBs!DT63+Sect_DBs!CV63+Sect_FCs!CV63</f>
        <v>44742.611613520014</v>
      </c>
      <c r="DU63" s="13">
        <f>Sect_CBs!DU63+Sect_DBs!CW63+Sect_FCs!CW63</f>
        <v>45090.712872587013</v>
      </c>
      <c r="DV63" s="13">
        <f>Sect_CBs!DV63+Sect_DBs!CX63+Sect_FCs!CX63</f>
        <v>47038.187272626514</v>
      </c>
      <c r="DW63" s="13">
        <f>Sect_CBs!DW63+Sect_DBs!CY63+Sect_FCs!CY63</f>
        <v>47221.276123418516</v>
      </c>
      <c r="DX63" s="13">
        <f>Sect_CBs!DX63+Sect_DBs!CZ63+Sect_FCs!CZ63</f>
        <v>47949.37762807851</v>
      </c>
      <c r="DY63" s="13">
        <f>Sect_CBs!DY63+Sect_DBs!DA63+Sect_FCs!DA63</f>
        <v>47164.882803723012</v>
      </c>
      <c r="DZ63" s="13">
        <f>Sect_CBs!DZ63+Sect_DBs!DB63+Sect_FCs!DB63</f>
        <v>48392.530968233004</v>
      </c>
      <c r="EA63" s="13">
        <f>Sect_CBs!EA63+Sect_DBs!DC63+Sect_FCs!DC63</f>
        <v>49472.261248808303</v>
      </c>
      <c r="EB63" s="13">
        <f>Sect_CBs!EB63+Sect_DBs!DD63+Sect_FCs!DD63</f>
        <v>50723.17875322132</v>
      </c>
      <c r="EC63" s="13">
        <f>Sect_CBs!EC63+Sect_DBs!DE63+Sect_FCs!DE63</f>
        <v>50137.444554199305</v>
      </c>
      <c r="ED63" s="13">
        <f>Sect_CBs!ED63+Sect_DBs!DF63+Sect_FCs!DF63</f>
        <v>49821.968743165016</v>
      </c>
      <c r="EE63" s="13">
        <f>Sect_CBs!EE63+Sect_DBs!DG63+Sect_FCs!DG63</f>
        <v>48131.144394002011</v>
      </c>
      <c r="EF63" s="13">
        <f>Sect_CBs!EF63+Sect_DBs!DH63+Sect_FCs!DH63</f>
        <v>46867.646758646013</v>
      </c>
      <c r="EG63" s="13">
        <f>Sect_CBs!EG63+Sect_DBs!DI63+Sect_FCs!DI63</f>
        <v>46964.943651812013</v>
      </c>
      <c r="EH63" s="13">
        <f>Sect_CBs!EH63+Sect_DBs!DJ63+Sect_FCs!DJ63</f>
        <v>50000.482152092023</v>
      </c>
      <c r="EI63" s="13">
        <f>Sect_CBs!EI63+Sect_DBs!DK63+Sect_FCs!DK63</f>
        <v>50443.792075009012</v>
      </c>
      <c r="EJ63" s="13">
        <f>Sect_CBs!EJ63+Sect_DBs!DL63+Sect_FCs!DL63</f>
        <v>51627.402581389862</v>
      </c>
      <c r="EK63" s="13">
        <f>Sect_CBs!EK63+Sect_DBs!DM63+Sect_FCs!DM63</f>
        <v>51891.039830636022</v>
      </c>
      <c r="EL63" s="13">
        <f>Sect_CBs!EL63+Sect_DBs!DN63+Sect_FCs!DN63</f>
        <v>51990.894072793875</v>
      </c>
      <c r="EM63" s="13">
        <f>Sect_CBs!EM63+Sect_DBs!DO63+Sect_FCs!DO63</f>
        <v>52276.519973589013</v>
      </c>
      <c r="EN63" s="13">
        <f>Sect_CBs!EN63+Sect_DBs!DP63+Sect_FCs!DP63</f>
        <v>54136.468232953855</v>
      </c>
      <c r="EO63" s="13">
        <f>Sect_CBs!EO63+Sect_DBs!DQ63+Sect_FCs!DQ63</f>
        <v>54251.550711088501</v>
      </c>
      <c r="EP63" s="13">
        <f>Sect_CBs!EP63+Sect_DBs!DR63+Sect_FCs!DR63</f>
        <v>52951.328817296009</v>
      </c>
      <c r="EQ63" s="13">
        <f>Sect_CBs!EQ63+Sect_DBs!DS63+Sect_FCs!DS63</f>
        <v>52697.491177884003</v>
      </c>
      <c r="ER63" s="13">
        <f>Sect_CBs!ER63+Sect_DBs!DT63+Sect_FCs!DT63</f>
        <v>54232.551374703507</v>
      </c>
      <c r="ES63" s="13">
        <f>Sect_CBs!ES63+Sect_DBs!DU63+Sect_FCs!DU63</f>
        <v>54107.544920880515</v>
      </c>
      <c r="ET63" s="13">
        <f>Sect_CBs!ET63+Sect_DBs!DV63+Sect_FCs!DV63</f>
        <v>55994.844479744497</v>
      </c>
      <c r="EU63" s="13">
        <f>Sect_CBs!EU63+Sect_DBs!DW63+Sect_FCs!DW63</f>
        <v>56439.278180138499</v>
      </c>
      <c r="EV63" s="13">
        <f>Sect_CBs!EV63+Sect_DBs!DX63+Sect_FCs!DX63</f>
        <v>56835.42905349678</v>
      </c>
      <c r="EW63" s="13">
        <f>Sect_CBs!EW63+Sect_DBs!DY63+Sect_FCs!DY63</f>
        <v>57236.776364500511</v>
      </c>
      <c r="EX63" s="13">
        <f>Sect_CBs!EX63+Sect_DBs!DZ63+Sect_FCs!DZ63</f>
        <v>56997.520775054007</v>
      </c>
    </row>
    <row r="64" spans="1:154" s="18" customFormat="1" x14ac:dyDescent="0.3">
      <c r="A64" s="15" t="s">
        <v>76</v>
      </c>
      <c r="B64" s="16">
        <v>6234.4888992100005</v>
      </c>
      <c r="C64" s="16">
        <v>6219.6573809200008</v>
      </c>
      <c r="D64" s="16">
        <v>6458.2873854400023</v>
      </c>
      <c r="E64" s="16">
        <v>6474.539990784524</v>
      </c>
      <c r="F64" s="16">
        <v>6719.7363174400016</v>
      </c>
      <c r="G64" s="16">
        <v>6668.8905416400012</v>
      </c>
      <c r="H64" s="16">
        <v>6785.8301988800013</v>
      </c>
      <c r="I64" s="16">
        <v>7008.4697822699991</v>
      </c>
      <c r="J64" s="16">
        <v>6986.2987822699997</v>
      </c>
      <c r="K64" s="16">
        <v>6903.8832113300032</v>
      </c>
      <c r="L64" s="16">
        <v>6895.6028692165728</v>
      </c>
      <c r="M64" s="16">
        <v>4080.004435360278</v>
      </c>
      <c r="N64" s="16">
        <v>7226.0274250652346</v>
      </c>
      <c r="O64" s="16">
        <v>7001.0711864352324</v>
      </c>
      <c r="P64" s="16">
        <v>6908.2507139352329</v>
      </c>
      <c r="Q64" s="16">
        <v>7056.3842099452331</v>
      </c>
      <c r="R64" s="16">
        <v>7051.0955238652332</v>
      </c>
      <c r="S64" s="16">
        <v>7631.4136952299978</v>
      </c>
      <c r="T64" s="16">
        <v>7498.25659361</v>
      </c>
      <c r="U64" s="16">
        <v>7248.9751917244375</v>
      </c>
      <c r="V64" s="16">
        <v>7928.7977555699999</v>
      </c>
      <c r="W64" s="16">
        <v>7775.3499168600001</v>
      </c>
      <c r="X64" s="16">
        <v>7772.7236256500009</v>
      </c>
      <c r="Y64" s="16">
        <v>7549.6495091100005</v>
      </c>
      <c r="Z64" s="16">
        <f>Sect_CBs!Z64+Sect_DBs!B64+Sect_FCs!B64</f>
        <v>11829.078167039999</v>
      </c>
      <c r="AA64" s="16">
        <f>Sect_CBs!AA64+Sect_DBs!C64+Sect_FCs!C64</f>
        <v>11620.75764046</v>
      </c>
      <c r="AB64" s="16">
        <f>Sect_CBs!AB64+Sect_DBs!D64+Sect_FCs!D64</f>
        <v>11919.562206869998</v>
      </c>
      <c r="AC64" s="16">
        <f>Sect_CBs!AC64+Sect_DBs!E64+Sect_FCs!E64</f>
        <v>12160.051950639998</v>
      </c>
      <c r="AD64" s="16">
        <f>Sect_CBs!AD64+Sect_DBs!F64+Sect_FCs!F64</f>
        <v>11980.5486786537</v>
      </c>
      <c r="AE64" s="16">
        <f>Sect_CBs!AE64+Sect_DBs!G64+Sect_FCs!G64</f>
        <v>11941.926217395599</v>
      </c>
      <c r="AF64" s="16">
        <f>Sect_CBs!AF64+Sect_DBs!H64+Sect_FCs!H64</f>
        <v>11934.053661955199</v>
      </c>
      <c r="AG64" s="16">
        <f>Sect_CBs!AG64+Sect_DBs!I64+Sect_FCs!I64</f>
        <v>11631.956971881205</v>
      </c>
      <c r="AH64" s="16">
        <f>Sect_CBs!AH64+Sect_DBs!J64+Sect_FCs!J64</f>
        <v>11461.650003701703</v>
      </c>
      <c r="AI64" s="16">
        <f>Sect_CBs!AI64+Sect_DBs!K64+Sect_FCs!K64</f>
        <v>11316.024080929999</v>
      </c>
      <c r="AJ64" s="16">
        <f>Sect_CBs!AJ64+Sect_DBs!L64+Sect_FCs!L64</f>
        <v>10931.185277781702</v>
      </c>
      <c r="AK64" s="16">
        <f>Sect_CBs!AK64+Sect_DBs!M64+Sect_FCs!M64</f>
        <v>11051.159587116701</v>
      </c>
      <c r="AL64" s="16">
        <f>Sect_CBs!AL64+Sect_DBs!N64+Sect_FCs!N64</f>
        <v>11594.3432973572</v>
      </c>
      <c r="AM64" s="16">
        <f>Sect_CBs!AM64+Sect_DBs!O64+Sect_FCs!O64</f>
        <v>11408.479005246998</v>
      </c>
      <c r="AN64" s="16">
        <f>Sect_CBs!AN64+Sect_DBs!P64+Sect_FCs!P64</f>
        <v>11673.122787004701</v>
      </c>
      <c r="AO64" s="16">
        <f>Sect_CBs!AO64+Sect_DBs!Q64+Sect_FCs!Q64</f>
        <v>12317.529691596701</v>
      </c>
      <c r="AP64" s="16">
        <f>Sect_CBs!AP64+Sect_DBs!R64+Sect_FCs!R64</f>
        <v>12558.389413444698</v>
      </c>
      <c r="AQ64" s="16">
        <f>Sect_CBs!AQ64+Sect_DBs!S64+Sect_FCs!S64</f>
        <v>12638.269702886999</v>
      </c>
      <c r="AR64" s="16">
        <f>Sect_CBs!AR64+Sect_DBs!T64+Sect_FCs!T64</f>
        <v>10553.573114918598</v>
      </c>
      <c r="AS64" s="16">
        <f>Sect_CBs!AS64+Sect_DBs!U64+Sect_FCs!U64</f>
        <v>10568.692253609897</v>
      </c>
      <c r="AT64" s="16">
        <f>Sect_CBs!AT64+Sect_DBs!V64+Sect_FCs!V64</f>
        <v>10342.474112022901</v>
      </c>
      <c r="AU64" s="16">
        <f>Sect_CBs!AU64+Sect_DBs!W64+Sect_FCs!W64</f>
        <v>10716.366551752901</v>
      </c>
      <c r="AV64" s="16">
        <f>Sect_CBs!AV64+Sect_DBs!X64+Sect_FCs!X64</f>
        <v>10017.887339942899</v>
      </c>
      <c r="AW64" s="16">
        <f>Sect_CBs!AW64+Sect_DBs!Y64+Sect_FCs!Y64</f>
        <v>10282.457983832899</v>
      </c>
      <c r="AX64" s="16">
        <f>Sect_CBs!AX64+Sect_DBs!Z64+Sect_FCs!Z64</f>
        <v>10686.692414769601</v>
      </c>
      <c r="AY64" s="16">
        <f>Sect_CBs!AY64+Sect_DBs!AA64+Sect_FCs!AA64</f>
        <v>10537.251655279602</v>
      </c>
      <c r="AZ64" s="16">
        <f>Sect_CBs!AZ64+Sect_DBs!AB64+Sect_FCs!AB64</f>
        <v>11039.596814929599</v>
      </c>
      <c r="BA64" s="16">
        <f>Sect_CBs!BA64+Sect_DBs!AC64+Sect_FCs!AC64</f>
        <v>11757.504022559599</v>
      </c>
      <c r="BB64" s="16">
        <f>Sect_CBs!BB64+Sect_DBs!AD64+Sect_FCs!AD64</f>
        <v>11753.530841849599</v>
      </c>
      <c r="BC64" s="16">
        <f>Sect_CBs!BC64+Sect_DBs!AE64+Sect_FCs!AE64</f>
        <v>11484.0593122296</v>
      </c>
      <c r="BD64" s="16">
        <f>Sect_CBs!BD64+Sect_DBs!AF64+Sect_FCs!AF64</f>
        <v>11588.027884406702</v>
      </c>
      <c r="BE64" s="16">
        <f>Sect_CBs!BE64+Sect_DBs!AG64+Sect_FCs!AG64</f>
        <v>11290.080028536699</v>
      </c>
      <c r="BF64" s="16">
        <f>Sect_CBs!BF64+Sect_DBs!AH64+Sect_FCs!AH64</f>
        <v>11223.3467896567</v>
      </c>
      <c r="BG64" s="16">
        <f>Sect_CBs!BG64+Sect_DBs!AI64+Sect_FCs!AI64</f>
        <v>11556.374471716696</v>
      </c>
      <c r="BH64" s="16">
        <f>Sect_CBs!BH64+Sect_DBs!AJ64+Sect_FCs!AJ64</f>
        <v>11458.627010686701</v>
      </c>
      <c r="BI64" s="16">
        <f>Sect_CBs!BI64+Sect_DBs!AK64+Sect_FCs!AK64</f>
        <v>11943.971823276701</v>
      </c>
      <c r="BJ64" s="16">
        <f>Sect_CBs!BJ64+Sect_DBs!AL64+Sect_FCs!AL64</f>
        <v>12500.041175756698</v>
      </c>
      <c r="BK64" s="16">
        <f>Sect_CBs!BK64+Sect_DBs!AM64+Sect_FCs!AM64</f>
        <v>12498.560662546697</v>
      </c>
      <c r="BL64" s="16">
        <f>Sect_CBs!BL64+Sect_DBs!AN64+Sect_FCs!AN64</f>
        <v>12448.431321099999</v>
      </c>
      <c r="BM64" s="16">
        <f>Sect_CBs!BM64+Sect_DBs!AO64+Sect_FCs!AO64</f>
        <v>12389.732849469998</v>
      </c>
      <c r="BN64" s="16">
        <f>Sect_CBs!BN64+Sect_DBs!AP64+Sect_FCs!AP64</f>
        <v>12155.866621449999</v>
      </c>
      <c r="BO64" s="16">
        <f>Sect_CBs!BO64+Sect_DBs!AQ64+Sect_FCs!AQ64</f>
        <v>12314.6126196267</v>
      </c>
      <c r="BP64" s="16">
        <f>Sect_CBs!BP64+Sect_DBs!AR64+Sect_FCs!AR64</f>
        <v>12485.319650756699</v>
      </c>
      <c r="BQ64" s="16">
        <f>Sect_CBs!BQ64+Sect_DBs!AS64+Sect_FCs!AS64</f>
        <v>12584.377482836697</v>
      </c>
      <c r="BR64" s="16">
        <f>Sect_CBs!BR64+Sect_DBs!AT64+Sect_FCs!AT64</f>
        <v>12637.974034166698</v>
      </c>
      <c r="BS64" s="16">
        <f>Sect_CBs!BS64+Sect_DBs!AU64+Sect_FCs!AU64</f>
        <v>12965.177480830187</v>
      </c>
      <c r="BT64" s="16">
        <f>Sect_CBs!BT64+Sect_DBs!AV64+Sect_FCs!AV64</f>
        <v>13067.469872236705</v>
      </c>
      <c r="BU64" s="16">
        <f>Sect_CBs!BU64+Sect_DBs!AW64+Sect_FCs!AW64</f>
        <v>13242.357366119999</v>
      </c>
      <c r="BV64" s="16">
        <f>Sect_CBs!BV64+Sect_DBs!AX64+Sect_FCs!AX64</f>
        <v>14342.269260266698</v>
      </c>
      <c r="BW64" s="16">
        <f>Sect_CBs!BW64+Sect_DBs!AY64+Sect_FCs!AY64</f>
        <v>14205.591095636701</v>
      </c>
      <c r="BX64" s="16">
        <f>Sect_CBs!BX64+Sect_DBs!AZ64+Sect_FCs!AZ64</f>
        <v>14420.7284353467</v>
      </c>
      <c r="BY64" s="16">
        <f>Sect_CBs!BY64+Sect_DBs!BA64+Sect_FCs!BA64</f>
        <v>14596.922815896702</v>
      </c>
      <c r="BZ64" s="16">
        <f>Sect_CBs!BZ64+Sect_DBs!BB64+Sect_FCs!BB64</f>
        <v>14369.4121373167</v>
      </c>
      <c r="CA64" s="16">
        <f>Sect_CBs!CA64+Sect_DBs!BC64+Sect_FCs!BC64</f>
        <v>14321.879473336701</v>
      </c>
      <c r="CB64" s="16">
        <f>Sect_CBs!CB64+Sect_DBs!BD64+Sect_FCs!BD64</f>
        <v>14516.9015335367</v>
      </c>
      <c r="CC64" s="16">
        <f>Sect_CBs!CC64+Sect_DBs!BE64+Sect_FCs!BE64</f>
        <v>15173.525083216702</v>
      </c>
      <c r="CD64" s="16">
        <f>Sect_CBs!CD64+Sect_DBs!BF64+Sect_FCs!BF64</f>
        <v>15770.411667266699</v>
      </c>
      <c r="CE64" s="16">
        <f>Sect_CBs!CE64+Sect_DBs!BG64+Sect_FCs!BG64</f>
        <v>17138.080033256701</v>
      </c>
      <c r="CF64" s="16">
        <f>Sect_CBs!CF64+Sect_DBs!BH64+Sect_FCs!BH64</f>
        <v>17837.57977787</v>
      </c>
      <c r="CG64" s="16">
        <f>Sect_CBs!CG64+Sect_DBs!BI64+Sect_FCs!BI64</f>
        <v>18057.581229639996</v>
      </c>
      <c r="CH64" s="16">
        <f>Sect_CBs!CH64+Sect_DBs!BJ64+Sect_FCs!BJ64</f>
        <v>18943.62419662</v>
      </c>
      <c r="CI64" s="16">
        <f>Sect_CBs!CI64+Sect_DBs!BK64+Sect_FCs!BK64</f>
        <v>19019.410813130002</v>
      </c>
      <c r="CJ64" s="16">
        <f>Sect_CBs!CJ64+Sect_DBs!BL64+Sect_FCs!BL64</f>
        <v>19920.828517689999</v>
      </c>
      <c r="CK64" s="16">
        <f>Sect_CBs!CK64+Sect_DBs!BM64+Sect_FCs!BM64</f>
        <v>20529.916981479997</v>
      </c>
      <c r="CL64" s="16">
        <f>Sect_CBs!CL64+Sect_DBs!BN64+Sect_FCs!BN64</f>
        <v>20776.11692728</v>
      </c>
      <c r="CM64" s="16">
        <f>Sect_CBs!CM64+Sect_DBs!BO64+Sect_FCs!BO64</f>
        <v>21249.498202469997</v>
      </c>
      <c r="CN64" s="16">
        <f>Sect_CBs!CN64+Sect_DBs!BP64+Sect_FCs!BP64</f>
        <v>21861.517524229999</v>
      </c>
      <c r="CO64" s="16">
        <f>Sect_CBs!CO64+Sect_DBs!BQ64+Sect_FCs!BQ64</f>
        <v>22377.866950322492</v>
      </c>
      <c r="CP64" s="16">
        <f>Sect_CBs!CP64+Sect_DBs!BR64+Sect_FCs!BR64</f>
        <v>22494.421598468849</v>
      </c>
      <c r="CQ64" s="16">
        <f>Sect_CBs!CQ64+Sect_DBs!BS64+Sect_FCs!BS64</f>
        <v>21706.709150568851</v>
      </c>
      <c r="CR64" s="16">
        <f>Sect_CBs!CR64+Sect_DBs!BT64+Sect_FCs!BT64</f>
        <v>22057.322915799996</v>
      </c>
      <c r="CS64" s="16">
        <f>Sect_CBs!CS64+Sect_DBs!BU64+Sect_FCs!BU64</f>
        <v>21411.754753069999</v>
      </c>
      <c r="CT64" s="16">
        <f>Sect_CBs!CT64+Sect_DBs!BV64+Sect_FCs!BV64</f>
        <v>20785.778497327086</v>
      </c>
      <c r="CU64" s="16">
        <f>Sect_CBs!CU64+Sect_DBs!BW64+Sect_FCs!BW64</f>
        <v>21677.520939639995</v>
      </c>
      <c r="CV64" s="16">
        <f>Sect_CBs!CV64+Sect_DBs!BX64+Sect_FCs!BX64</f>
        <v>22223.584271489999</v>
      </c>
      <c r="CW64" s="16">
        <f>Sect_CBs!CW64+Sect_DBs!BY64+Sect_FCs!BY64</f>
        <v>22719.479057941902</v>
      </c>
      <c r="CX64" s="16">
        <f>Sect_CBs!CX64+Sect_DBs!BZ64+Sect_FCs!BZ64</f>
        <v>23118.991882231898</v>
      </c>
      <c r="CY64" s="16">
        <f>Sect_CBs!CY64+Sect_DBs!CA64+Sect_FCs!CA64</f>
        <v>25056.673994981902</v>
      </c>
      <c r="CZ64" s="16">
        <f>Sect_CBs!CZ64+Sect_DBs!CB64+Sect_FCs!CB64</f>
        <v>24530.270679481902</v>
      </c>
      <c r="DA64" s="16">
        <f>Sect_CBs!DA64+Sect_DBs!CC64+Sect_FCs!CC64</f>
        <v>24849.523577681903</v>
      </c>
      <c r="DB64" s="16">
        <f>Sect_CBs!DB64+Sect_DBs!CD64+Sect_FCs!CD64</f>
        <v>24175.655775021904</v>
      </c>
      <c r="DC64" s="16">
        <f>Sect_CBs!DC64+Sect_DBs!CE64+Sect_FCs!CE64</f>
        <v>24074.633955571902</v>
      </c>
      <c r="DD64" s="16">
        <f>Sect_CBs!DD64+Sect_DBs!CF64+Sect_FCs!CF64</f>
        <v>24636.988088731901</v>
      </c>
      <c r="DE64" s="16">
        <f>Sect_CBs!DE64+Sect_DBs!CG64+Sect_FCs!CG64</f>
        <v>25205.049695461897</v>
      </c>
      <c r="DF64" s="16">
        <f>Sect_CBs!DF64+Sect_DBs!CH64+Sect_FCs!CH64</f>
        <v>25683.661072491901</v>
      </c>
      <c r="DG64" s="16">
        <f>Sect_CBs!DG64+Sect_DBs!CI64+Sect_FCs!CI64</f>
        <v>27357.934011351899</v>
      </c>
      <c r="DH64" s="16">
        <f>Sect_CBs!DH64+Sect_DBs!CJ64+Sect_FCs!CJ64</f>
        <v>28813.7844473519</v>
      </c>
      <c r="DI64" s="16">
        <f>Sect_CBs!DI64+Sect_DBs!CK64+Sect_FCs!CK64</f>
        <v>29664.52090403191</v>
      </c>
      <c r="DJ64" s="16">
        <f>Sect_CBs!DJ64+Sect_DBs!CL64+Sect_FCs!CL64</f>
        <v>29103.1388712019</v>
      </c>
      <c r="DK64" s="16">
        <f>Sect_CBs!DK64+Sect_DBs!CM64+Sect_FCs!CM64</f>
        <v>29366.259288891906</v>
      </c>
      <c r="DL64" s="16">
        <f>Sect_CBs!DL64+Sect_DBs!CN64+Sect_FCs!CN64</f>
        <v>29706.859447811901</v>
      </c>
      <c r="DM64" s="16">
        <f>Sect_CBs!DM64+Sect_DBs!CO64+Sect_FCs!CO64</f>
        <v>29815.8730267719</v>
      </c>
      <c r="DN64" s="16">
        <f>Sect_CBs!DN64+Sect_DBs!CP64+Sect_FCs!CP64</f>
        <v>30005.316995581892</v>
      </c>
      <c r="DO64" s="16">
        <f>Sect_CBs!DO64+Sect_DBs!CQ64+Sect_FCs!CQ64</f>
        <v>30531.855996371909</v>
      </c>
      <c r="DP64" s="16">
        <f>Sect_CBs!DP64+Sect_DBs!CR64+Sect_FCs!CR64</f>
        <v>29989.760618139997</v>
      </c>
      <c r="DQ64" s="16">
        <f>Sect_CBs!DQ64+Sect_DBs!CS64+Sect_FCs!CS64</f>
        <v>29630.818138099992</v>
      </c>
      <c r="DR64" s="16">
        <f>Sect_CBs!DR64+Sect_DBs!CT64+Sect_FCs!CT64</f>
        <v>29420.67353136</v>
      </c>
      <c r="DS64" s="16">
        <f>Sect_CBs!DS64+Sect_DBs!CU64+Sect_FCs!CU64</f>
        <v>29416.566244430007</v>
      </c>
      <c r="DT64" s="16">
        <f>Sect_CBs!DT64+Sect_DBs!CV64+Sect_FCs!CV64</f>
        <v>31362.494435280005</v>
      </c>
      <c r="DU64" s="16">
        <f>Sect_CBs!DU64+Sect_DBs!CW64+Sect_FCs!CW64</f>
        <v>31307.830516940001</v>
      </c>
      <c r="DV64" s="16">
        <f>Sect_CBs!DV64+Sect_DBs!CX64+Sect_FCs!CX64</f>
        <v>32582.003126280004</v>
      </c>
      <c r="DW64" s="16">
        <f>Sect_CBs!DW64+Sect_DBs!CY64+Sect_FCs!CY64</f>
        <v>33121.970154700008</v>
      </c>
      <c r="DX64" s="16">
        <f>Sect_CBs!DX64+Sect_DBs!CZ64+Sect_FCs!CZ64</f>
        <v>34538.316895829994</v>
      </c>
      <c r="DY64" s="16">
        <f>Sect_CBs!DY64+Sect_DBs!DA64+Sect_FCs!DA64</f>
        <v>33711.282008659997</v>
      </c>
      <c r="DZ64" s="16">
        <f>Sect_CBs!DZ64+Sect_DBs!DB64+Sect_FCs!DB64</f>
        <v>34341.587634119991</v>
      </c>
      <c r="EA64" s="16">
        <f>Sect_CBs!EA64+Sect_DBs!DC64+Sect_FCs!DC64</f>
        <v>34344.2662978933</v>
      </c>
      <c r="EB64" s="16">
        <f>Sect_CBs!EB64+Sect_DBs!DD64+Sect_FCs!DD64</f>
        <v>33658.264413074307</v>
      </c>
      <c r="EC64" s="16">
        <f>Sect_CBs!EC64+Sect_DBs!DE64+Sect_FCs!DE64</f>
        <v>33015.503173014302</v>
      </c>
      <c r="ED64" s="16">
        <f>Sect_CBs!ED64+Sect_DBs!DF64+Sect_FCs!DF64</f>
        <v>32353.481272485507</v>
      </c>
      <c r="EE64" s="16">
        <f>Sect_CBs!EE64+Sect_DBs!DG64+Sect_FCs!DG64</f>
        <v>30603.692266085505</v>
      </c>
      <c r="EF64" s="16">
        <f>Sect_CBs!EF64+Sect_DBs!DH64+Sect_FCs!DH64</f>
        <v>29738.981424605503</v>
      </c>
      <c r="EG64" s="16">
        <f>Sect_CBs!EG64+Sect_DBs!DI64+Sect_FCs!DI64</f>
        <v>29828.248730356507</v>
      </c>
      <c r="EH64" s="16">
        <f>Sect_CBs!EH64+Sect_DBs!DJ64+Sect_FCs!DJ64</f>
        <v>32160.768295256512</v>
      </c>
      <c r="EI64" s="16">
        <f>Sect_CBs!EI64+Sect_DBs!DK64+Sect_FCs!DK64</f>
        <v>32929.91536625001</v>
      </c>
      <c r="EJ64" s="16">
        <f>Sect_CBs!EJ64+Sect_DBs!DL64+Sect_FCs!DL64</f>
        <v>33090.576883905</v>
      </c>
      <c r="EK64" s="13">
        <f>Sect_CBs!EK64+Sect_DBs!DM64+Sect_FCs!DM64</f>
        <v>33444.614197411014</v>
      </c>
      <c r="EL64" s="13">
        <f>Sect_CBs!EL64+Sect_DBs!DN64+Sect_FCs!DN64</f>
        <v>33246.332972386015</v>
      </c>
      <c r="EM64" s="13">
        <f>Sect_CBs!EM64+Sect_DBs!DO64+Sect_FCs!DO64</f>
        <v>33482.830882381015</v>
      </c>
      <c r="EN64" s="13">
        <f>Sect_CBs!EN64+Sect_DBs!DP64+Sect_FCs!DP64</f>
        <v>35153.645159061009</v>
      </c>
      <c r="EO64" s="13">
        <f>Sect_CBs!EO64+Sect_DBs!DQ64+Sect_FCs!DQ64</f>
        <v>35048.351816311006</v>
      </c>
      <c r="EP64" s="13">
        <f>Sect_CBs!EP64+Sect_DBs!DR64+Sect_FCs!DR64</f>
        <v>33915.271390947019</v>
      </c>
      <c r="EQ64" s="13">
        <f>Sect_CBs!EQ64+Sect_DBs!DS64+Sect_FCs!DS64</f>
        <v>34002.844417518012</v>
      </c>
      <c r="ER64" s="13">
        <f>Sect_CBs!ER64+Sect_DBs!DT64+Sect_FCs!DT64</f>
        <v>34085.128293277012</v>
      </c>
      <c r="ES64" s="13">
        <f>Sect_CBs!ES64+Sect_DBs!DU64+Sect_FCs!DU64</f>
        <v>34685.134605783009</v>
      </c>
      <c r="ET64" s="13">
        <f>Sect_CBs!ET64+Sect_DBs!DV64+Sect_FCs!DV64</f>
        <v>36688.737691863003</v>
      </c>
      <c r="EU64" s="13">
        <f>Sect_CBs!EU64+Sect_DBs!DW64+Sect_FCs!DW64</f>
        <v>36990.354368001012</v>
      </c>
      <c r="EV64" s="13">
        <f>Sect_CBs!EV64+Sect_DBs!DX64+Sect_FCs!DX64</f>
        <v>37066.261836970996</v>
      </c>
      <c r="EW64" s="13">
        <f>Sect_CBs!EW64+Sect_DBs!DY64+Sect_FCs!DY64</f>
        <v>37292.011162061004</v>
      </c>
      <c r="EX64" s="13">
        <f>Sect_CBs!EX64+Sect_DBs!DZ64+Sect_FCs!DZ64</f>
        <v>36921.455871500999</v>
      </c>
    </row>
    <row r="65" spans="1:154" s="18" customFormat="1" x14ac:dyDescent="0.3">
      <c r="A65" s="15" t="s">
        <v>77</v>
      </c>
      <c r="B65" s="16">
        <v>0</v>
      </c>
      <c r="C65" s="16">
        <v>11</v>
      </c>
      <c r="D65" s="16">
        <f>0+9.7</f>
        <v>9.6999999999999993</v>
      </c>
      <c r="E65" s="16">
        <f>0+96.1</f>
        <v>96.1</v>
      </c>
      <c r="F65" s="16">
        <f>0+8.8</f>
        <v>8.8000000000000007</v>
      </c>
      <c r="G65" s="16">
        <f>2.84325+8.8</f>
        <v>11.64325</v>
      </c>
      <c r="H65" s="16">
        <f>8.47478611+1</f>
        <v>9.4747861100000001</v>
      </c>
      <c r="I65" s="16">
        <f>4.34595118+1</f>
        <v>5.3459511800000001</v>
      </c>
      <c r="J65" s="16">
        <f>4.34595118+2.1</f>
        <v>6.4459511799999998</v>
      </c>
      <c r="K65" s="16">
        <f>0.81955081+2.1</f>
        <v>2.9195508100000001</v>
      </c>
      <c r="L65" s="16">
        <f>0.80225341+2.1</f>
        <v>2.9022534100000001</v>
      </c>
      <c r="M65" s="16">
        <f>130.792403201104+2.1</f>
        <v>132.892403201104</v>
      </c>
      <c r="N65" s="16">
        <f>136.142122509957+2.5</f>
        <v>138.64212250995701</v>
      </c>
      <c r="O65" s="16">
        <v>143.02858707995699</v>
      </c>
      <c r="P65" s="16">
        <v>142.81995015995702</v>
      </c>
      <c r="Q65" s="16">
        <f>141.010915959957+1.8</f>
        <v>142.81091595995701</v>
      </c>
      <c r="R65" s="16">
        <f>136.107068919957+1.8</f>
        <v>137.907068919957</v>
      </c>
      <c r="S65" s="16">
        <f>122.43926632+1.8</f>
        <v>124.23926632</v>
      </c>
      <c r="T65" s="16">
        <v>234.12101093999999</v>
      </c>
      <c r="U65" s="16">
        <f>126.36819705896+1.7</f>
        <v>128.06819705896001</v>
      </c>
      <c r="V65" s="16">
        <f>126.69364654+1.7</f>
        <v>128.39364653999999</v>
      </c>
      <c r="W65" s="16">
        <f>126.57641078+0.6</f>
        <v>127.17641078</v>
      </c>
      <c r="X65" s="16">
        <f>126.51423761+0.6</f>
        <v>127.11423760999999</v>
      </c>
      <c r="Y65" s="16">
        <f>84.6758389+0.6</f>
        <v>85.275838899999997</v>
      </c>
      <c r="Z65" s="16">
        <f>Sect_CBs!Z65+Sect_DBs!B65+Sect_FCs!B65</f>
        <v>109.24748722</v>
      </c>
      <c r="AA65" s="16">
        <f>Sect_CBs!AA65+Sect_DBs!C65+Sect_FCs!C65</f>
        <v>99.693025219999996</v>
      </c>
      <c r="AB65" s="16">
        <f>Sect_CBs!AB65+Sect_DBs!D65+Sect_FCs!D65</f>
        <v>109.59201280000001</v>
      </c>
      <c r="AC65" s="16">
        <f>Sect_CBs!AC65+Sect_DBs!E65+Sect_FCs!E65</f>
        <v>102.65341948</v>
      </c>
      <c r="AD65" s="16">
        <f>Sect_CBs!AD65+Sect_DBs!F65+Sect_FCs!F65</f>
        <v>95.212722025999994</v>
      </c>
      <c r="AE65" s="16">
        <f>Sect_CBs!AE65+Sect_DBs!G65+Sect_FCs!G65</f>
        <v>93.098583046999991</v>
      </c>
      <c r="AF65" s="16">
        <f>Sect_CBs!AF65+Sect_DBs!H65+Sect_FCs!H65</f>
        <v>91.368239911000003</v>
      </c>
      <c r="AG65" s="16">
        <f>Sect_CBs!AG65+Sect_DBs!I65+Sect_FCs!I65</f>
        <v>87.040241969999997</v>
      </c>
      <c r="AH65" s="16">
        <f>Sect_CBs!AH65+Sect_DBs!J65+Sect_FCs!J65</f>
        <v>84.546160126999993</v>
      </c>
      <c r="AI65" s="16">
        <f>Sect_CBs!AI65+Sect_DBs!K65+Sect_FCs!K65</f>
        <v>81.277080959999992</v>
      </c>
      <c r="AJ65" s="16">
        <f>Sect_CBs!AJ65+Sect_DBs!L65+Sect_FCs!L65</f>
        <v>84.634050713999997</v>
      </c>
      <c r="AK65" s="16">
        <f>Sect_CBs!AK65+Sect_DBs!M65+Sect_FCs!M65</f>
        <v>86.300264933999983</v>
      </c>
      <c r="AL65" s="16">
        <f>Sect_CBs!AL65+Sect_DBs!N65+Sect_FCs!N65</f>
        <v>87.867018306000006</v>
      </c>
      <c r="AM65" s="16">
        <f>Sect_CBs!AM65+Sect_DBs!O65+Sect_FCs!O65</f>
        <v>89.505736230000011</v>
      </c>
      <c r="AN65" s="16">
        <f>Sect_CBs!AN65+Sect_DBs!P65+Sect_FCs!P65</f>
        <v>103.18958258300002</v>
      </c>
      <c r="AO65" s="16">
        <f>Sect_CBs!AO65+Sect_DBs!Q65+Sect_FCs!Q65</f>
        <v>97.195244583000004</v>
      </c>
      <c r="AP65" s="16">
        <f>Sect_CBs!AP65+Sect_DBs!R65+Sect_FCs!R65</f>
        <v>98.581462336000001</v>
      </c>
      <c r="AQ65" s="16">
        <f>Sect_CBs!AQ65+Sect_DBs!S65+Sect_FCs!S65</f>
        <v>102.51949067700002</v>
      </c>
      <c r="AR65" s="16">
        <f>Sect_CBs!AR65+Sect_DBs!T65+Sect_FCs!T65</f>
        <v>90.874967655999995</v>
      </c>
      <c r="AS65" s="16">
        <f>Sect_CBs!AS65+Sect_DBs!U65+Sect_FCs!U65</f>
        <v>90.754536497999993</v>
      </c>
      <c r="AT65" s="16">
        <f>Sect_CBs!AT65+Sect_DBs!V65+Sect_FCs!V65</f>
        <v>82.542164313000001</v>
      </c>
      <c r="AU65" s="16">
        <f>Sect_CBs!AU65+Sect_DBs!W65+Sect_FCs!W65</f>
        <v>98.070196753000005</v>
      </c>
      <c r="AV65" s="16">
        <f>Sect_CBs!AV65+Sect_DBs!X65+Sect_FCs!X65</f>
        <v>98.55390018300001</v>
      </c>
      <c r="AW65" s="16">
        <f>Sect_CBs!AW65+Sect_DBs!Y65+Sect_FCs!Y65</f>
        <v>92.370060093000006</v>
      </c>
      <c r="AX65" s="16">
        <f>Sect_CBs!AX65+Sect_DBs!Z65+Sect_FCs!Z65</f>
        <v>72.920141213000008</v>
      </c>
      <c r="AY65" s="16">
        <f>Sect_CBs!AY65+Sect_DBs!AA65+Sect_FCs!AA65</f>
        <v>97.765534642999995</v>
      </c>
      <c r="AZ65" s="16">
        <f>Sect_CBs!AZ65+Sect_DBs!AB65+Sect_FCs!AB65</f>
        <v>67.370027312999994</v>
      </c>
      <c r="BA65" s="16">
        <f>Sect_CBs!BA65+Sect_DBs!AC65+Sect_FCs!AC65</f>
        <v>78.785341179999989</v>
      </c>
      <c r="BB65" s="16">
        <f>Sect_CBs!BB65+Sect_DBs!AD65+Sect_FCs!AD65</f>
        <v>50.865906630000005</v>
      </c>
      <c r="BC65" s="16">
        <f>Sect_CBs!BC65+Sect_DBs!AE65+Sect_FCs!AE65</f>
        <v>35.434993900000002</v>
      </c>
      <c r="BD65" s="16">
        <f>Sect_CBs!BD65+Sect_DBs!AF65+Sect_FCs!AF65</f>
        <v>54.358536919999999</v>
      </c>
      <c r="BE65" s="16">
        <f>Sect_CBs!BE65+Sect_DBs!AG65+Sect_FCs!AG65</f>
        <v>52.653541690000004</v>
      </c>
      <c r="BF65" s="16">
        <f>Sect_CBs!BF65+Sect_DBs!AH65+Sect_FCs!AH65</f>
        <v>52.830612130000006</v>
      </c>
      <c r="BG65" s="16">
        <f>Sect_CBs!BG65+Sect_DBs!AI65+Sect_FCs!AI65</f>
        <v>49.40869987</v>
      </c>
      <c r="BH65" s="16">
        <f>Sect_CBs!BH65+Sect_DBs!AJ65+Sect_FCs!AJ65</f>
        <v>44.580251850000003</v>
      </c>
      <c r="BI65" s="16">
        <f>Sect_CBs!BI65+Sect_DBs!AK65+Sect_FCs!AK65</f>
        <v>42.187752821000011</v>
      </c>
      <c r="BJ65" s="16">
        <f>Sect_CBs!BJ65+Sect_DBs!AL65+Sect_FCs!AL65</f>
        <v>53.789542870000005</v>
      </c>
      <c r="BK65" s="16">
        <f>Sect_CBs!BK65+Sect_DBs!AM65+Sect_FCs!AM65</f>
        <v>39.844782551000002</v>
      </c>
      <c r="BL65" s="16">
        <f>Sect_CBs!BL65+Sect_DBs!AN65+Sect_FCs!AN65</f>
        <v>38.650516130000007</v>
      </c>
      <c r="BM65" s="16">
        <f>Sect_CBs!BM65+Sect_DBs!AO65+Sect_FCs!AO65</f>
        <v>38.985299550000001</v>
      </c>
      <c r="BN65" s="16">
        <f>Sect_CBs!BN65+Sect_DBs!AP65+Sect_FCs!AP65</f>
        <v>37.911030570000001</v>
      </c>
      <c r="BO65" s="16">
        <f>Sect_CBs!BO65+Sect_DBs!AQ65+Sect_FCs!AQ65</f>
        <v>37.219861229999992</v>
      </c>
      <c r="BP65" s="16">
        <f>Sect_CBs!BP65+Sect_DBs!AR65+Sect_FCs!AR65</f>
        <v>37.211769779999997</v>
      </c>
      <c r="BQ65" s="16">
        <f>Sect_CBs!BQ65+Sect_DBs!AS65+Sect_FCs!AS65</f>
        <v>31.444245950000003</v>
      </c>
      <c r="BR65" s="16">
        <f>Sect_CBs!BR65+Sect_DBs!AT65+Sect_FCs!AT65</f>
        <v>30.93364991</v>
      </c>
      <c r="BS65" s="16">
        <f>Sect_CBs!BS65+Sect_DBs!AU65+Sect_FCs!AU65</f>
        <v>50.654630769999997</v>
      </c>
      <c r="BT65" s="16">
        <f>Sect_CBs!BT65+Sect_DBs!AV65+Sect_FCs!AV65</f>
        <v>49.273533360000002</v>
      </c>
      <c r="BU65" s="16">
        <f>Sect_CBs!BU65+Sect_DBs!AW65+Sect_FCs!AW65</f>
        <v>49.928071549999999</v>
      </c>
      <c r="BV65" s="16">
        <f>Sect_CBs!BV65+Sect_DBs!AX65+Sect_FCs!AX65</f>
        <v>44.920723449999997</v>
      </c>
      <c r="BW65" s="16">
        <f>Sect_CBs!BW65+Sect_DBs!AY65+Sect_FCs!AY65</f>
        <v>45.558797420000005</v>
      </c>
      <c r="BX65" s="16">
        <f>Sect_CBs!BX65+Sect_DBs!AZ65+Sect_FCs!AZ65</f>
        <v>47.583732120000001</v>
      </c>
      <c r="BY65" s="16">
        <f>Sect_CBs!BY65+Sect_DBs!BA65+Sect_FCs!BA65</f>
        <v>32.45238852</v>
      </c>
      <c r="BZ65" s="16">
        <f>Sect_CBs!BZ65+Sect_DBs!BB65+Sect_FCs!BB65</f>
        <v>32.54127707</v>
      </c>
      <c r="CA65" s="16">
        <f>Sect_CBs!CA65+Sect_DBs!BC65+Sect_FCs!BC65</f>
        <v>32.306860920000005</v>
      </c>
      <c r="CB65" s="16">
        <f>Sect_CBs!CB65+Sect_DBs!BD65+Sect_FCs!BD65</f>
        <v>32.67480192</v>
      </c>
      <c r="CC65" s="16">
        <f>Sect_CBs!CC65+Sect_DBs!BE65+Sect_FCs!BE65</f>
        <v>33.044501770000004</v>
      </c>
      <c r="CD65" s="16">
        <f>Sect_CBs!CD65+Sect_DBs!BF65+Sect_FCs!BF65</f>
        <v>36.826365080000002</v>
      </c>
      <c r="CE65" s="16">
        <f>Sect_CBs!CE65+Sect_DBs!BG65+Sect_FCs!BG65</f>
        <v>35.558182600000002</v>
      </c>
      <c r="CF65" s="16">
        <f>Sect_CBs!CF65+Sect_DBs!BH65+Sect_FCs!BH65</f>
        <v>37.333546469999995</v>
      </c>
      <c r="CG65" s="16">
        <f>Sect_CBs!CG65+Sect_DBs!BI65+Sect_FCs!BI65</f>
        <v>54.298838570000001</v>
      </c>
      <c r="CH65" s="16">
        <f>Sect_CBs!CH65+Sect_DBs!BJ65+Sect_FCs!BJ65</f>
        <v>49.519275039999997</v>
      </c>
      <c r="CI65" s="16">
        <f>Sect_CBs!CI65+Sect_DBs!BK65+Sect_FCs!BK65</f>
        <v>49.568216460000002</v>
      </c>
      <c r="CJ65" s="16">
        <f>Sect_CBs!CJ65+Sect_DBs!BL65+Sect_FCs!BL65</f>
        <v>49.321235019999989</v>
      </c>
      <c r="CK65" s="16">
        <f>Sect_CBs!CK65+Sect_DBs!BM65+Sect_FCs!BM65</f>
        <v>48.672271309999999</v>
      </c>
      <c r="CL65" s="16">
        <f>Sect_CBs!CL65+Sect_DBs!BN65+Sect_FCs!BN65</f>
        <v>53.005948979999999</v>
      </c>
      <c r="CM65" s="16">
        <f>Sect_CBs!CM65+Sect_DBs!BO65+Sect_FCs!BO65</f>
        <v>53.278881610000006</v>
      </c>
      <c r="CN65" s="16">
        <f>Sect_CBs!CN65+Sect_DBs!BP65+Sect_FCs!BP65</f>
        <v>55.326480920000009</v>
      </c>
      <c r="CO65" s="16">
        <f>Sect_CBs!CO65+Sect_DBs!BQ65+Sect_FCs!BQ65</f>
        <v>55.526400719999998</v>
      </c>
      <c r="CP65" s="16">
        <f>Sect_CBs!CP65+Sect_DBs!BR65+Sect_FCs!BR65</f>
        <v>54.448042690000008</v>
      </c>
      <c r="CQ65" s="16">
        <f>Sect_CBs!CQ65+Sect_DBs!BS65+Sect_FCs!BS65</f>
        <v>48.46138778000001</v>
      </c>
      <c r="CR65" s="16">
        <f>Sect_CBs!CR65+Sect_DBs!BT65+Sect_FCs!BT65</f>
        <v>29.979448550000004</v>
      </c>
      <c r="CS65" s="16">
        <f>Sect_CBs!CS65+Sect_DBs!BU65+Sect_FCs!BU65</f>
        <v>30.240962930000002</v>
      </c>
      <c r="CT65" s="16">
        <f>Sect_CBs!CT65+Sect_DBs!BV65+Sect_FCs!BV65</f>
        <v>27.260503960000001</v>
      </c>
      <c r="CU65" s="16">
        <f>Sect_CBs!CU65+Sect_DBs!BW65+Sect_FCs!BW65</f>
        <v>13.477817550000005</v>
      </c>
      <c r="CV65" s="16">
        <f>Sect_CBs!CV65+Sect_DBs!BX65+Sect_FCs!BX65</f>
        <v>16.107498040000003</v>
      </c>
      <c r="CW65" s="16">
        <f>Sect_CBs!CW65+Sect_DBs!BY65+Sect_FCs!BY65</f>
        <v>15.749988470000003</v>
      </c>
      <c r="CX65" s="16">
        <f>Sect_CBs!CX65+Sect_DBs!BZ65+Sect_FCs!BZ65</f>
        <v>27.15564453</v>
      </c>
      <c r="CY65" s="16">
        <f>Sect_CBs!CY65+Sect_DBs!CA65+Sect_FCs!CA65</f>
        <v>27.070501930000002</v>
      </c>
      <c r="CZ65" s="16">
        <f>Sect_CBs!CZ65+Sect_DBs!CB65+Sect_FCs!CB65</f>
        <v>30.136749810000001</v>
      </c>
      <c r="DA65" s="16">
        <f>Sect_CBs!DA65+Sect_DBs!CC65+Sect_FCs!CC65</f>
        <v>69.416871299999997</v>
      </c>
      <c r="DB65" s="16">
        <f>Sect_CBs!DB65+Sect_DBs!CD65+Sect_FCs!CD65</f>
        <v>73.967262259999998</v>
      </c>
      <c r="DC65" s="16">
        <f>Sect_CBs!DC65+Sect_DBs!CE65+Sect_FCs!CE65</f>
        <v>75.533402249999995</v>
      </c>
      <c r="DD65" s="16">
        <f>Sect_CBs!DD65+Sect_DBs!CF65+Sect_FCs!CF65</f>
        <v>75.692198629999993</v>
      </c>
      <c r="DE65" s="16">
        <f>Sect_CBs!DE65+Sect_DBs!CG65+Sect_FCs!CG65</f>
        <v>78.913653299999979</v>
      </c>
      <c r="DF65" s="16">
        <f>Sect_CBs!DF65+Sect_DBs!CH65+Sect_FCs!CH65</f>
        <v>80.731090099999989</v>
      </c>
      <c r="DG65" s="16">
        <f>Sect_CBs!DG65+Sect_DBs!CI65+Sect_FCs!CI65</f>
        <v>78.113045989999989</v>
      </c>
      <c r="DH65" s="16">
        <f>Sect_CBs!DH65+Sect_DBs!CJ65+Sect_FCs!CJ65</f>
        <v>74.868887519999987</v>
      </c>
      <c r="DI65" s="16">
        <f>Sect_CBs!DI65+Sect_DBs!CK65+Sect_FCs!CK65</f>
        <v>76.796550280000005</v>
      </c>
      <c r="DJ65" s="16">
        <f>Sect_CBs!DJ65+Sect_DBs!CL65+Sect_FCs!CL65</f>
        <v>77.036291690000013</v>
      </c>
      <c r="DK65" s="16">
        <f>Sect_CBs!DK65+Sect_DBs!CM65+Sect_FCs!CM65</f>
        <v>76.899513049999996</v>
      </c>
      <c r="DL65" s="16">
        <f>Sect_CBs!DL65+Sect_DBs!CN65+Sect_FCs!CN65</f>
        <v>74.742060749999993</v>
      </c>
      <c r="DM65" s="16">
        <f>Sect_CBs!DM65+Sect_DBs!CO65+Sect_FCs!CO65</f>
        <v>77.792137129999986</v>
      </c>
      <c r="DN65" s="16">
        <f>Sect_CBs!DN65+Sect_DBs!CP65+Sect_FCs!CP65</f>
        <v>72.684971869999998</v>
      </c>
      <c r="DO65" s="16">
        <f>Sect_CBs!DO65+Sect_DBs!CQ65+Sect_FCs!CQ65</f>
        <v>73.182522859999992</v>
      </c>
      <c r="DP65" s="16">
        <f>Sect_CBs!DP65+Sect_DBs!CR65+Sect_FCs!CR65</f>
        <v>33.666057959999996</v>
      </c>
      <c r="DQ65" s="16">
        <f>Sect_CBs!DQ65+Sect_DBs!CS65+Sect_FCs!CS65</f>
        <v>23.659828319999999</v>
      </c>
      <c r="DR65" s="16">
        <f>Sect_CBs!DR65+Sect_DBs!CT65+Sect_FCs!CT65</f>
        <v>29.063619190000004</v>
      </c>
      <c r="DS65" s="16">
        <f>Sect_CBs!DS65+Sect_DBs!CU65+Sect_FCs!CU65</f>
        <v>30.039404849999997</v>
      </c>
      <c r="DT65" s="16">
        <f>Sect_CBs!DT65+Sect_DBs!CV65+Sect_FCs!CV65</f>
        <v>29.55771524</v>
      </c>
      <c r="DU65" s="16">
        <f>Sect_CBs!DU65+Sect_DBs!CW65+Sect_FCs!CW65</f>
        <v>37.162466209999998</v>
      </c>
      <c r="DV65" s="16">
        <f>Sect_CBs!DV65+Sect_DBs!CX65+Sect_FCs!CX65</f>
        <v>26.926831269999997</v>
      </c>
      <c r="DW65" s="16">
        <f>Sect_CBs!DW65+Sect_DBs!CY65+Sect_FCs!CY65</f>
        <v>38.430466119999998</v>
      </c>
      <c r="DX65" s="16">
        <f>Sect_CBs!DX65+Sect_DBs!CZ65+Sect_FCs!CZ65</f>
        <v>26.82586688</v>
      </c>
      <c r="DY65" s="16">
        <f>Sect_CBs!DY65+Sect_DBs!DA65+Sect_FCs!DA65</f>
        <v>27.04991673</v>
      </c>
      <c r="DZ65" s="16">
        <f>Sect_CBs!DZ65+Sect_DBs!DB65+Sect_FCs!DB65</f>
        <v>35.632881279999999</v>
      </c>
      <c r="EA65" s="16">
        <f>Sect_CBs!EA65+Sect_DBs!DC65+Sect_FCs!DC65</f>
        <v>34.398985750000001</v>
      </c>
      <c r="EB65" s="16">
        <f>Sect_CBs!EB65+Sect_DBs!DD65+Sect_FCs!DD65</f>
        <v>31.970096589999997</v>
      </c>
      <c r="EC65" s="16">
        <f>Sect_CBs!EC65+Sect_DBs!DE65+Sect_FCs!DE65</f>
        <v>17.234583239999996</v>
      </c>
      <c r="ED65" s="16">
        <f>Sect_CBs!ED65+Sect_DBs!DF65+Sect_FCs!DF65</f>
        <v>22.656918069999996</v>
      </c>
      <c r="EE65" s="16">
        <f>Sect_CBs!EE65+Sect_DBs!DG65+Sect_FCs!DG65</f>
        <v>27.056576639999999</v>
      </c>
      <c r="EF65" s="16">
        <f>Sect_CBs!EF65+Sect_DBs!DH65+Sect_FCs!DH65</f>
        <v>28.260465109999998</v>
      </c>
      <c r="EG65" s="16">
        <f>Sect_CBs!EG65+Sect_DBs!DI65+Sect_FCs!DI65</f>
        <v>32.682573579999996</v>
      </c>
      <c r="EH65" s="16">
        <f>Sect_CBs!EH65+Sect_DBs!DJ65+Sect_FCs!DJ65</f>
        <v>21.490569579999999</v>
      </c>
      <c r="EI65" s="16">
        <f>Sect_CBs!EI65+Sect_DBs!DK65+Sect_FCs!DK65</f>
        <v>19.919287299999997</v>
      </c>
      <c r="EJ65" s="16">
        <f>Sect_CBs!EJ65+Sect_DBs!DL65+Sect_FCs!DL65</f>
        <v>13.831037059999998</v>
      </c>
      <c r="EK65" s="13">
        <f>Sect_CBs!EK65+Sect_DBs!DM65+Sect_FCs!DM65</f>
        <v>6.6264143499999992</v>
      </c>
      <c r="EL65" s="13">
        <f>Sect_CBs!EL65+Sect_DBs!DN65+Sect_FCs!DN65</f>
        <v>7.3852438799999973</v>
      </c>
      <c r="EM65" s="13">
        <f>Sect_CBs!EM65+Sect_DBs!DO65+Sect_FCs!DO65</f>
        <v>6.331896969999999</v>
      </c>
      <c r="EN65" s="13">
        <f>Sect_CBs!EN65+Sect_DBs!DP65+Sect_FCs!DP65</f>
        <v>7.4920221999999992</v>
      </c>
      <c r="EO65" s="13">
        <f>Sect_CBs!EO65+Sect_DBs!DQ65+Sect_FCs!DQ65</f>
        <v>7.8371499599999979</v>
      </c>
      <c r="EP65" s="13">
        <f>Sect_CBs!EP65+Sect_DBs!DR65+Sect_FCs!DR65</f>
        <v>9.6165481999999951</v>
      </c>
      <c r="EQ65" s="13">
        <f>Sect_CBs!EQ65+Sect_DBs!DS65+Sect_FCs!DS65</f>
        <v>9.9090829499999966</v>
      </c>
      <c r="ER65" s="13">
        <f>Sect_CBs!ER65+Sect_DBs!DT65+Sect_FCs!DT65</f>
        <v>8.8643574000000012</v>
      </c>
      <c r="ES65" s="13">
        <f>Sect_CBs!ES65+Sect_DBs!DU65+Sect_FCs!DU65</f>
        <v>11.001037670000001</v>
      </c>
      <c r="ET65" s="13">
        <f>Sect_CBs!ET65+Sect_DBs!DV65+Sect_FCs!DV65</f>
        <v>7.5901490699999998</v>
      </c>
      <c r="EU65" s="13">
        <f>Sect_CBs!EU65+Sect_DBs!DW65+Sect_FCs!DW65</f>
        <v>15.357767719999998</v>
      </c>
      <c r="EV65" s="13">
        <f>Sect_CBs!EV65+Sect_DBs!DX65+Sect_FCs!DX65</f>
        <v>14.45151834</v>
      </c>
      <c r="EW65" s="13">
        <f>Sect_CBs!EW65+Sect_DBs!DY65+Sect_FCs!DY65</f>
        <v>14.336074700000001</v>
      </c>
      <c r="EX65" s="13">
        <f>Sect_CBs!EX65+Sect_DBs!DZ65+Sect_FCs!DZ65</f>
        <v>10.77597424</v>
      </c>
    </row>
    <row r="66" spans="1:154" s="18" customFormat="1" x14ac:dyDescent="0.3">
      <c r="A66" s="15" t="s">
        <v>78</v>
      </c>
      <c r="B66" s="16">
        <v>451.44644139000002</v>
      </c>
      <c r="C66" s="16">
        <v>515.08843503999992</v>
      </c>
      <c r="D66" s="16">
        <v>501.73040189000005</v>
      </c>
      <c r="E66" s="16">
        <v>581.99749244999998</v>
      </c>
      <c r="F66" s="16">
        <v>547.4637242</v>
      </c>
      <c r="G66" s="16">
        <v>568.81500577999998</v>
      </c>
      <c r="H66" s="16">
        <v>1077.4256928500001</v>
      </c>
      <c r="I66" s="16">
        <v>1111.1139412100001</v>
      </c>
      <c r="J66" s="16">
        <v>1111.1139412100001</v>
      </c>
      <c r="K66" s="16">
        <v>1055.4850930300001</v>
      </c>
      <c r="L66" s="16">
        <v>1202.6480611480324</v>
      </c>
      <c r="M66" s="16">
        <v>1354.4656996786443</v>
      </c>
      <c r="N66" s="16">
        <v>1744.399445865384</v>
      </c>
      <c r="O66" s="16">
        <v>1791.669759705384</v>
      </c>
      <c r="P66" s="16">
        <v>2489.0431807853838</v>
      </c>
      <c r="Q66" s="16">
        <v>2519.6553563953839</v>
      </c>
      <c r="R66" s="16">
        <v>2793.148497385384</v>
      </c>
      <c r="S66" s="16">
        <v>3059.1753476345007</v>
      </c>
      <c r="T66" s="16">
        <v>3068.6171119179999</v>
      </c>
      <c r="U66" s="16">
        <v>3288.1894286592969</v>
      </c>
      <c r="V66" s="16">
        <v>3548.4567625849995</v>
      </c>
      <c r="W66" s="16">
        <v>3568.6364060815004</v>
      </c>
      <c r="X66" s="16">
        <v>3475.4418016445002</v>
      </c>
      <c r="Y66" s="16">
        <v>3368.45706118</v>
      </c>
      <c r="Z66" s="16">
        <f>Sect_CBs!Z66+Sect_DBs!B66+Sect_FCs!B66</f>
        <v>3709.3670420799995</v>
      </c>
      <c r="AA66" s="16">
        <f>Sect_CBs!AA66+Sect_DBs!C66+Sect_FCs!C66</f>
        <v>3792.9219645919993</v>
      </c>
      <c r="AB66" s="16">
        <f>Sect_CBs!AB66+Sect_DBs!D66+Sect_FCs!D66</f>
        <v>3977.5000113769993</v>
      </c>
      <c r="AC66" s="16">
        <f>Sect_CBs!AC66+Sect_DBs!E66+Sect_FCs!E66</f>
        <v>4142.6123462299993</v>
      </c>
      <c r="AD66" s="16">
        <f>Sect_CBs!AD66+Sect_DBs!F66+Sect_FCs!F66</f>
        <v>4212.8625280140004</v>
      </c>
      <c r="AE66" s="16">
        <f>Sect_CBs!AE66+Sect_DBs!G66+Sect_FCs!G66</f>
        <v>4108.6183756575001</v>
      </c>
      <c r="AF66" s="16">
        <f>Sect_CBs!AF66+Sect_DBs!H66+Sect_FCs!H66</f>
        <v>4164.0288976880001</v>
      </c>
      <c r="AG66" s="16">
        <f>Sect_CBs!AG66+Sect_DBs!I66+Sect_FCs!I66</f>
        <v>4100.0092590755003</v>
      </c>
      <c r="AH66" s="16">
        <f>Sect_CBs!AH66+Sect_DBs!J66+Sect_FCs!J66</f>
        <v>4007.8960820974994</v>
      </c>
      <c r="AI66" s="16">
        <f>Sect_CBs!AI66+Sect_DBs!K66+Sect_FCs!K66</f>
        <v>4226.1061926380007</v>
      </c>
      <c r="AJ66" s="16">
        <f>Sect_CBs!AJ66+Sect_DBs!L66+Sect_FCs!L66</f>
        <v>4052.3912750539998</v>
      </c>
      <c r="AK66" s="16">
        <f>Sect_CBs!AK66+Sect_DBs!M66+Sect_FCs!M66</f>
        <v>4241.6504580819992</v>
      </c>
      <c r="AL66" s="16">
        <f>Sect_CBs!AL66+Sect_DBs!N66+Sect_FCs!N66</f>
        <v>3866.2562353819994</v>
      </c>
      <c r="AM66" s="16">
        <f>Sect_CBs!AM66+Sect_DBs!O66+Sect_FCs!O66</f>
        <v>4198.2926950470001</v>
      </c>
      <c r="AN66" s="16">
        <f>Sect_CBs!AN66+Sect_DBs!P66+Sect_FCs!P66</f>
        <v>4230.1936151644995</v>
      </c>
      <c r="AO66" s="16">
        <f>Sect_CBs!AO66+Sect_DBs!Q66+Sect_FCs!Q66</f>
        <v>3980.3810275689998</v>
      </c>
      <c r="AP66" s="16">
        <f>Sect_CBs!AP66+Sect_DBs!R66+Sect_FCs!R66</f>
        <v>4212.5896552499989</v>
      </c>
      <c r="AQ66" s="16">
        <f>Sect_CBs!AQ66+Sect_DBs!S66+Sect_FCs!S66</f>
        <v>4404.0390165499985</v>
      </c>
      <c r="AR66" s="16">
        <f>Sect_CBs!AR66+Sect_DBs!T66+Sect_FCs!T66</f>
        <v>4849.4985898664991</v>
      </c>
      <c r="AS66" s="16">
        <f>Sect_CBs!AS66+Sect_DBs!U66+Sect_FCs!U66</f>
        <v>4746.6997911439985</v>
      </c>
      <c r="AT66" s="16">
        <f>Sect_CBs!AT66+Sect_DBs!V66+Sect_FCs!V66</f>
        <v>4653.9847275549992</v>
      </c>
      <c r="AU66" s="16">
        <f>Sect_CBs!AU66+Sect_DBs!W66+Sect_FCs!W66</f>
        <v>5137.6175190760005</v>
      </c>
      <c r="AV66" s="16">
        <f>Sect_CBs!AV66+Sect_DBs!X66+Sect_FCs!X66</f>
        <v>4857.2815123079999</v>
      </c>
      <c r="AW66" s="16">
        <f>Sect_CBs!AW66+Sect_DBs!Y66+Sect_FCs!Y66</f>
        <v>4822.4122341720004</v>
      </c>
      <c r="AX66" s="16">
        <f>Sect_CBs!AX66+Sect_DBs!Z66+Sect_FCs!Z66</f>
        <v>5013.9364932234985</v>
      </c>
      <c r="AY66" s="16">
        <f>Sect_CBs!AY66+Sect_DBs!AA66+Sect_FCs!AA66</f>
        <v>5138.4492343860011</v>
      </c>
      <c r="AZ66" s="16">
        <f>Sect_CBs!AZ66+Sect_DBs!AB66+Sect_FCs!AB66</f>
        <v>5187.6648928334998</v>
      </c>
      <c r="BA66" s="16">
        <f>Sect_CBs!BA66+Sect_DBs!AC66+Sect_FCs!AC66</f>
        <v>5306.3896453309999</v>
      </c>
      <c r="BB66" s="16">
        <f>Sect_CBs!BB66+Sect_DBs!AD66+Sect_FCs!AD66</f>
        <v>5259.8928431835002</v>
      </c>
      <c r="BC66" s="16">
        <f>Sect_CBs!BC66+Sect_DBs!AE66+Sect_FCs!AE66</f>
        <v>5065.4331761199983</v>
      </c>
      <c r="BD66" s="16">
        <f>Sect_CBs!BD66+Sect_DBs!AF66+Sect_FCs!AF66</f>
        <v>5399.756023943999</v>
      </c>
      <c r="BE66" s="16">
        <f>Sect_CBs!BE66+Sect_DBs!AG66+Sect_FCs!AG66</f>
        <v>5677.8728822590001</v>
      </c>
      <c r="BF66" s="16">
        <f>Sect_CBs!BF66+Sect_DBs!AH66+Sect_FCs!AH66</f>
        <v>6346.9216342434993</v>
      </c>
      <c r="BG66" s="16">
        <f>Sect_CBs!BG66+Sect_DBs!AI66+Sect_FCs!AI66</f>
        <v>6385.2525566664981</v>
      </c>
      <c r="BH66" s="16">
        <f>Sect_CBs!BH66+Sect_DBs!AJ66+Sect_FCs!AJ66</f>
        <v>6294.7888767444992</v>
      </c>
      <c r="BI66" s="16">
        <f>Sect_CBs!BI66+Sect_DBs!AK66+Sect_FCs!AK66</f>
        <v>6592.4537046190007</v>
      </c>
      <c r="BJ66" s="16">
        <f>Sect_CBs!BJ66+Sect_DBs!AL66+Sect_FCs!AL66</f>
        <v>6799.226489263001</v>
      </c>
      <c r="BK66" s="16">
        <f>Sect_CBs!BK66+Sect_DBs!AM66+Sect_FCs!AM66</f>
        <v>6796.5483938790021</v>
      </c>
      <c r="BL66" s="16">
        <f>Sect_CBs!BL66+Sect_DBs!AN66+Sect_FCs!AN66</f>
        <v>7985.2733917320011</v>
      </c>
      <c r="BM66" s="16">
        <f>Sect_CBs!BM66+Sect_DBs!AO66+Sect_FCs!AO66</f>
        <v>8034.9511262150008</v>
      </c>
      <c r="BN66" s="16">
        <f>Sect_CBs!BN66+Sect_DBs!AP66+Sect_FCs!AP66</f>
        <v>8106.1713452040003</v>
      </c>
      <c r="BO66" s="16">
        <f>Sect_CBs!BO66+Sect_DBs!AQ66+Sect_FCs!AQ66</f>
        <v>8089.5125876859984</v>
      </c>
      <c r="BP66" s="16">
        <f>Sect_CBs!BP66+Sect_DBs!AR66+Sect_FCs!AR66</f>
        <v>6369.8660734759987</v>
      </c>
      <c r="BQ66" s="16">
        <f>Sect_CBs!BQ66+Sect_DBs!AS66+Sect_FCs!AS66</f>
        <v>6140.4922865504996</v>
      </c>
      <c r="BR66" s="16">
        <f>Sect_CBs!BR66+Sect_DBs!AT66+Sect_FCs!AT66</f>
        <v>6067.1526295795002</v>
      </c>
      <c r="BS66" s="16">
        <f>Sect_CBs!BS66+Sect_DBs!AU66+Sect_FCs!AU66</f>
        <v>6089.8226466719998</v>
      </c>
      <c r="BT66" s="16">
        <f>Sect_CBs!BT66+Sect_DBs!AV66+Sect_FCs!AV66</f>
        <v>6199.6957017560017</v>
      </c>
      <c r="BU66" s="16">
        <f>Sect_CBs!BU66+Sect_DBs!AW66+Sect_FCs!AW66</f>
        <v>6487.7781674604985</v>
      </c>
      <c r="BV66" s="16">
        <f>Sect_CBs!BV66+Sect_DBs!AX66+Sect_FCs!AX66</f>
        <v>6466.2278675740008</v>
      </c>
      <c r="BW66" s="16">
        <f>Sect_CBs!BW66+Sect_DBs!AY66+Sect_FCs!AY66</f>
        <v>6451.0273780885009</v>
      </c>
      <c r="BX66" s="16">
        <f>Sect_CBs!BX66+Sect_DBs!AZ66+Sect_FCs!AZ66</f>
        <v>6620.4781642125008</v>
      </c>
      <c r="BY66" s="16">
        <f>Sect_CBs!BY66+Sect_DBs!BA66+Sect_FCs!BA66</f>
        <v>6593.6549524380007</v>
      </c>
      <c r="BZ66" s="16">
        <f>Sect_CBs!BZ66+Sect_DBs!BB66+Sect_FCs!BB66</f>
        <v>6866.6502390580008</v>
      </c>
      <c r="CA66" s="16">
        <f>Sect_CBs!CA66+Sect_DBs!BC66+Sect_FCs!BC66</f>
        <v>6996.9588631519982</v>
      </c>
      <c r="CB66" s="16">
        <f>Sect_CBs!CB66+Sect_DBs!BD66+Sect_FCs!BD66</f>
        <v>7115.4278375240001</v>
      </c>
      <c r="CC66" s="16">
        <f>Sect_CBs!CC66+Sect_DBs!BE66+Sect_FCs!BE66</f>
        <v>7082.7846928774998</v>
      </c>
      <c r="CD66" s="16">
        <f>Sect_CBs!CD66+Sect_DBs!BF66+Sect_FCs!BF66</f>
        <v>7058.3712255675</v>
      </c>
      <c r="CE66" s="16">
        <f>Sect_CBs!CE66+Sect_DBs!BG66+Sect_FCs!BG66</f>
        <v>7116.4422701109988</v>
      </c>
      <c r="CF66" s="16">
        <f>Sect_CBs!CF66+Sect_DBs!BH66+Sect_FCs!BH66</f>
        <v>6931.4304086024995</v>
      </c>
      <c r="CG66" s="16">
        <f>Sect_CBs!CG66+Sect_DBs!BI66+Sect_FCs!BI66</f>
        <v>7286.2724084379997</v>
      </c>
      <c r="CH66" s="16">
        <f>Sect_CBs!CH66+Sect_DBs!BJ66+Sect_FCs!BJ66</f>
        <v>7273.6232158500006</v>
      </c>
      <c r="CI66" s="16">
        <f>Sect_CBs!CI66+Sect_DBs!BK66+Sect_FCs!BK66</f>
        <v>7812.9489972389983</v>
      </c>
      <c r="CJ66" s="16">
        <f>Sect_CBs!CJ66+Sect_DBs!BL66+Sect_FCs!BL66</f>
        <v>8146.5345226095023</v>
      </c>
      <c r="CK66" s="16">
        <f>Sect_CBs!CK66+Sect_DBs!BM66+Sect_FCs!BM66</f>
        <v>8288.9860638560021</v>
      </c>
      <c r="CL66" s="16">
        <f>Sect_CBs!CL66+Sect_DBs!BN66+Sect_FCs!BN66</f>
        <v>8046.6951084809998</v>
      </c>
      <c r="CM66" s="16">
        <f>Sect_CBs!CM66+Sect_DBs!BO66+Sect_FCs!BO66</f>
        <v>7332.833901204498</v>
      </c>
      <c r="CN66" s="16">
        <f>Sect_CBs!CN66+Sect_DBs!BP66+Sect_FCs!BP66</f>
        <v>7145.967599166499</v>
      </c>
      <c r="CO66" s="16">
        <f>Sect_CBs!CO66+Sect_DBs!BQ66+Sect_FCs!BQ66</f>
        <v>8131.5752614534995</v>
      </c>
      <c r="CP66" s="16">
        <f>Sect_CBs!CP66+Sect_DBs!BR66+Sect_FCs!BR66</f>
        <v>8489.4309923486617</v>
      </c>
      <c r="CQ66" s="16">
        <f>Sect_CBs!CQ66+Sect_DBs!BS66+Sect_FCs!BS66</f>
        <v>8791.0690060521629</v>
      </c>
      <c r="CR66" s="16">
        <f>Sect_CBs!CR66+Sect_DBs!BT66+Sect_FCs!BT66</f>
        <v>8505.77072228</v>
      </c>
      <c r="CS66" s="16">
        <f>Sect_CBs!CS66+Sect_DBs!BU66+Sect_FCs!BU66</f>
        <v>8867.8113134644973</v>
      </c>
      <c r="CT66" s="16">
        <f>Sect_CBs!CT66+Sect_DBs!BV66+Sect_FCs!BV66</f>
        <v>8732.5246681595017</v>
      </c>
      <c r="CU66" s="16">
        <f>Sect_CBs!CU66+Sect_DBs!BW66+Sect_FCs!BW66</f>
        <v>8799.7749355010001</v>
      </c>
      <c r="CV66" s="16">
        <f>Sect_CBs!CV66+Sect_DBs!BX66+Sect_FCs!BX66</f>
        <v>9078.2261270739982</v>
      </c>
      <c r="CW66" s="16">
        <f>Sect_CBs!CW66+Sect_DBs!BY66+Sect_FCs!BY66</f>
        <v>7211.7575902049985</v>
      </c>
      <c r="CX66" s="16">
        <f>Sect_CBs!CX66+Sect_DBs!BZ66+Sect_FCs!BZ66</f>
        <v>8834.4532151314997</v>
      </c>
      <c r="CY66" s="16">
        <f>Sect_CBs!CY66+Sect_DBs!CA66+Sect_FCs!CA66</f>
        <v>8216.5090990634999</v>
      </c>
      <c r="CZ66" s="16">
        <f>Sect_CBs!CZ66+Sect_DBs!CB66+Sect_FCs!CB66</f>
        <v>8507.3931947360015</v>
      </c>
      <c r="DA66" s="16">
        <f>Sect_CBs!DA66+Sect_DBs!CC66+Sect_FCs!CC66</f>
        <v>8697.3553750210012</v>
      </c>
      <c r="DB66" s="16">
        <f>Sect_CBs!DB66+Sect_DBs!CD66+Sect_FCs!CD66</f>
        <v>7970.6160616664993</v>
      </c>
      <c r="DC66" s="16">
        <f>Sect_CBs!DC66+Sect_DBs!CE66+Sect_FCs!CE66</f>
        <v>7279.486366305001</v>
      </c>
      <c r="DD66" s="16">
        <f>Sect_CBs!DD66+Sect_DBs!CF66+Sect_FCs!CF66</f>
        <v>7641.0024753000007</v>
      </c>
      <c r="DE66" s="16">
        <f>Sect_CBs!DE66+Sect_DBs!CG66+Sect_FCs!CG66</f>
        <v>7233.1479717010006</v>
      </c>
      <c r="DF66" s="16">
        <f>Sect_CBs!DF66+Sect_DBs!CH66+Sect_FCs!CH66</f>
        <v>6654.8503755279999</v>
      </c>
      <c r="DG66" s="16">
        <f>Sect_CBs!DG66+Sect_DBs!CI66+Sect_FCs!CI66</f>
        <v>5957.3340938439997</v>
      </c>
      <c r="DH66" s="16">
        <f>Sect_CBs!DH66+Sect_DBs!CJ66+Sect_FCs!CJ66</f>
        <v>6974.5263395185002</v>
      </c>
      <c r="DI66" s="16">
        <f>Sect_CBs!DI66+Sect_DBs!CK66+Sect_FCs!CK66</f>
        <v>6575.1892575899992</v>
      </c>
      <c r="DJ66" s="16">
        <f>Sect_CBs!DJ66+Sect_DBs!CL66+Sect_FCs!CL66</f>
        <v>6467.7721740070001</v>
      </c>
      <c r="DK66" s="16">
        <f>Sect_CBs!DK66+Sect_DBs!CM66+Sect_FCs!CM66</f>
        <v>6491.6546581950006</v>
      </c>
      <c r="DL66" s="16">
        <f>Sect_CBs!DL66+Sect_DBs!CN66+Sect_FCs!CN66</f>
        <v>6847.811764805002</v>
      </c>
      <c r="DM66" s="16">
        <f>Sect_CBs!DM66+Sect_DBs!CO66+Sect_FCs!CO66</f>
        <v>6858.8506140919999</v>
      </c>
      <c r="DN66" s="16">
        <f>Sect_CBs!DN66+Sect_DBs!CP66+Sect_FCs!CP66</f>
        <v>6699.8972396614981</v>
      </c>
      <c r="DO66" s="16">
        <f>Sect_CBs!DO66+Sect_DBs!CQ66+Sect_FCs!CQ66</f>
        <v>5911.4704500999987</v>
      </c>
      <c r="DP66" s="16">
        <f>Sect_CBs!DP66+Sect_DBs!CR66+Sect_FCs!CR66</f>
        <v>6471.5320909270004</v>
      </c>
      <c r="DQ66" s="16">
        <f>Sect_CBs!DQ66+Sect_DBs!CS66+Sect_FCs!CS66</f>
        <v>6577.7275171799993</v>
      </c>
      <c r="DR66" s="16">
        <f>Sect_CBs!DR66+Sect_DBs!CT66+Sect_FCs!CT66</f>
        <v>6412.6275241110061</v>
      </c>
      <c r="DS66" s="16">
        <f>Sect_CBs!DS66+Sect_DBs!CU66+Sect_FCs!CU66</f>
        <v>6618.9958945910057</v>
      </c>
      <c r="DT66" s="16">
        <f>Sect_CBs!DT66+Sect_DBs!CV66+Sect_FCs!CV66</f>
        <v>6556.4448643785072</v>
      </c>
      <c r="DU66" s="16">
        <f>Sect_CBs!DU66+Sect_DBs!CW66+Sect_FCs!CW66</f>
        <v>6903.2450182350067</v>
      </c>
      <c r="DV66" s="16">
        <f>Sect_CBs!DV66+Sect_DBs!CX66+Sect_FCs!CX66</f>
        <v>7159.2557936465055</v>
      </c>
      <c r="DW66" s="16">
        <f>Sect_CBs!DW66+Sect_DBs!CY66+Sect_FCs!CY66</f>
        <v>7123.3705478785059</v>
      </c>
      <c r="DX66" s="16">
        <f>Sect_CBs!DX66+Sect_DBs!CZ66+Sect_FCs!CZ66</f>
        <v>7345.5874740885092</v>
      </c>
      <c r="DY66" s="16">
        <f>Sect_CBs!DY66+Sect_DBs!DA66+Sect_FCs!DA66</f>
        <v>7264.2465730200111</v>
      </c>
      <c r="DZ66" s="16">
        <f>Sect_CBs!DZ66+Sect_DBs!DB66+Sect_FCs!DB66</f>
        <v>9092.56157054301</v>
      </c>
      <c r="EA66" s="16">
        <f>Sect_CBs!EA66+Sect_DBs!DC66+Sect_FCs!DC66</f>
        <v>10142.070770275008</v>
      </c>
      <c r="EB66" s="16">
        <f>Sect_CBs!EB66+Sect_DBs!DD66+Sect_FCs!DD66</f>
        <v>10904.081147747009</v>
      </c>
      <c r="EC66" s="16">
        <f>Sect_CBs!EC66+Sect_DBs!DE66+Sect_FCs!DE66</f>
        <v>10957.664157235005</v>
      </c>
      <c r="ED66" s="16">
        <f>Sect_CBs!ED66+Sect_DBs!DF66+Sect_FCs!DF66</f>
        <v>11158.98405721951</v>
      </c>
      <c r="EE66" s="16">
        <f>Sect_CBs!EE66+Sect_DBs!DG66+Sect_FCs!DG66</f>
        <v>11348.91663896651</v>
      </c>
      <c r="EF66" s="16">
        <f>Sect_CBs!EF66+Sect_DBs!DH66+Sect_FCs!DH66</f>
        <v>11230.71654450051</v>
      </c>
      <c r="EG66" s="16">
        <f>Sect_CBs!EG66+Sect_DBs!DI66+Sect_FCs!DI66</f>
        <v>11235.766573735509</v>
      </c>
      <c r="EH66" s="16">
        <f>Sect_CBs!EH66+Sect_DBs!DJ66+Sect_FCs!DJ66</f>
        <v>11824.300555335507</v>
      </c>
      <c r="EI66" s="16">
        <f>Sect_CBs!EI66+Sect_DBs!DK66+Sect_FCs!DK66</f>
        <v>11444.207944018995</v>
      </c>
      <c r="EJ66" s="16">
        <f>Sect_CBs!EJ66+Sect_DBs!DL66+Sect_FCs!DL66</f>
        <v>12321.838161604857</v>
      </c>
      <c r="EK66" s="13">
        <f>Sect_CBs!EK66+Sect_DBs!DM66+Sect_FCs!DM66</f>
        <v>12369.992744995003</v>
      </c>
      <c r="EL66" s="13">
        <f>Sect_CBs!EL66+Sect_DBs!DN66+Sect_FCs!DN66</f>
        <v>12587.823346747857</v>
      </c>
      <c r="EM66" s="13">
        <f>Sect_CBs!EM66+Sect_DBs!DO66+Sect_FCs!DO66</f>
        <v>12598.215287977999</v>
      </c>
      <c r="EN66" s="13">
        <f>Sect_CBs!EN66+Sect_DBs!DP66+Sect_FCs!DP66</f>
        <v>12733.248371223854</v>
      </c>
      <c r="EO66" s="13">
        <f>Sect_CBs!EO66+Sect_DBs!DQ66+Sect_FCs!DQ66</f>
        <v>13133.064848717499</v>
      </c>
      <c r="EP66" s="13">
        <f>Sect_CBs!EP66+Sect_DBs!DR66+Sect_FCs!DR66</f>
        <v>13044.928546719</v>
      </c>
      <c r="EQ66" s="13">
        <f>Sect_CBs!EQ66+Sect_DBs!DS66+Sect_FCs!DS66</f>
        <v>12696.287421255996</v>
      </c>
      <c r="ER66" s="13">
        <f>Sect_CBs!ER66+Sect_DBs!DT66+Sect_FCs!DT66</f>
        <v>13708.5743257865</v>
      </c>
      <c r="ES66" s="13">
        <f>Sect_CBs!ES66+Sect_DBs!DU66+Sect_FCs!DU66</f>
        <v>13146.3526483075</v>
      </c>
      <c r="ET66" s="13">
        <f>Sect_CBs!ET66+Sect_DBs!DV66+Sect_FCs!DV66</f>
        <v>13101.788048791497</v>
      </c>
      <c r="EU66" s="13">
        <f>Sect_CBs!EU66+Sect_DBs!DW66+Sect_FCs!DW66</f>
        <v>12991.168108957499</v>
      </c>
      <c r="EV66" s="13">
        <f>Sect_CBs!EV66+Sect_DBs!DX66+Sect_FCs!DX66</f>
        <v>13380.783993755769</v>
      </c>
      <c r="EW66" s="13">
        <f>Sect_CBs!EW66+Sect_DBs!DY66+Sect_FCs!DY66</f>
        <v>13449.625794884498</v>
      </c>
      <c r="EX66" s="13">
        <f>Sect_CBs!EX66+Sect_DBs!DZ66+Sect_FCs!DZ66</f>
        <v>13587.203380563</v>
      </c>
    </row>
    <row r="67" spans="1:154" s="18" customFormat="1" x14ac:dyDescent="0.3">
      <c r="A67" s="15" t="s">
        <v>79</v>
      </c>
      <c r="B67" s="16">
        <v>291.72512920999998</v>
      </c>
      <c r="C67" s="16">
        <v>327.49393957999996</v>
      </c>
      <c r="D67" s="16">
        <v>358.41417010999999</v>
      </c>
      <c r="E67" s="16">
        <v>1147.8858418424318</v>
      </c>
      <c r="F67" s="16">
        <v>1357.5081893800002</v>
      </c>
      <c r="G67" s="16">
        <v>1241.7403722399997</v>
      </c>
      <c r="H67" s="16">
        <v>1273.0641475300006</v>
      </c>
      <c r="I67" s="16">
        <v>1242.9253537</v>
      </c>
      <c r="J67" s="16">
        <v>1273.9223537</v>
      </c>
      <c r="K67" s="16">
        <v>1281.8080167099999</v>
      </c>
      <c r="L67" s="16">
        <v>1318.4917804675454</v>
      </c>
      <c r="M67" s="16">
        <v>2109.5631566624411</v>
      </c>
      <c r="N67" s="16">
        <v>1439.828798934378</v>
      </c>
      <c r="O67" s="16">
        <v>1429.1279291943786</v>
      </c>
      <c r="P67" s="16">
        <v>1377.8936031443777</v>
      </c>
      <c r="Q67" s="16">
        <v>1367.4658064443777</v>
      </c>
      <c r="R67" s="16">
        <v>1376.9658027543774</v>
      </c>
      <c r="S67" s="16">
        <v>1325.5207591000001</v>
      </c>
      <c r="T67" s="16">
        <v>1289.1869691100001</v>
      </c>
      <c r="U67" s="16">
        <v>1282.3589638209287</v>
      </c>
      <c r="V67" s="16">
        <v>1121.1126381600002</v>
      </c>
      <c r="W67" s="16">
        <v>1079.70518715</v>
      </c>
      <c r="X67" s="16">
        <v>1230.1474887100001</v>
      </c>
      <c r="Y67" s="16">
        <v>1204.38992102</v>
      </c>
      <c r="Z67" s="16">
        <f>Sect_CBs!Z67+Sect_DBs!B67+Sect_FCs!B67</f>
        <v>1895.3179948800002</v>
      </c>
      <c r="AA67" s="16">
        <f>Sect_CBs!AA67+Sect_DBs!C67+Sect_FCs!C67</f>
        <v>1730.0579353200001</v>
      </c>
      <c r="AB67" s="16">
        <f>Sect_CBs!AB67+Sect_DBs!D67+Sect_FCs!D67</f>
        <v>1776.6040397099996</v>
      </c>
      <c r="AC67" s="16">
        <f>Sect_CBs!AC67+Sect_DBs!E67+Sect_FCs!E67</f>
        <v>1801.7680041600001</v>
      </c>
      <c r="AD67" s="16">
        <f>Sect_CBs!AD67+Sect_DBs!F67+Sect_FCs!F67</f>
        <v>1840.2967400431501</v>
      </c>
      <c r="AE67" s="16">
        <f>Sect_CBs!AE67+Sect_DBs!G67+Sect_FCs!G67</f>
        <v>1900.75001260715</v>
      </c>
      <c r="AF67" s="16">
        <f>Sect_CBs!AF67+Sect_DBs!H67+Sect_FCs!H67</f>
        <v>1980.9898066443402</v>
      </c>
      <c r="AG67" s="16">
        <f>Sect_CBs!AG67+Sect_DBs!I67+Sect_FCs!I67</f>
        <v>1797.89461746334</v>
      </c>
      <c r="AH67" s="16">
        <f>Sect_CBs!AH67+Sect_DBs!J67+Sect_FCs!J67</f>
        <v>1750.4019914493404</v>
      </c>
      <c r="AI67" s="16">
        <f>Sect_CBs!AI67+Sect_DBs!K67+Sect_FCs!K67</f>
        <v>1766.3496310600003</v>
      </c>
      <c r="AJ67" s="16">
        <f>Sect_CBs!AJ67+Sect_DBs!L67+Sect_FCs!L67</f>
        <v>1981.3665752514698</v>
      </c>
      <c r="AK67" s="16">
        <f>Sect_CBs!AK67+Sect_DBs!M67+Sect_FCs!M67</f>
        <v>1898.8953500494695</v>
      </c>
      <c r="AL67" s="16">
        <f>Sect_CBs!AL67+Sect_DBs!N67+Sect_FCs!N67</f>
        <v>1945.2647507095403</v>
      </c>
      <c r="AM67" s="16">
        <f>Sect_CBs!AM67+Sect_DBs!O67+Sect_FCs!O67</f>
        <v>2357.2473957840002</v>
      </c>
      <c r="AN67" s="16">
        <f>Sect_CBs!AN67+Sect_DBs!P67+Sect_FCs!P67</f>
        <v>2340.6204199373406</v>
      </c>
      <c r="AO67" s="16">
        <f>Sect_CBs!AO67+Sect_DBs!Q67+Sect_FCs!Q67</f>
        <v>2347.8637449698399</v>
      </c>
      <c r="AP67" s="16">
        <f>Sect_CBs!AP67+Sect_DBs!R67+Sect_FCs!R67</f>
        <v>2581.5741052349999</v>
      </c>
      <c r="AQ67" s="16">
        <f>Sect_CBs!AQ67+Sect_DBs!S67+Sect_FCs!S67</f>
        <v>2571.4514564199999</v>
      </c>
      <c r="AR67" s="16">
        <f>Sect_CBs!AR67+Sect_DBs!T67+Sect_FCs!T67</f>
        <v>2584.134293404999</v>
      </c>
      <c r="AS67" s="16">
        <f>Sect_CBs!AS67+Sect_DBs!U67+Sect_FCs!U67</f>
        <v>2542.8931564279997</v>
      </c>
      <c r="AT67" s="16">
        <f>Sect_CBs!AT67+Sect_DBs!V67+Sect_FCs!V67</f>
        <v>2403.6080333149994</v>
      </c>
      <c r="AU67" s="16">
        <f>Sect_CBs!AU67+Sect_DBs!W67+Sect_FCs!W67</f>
        <v>2454.5698913060005</v>
      </c>
      <c r="AV67" s="16">
        <f>Sect_CBs!AV67+Sect_DBs!X67+Sect_FCs!X67</f>
        <v>2465.3153810624999</v>
      </c>
      <c r="AW67" s="16">
        <f>Sect_CBs!AW67+Sect_DBs!Y67+Sect_FCs!Y67</f>
        <v>2406.1322646600001</v>
      </c>
      <c r="AX67" s="16">
        <f>Sect_CBs!AX67+Sect_DBs!Z67+Sect_FCs!Z67</f>
        <v>2382.3936543700001</v>
      </c>
      <c r="AY67" s="16">
        <f>Sect_CBs!AY67+Sect_DBs!AA67+Sect_FCs!AA67</f>
        <v>2217.6957566940005</v>
      </c>
      <c r="AZ67" s="16">
        <f>Sect_CBs!AZ67+Sect_DBs!AB67+Sect_FCs!AB67</f>
        <v>2487.308916712499</v>
      </c>
      <c r="BA67" s="16">
        <f>Sect_CBs!BA67+Sect_DBs!AC67+Sect_FCs!AC67</f>
        <v>2624.5606169459988</v>
      </c>
      <c r="BB67" s="16">
        <f>Sect_CBs!BB67+Sect_DBs!AD67+Sect_FCs!AD67</f>
        <v>2518.8921705205007</v>
      </c>
      <c r="BC67" s="16">
        <f>Sect_CBs!BC67+Sect_DBs!AE67+Sect_FCs!AE67</f>
        <v>2406.1603908419993</v>
      </c>
      <c r="BD67" s="16">
        <f>Sect_CBs!BD67+Sect_DBs!AF67+Sect_FCs!AF67</f>
        <v>2392.0984639404996</v>
      </c>
      <c r="BE67" s="16">
        <f>Sect_CBs!BE67+Sect_DBs!AG67+Sect_FCs!AG67</f>
        <v>2301.7735304800003</v>
      </c>
      <c r="BF67" s="16">
        <f>Sect_CBs!BF67+Sect_DBs!AH67+Sect_FCs!AH67</f>
        <v>2408.1957785740001</v>
      </c>
      <c r="BG67" s="16">
        <f>Sect_CBs!BG67+Sect_DBs!AI67+Sect_FCs!AI67</f>
        <v>2251.1326195735005</v>
      </c>
      <c r="BH67" s="16">
        <f>Sect_CBs!BH67+Sect_DBs!AJ67+Sect_FCs!AJ67</f>
        <v>2312.4893243294991</v>
      </c>
      <c r="BI67" s="16">
        <f>Sect_CBs!BI67+Sect_DBs!AK67+Sect_FCs!AK67</f>
        <v>2086.6028972145004</v>
      </c>
      <c r="BJ67" s="16">
        <f>Sect_CBs!BJ67+Sect_DBs!AL67+Sect_FCs!AL67</f>
        <v>3028.9220512300003</v>
      </c>
      <c r="BK67" s="16">
        <f>Sect_CBs!BK67+Sect_DBs!AM67+Sect_FCs!AM67</f>
        <v>3118.6136540860007</v>
      </c>
      <c r="BL67" s="16">
        <f>Sect_CBs!BL67+Sect_DBs!AN67+Sect_FCs!AN67</f>
        <v>1941.5385500060002</v>
      </c>
      <c r="BM67" s="16">
        <f>Sect_CBs!BM67+Sect_DBs!AO67+Sect_FCs!AO67</f>
        <v>1867.0200175400005</v>
      </c>
      <c r="BN67" s="16">
        <f>Sect_CBs!BN67+Sect_DBs!AP67+Sect_FCs!AP67</f>
        <v>1834.1780666800003</v>
      </c>
      <c r="BO67" s="16">
        <f>Sect_CBs!BO67+Sect_DBs!AQ67+Sect_FCs!AQ67</f>
        <v>1976.1704730699998</v>
      </c>
      <c r="BP67" s="16">
        <f>Sect_CBs!BP67+Sect_DBs!AR67+Sect_FCs!AR67</f>
        <v>1968.9570481595003</v>
      </c>
      <c r="BQ67" s="16">
        <f>Sect_CBs!BQ67+Sect_DBs!AS67+Sect_FCs!AS67</f>
        <v>2051.0905547773123</v>
      </c>
      <c r="BR67" s="16">
        <f>Sect_CBs!BR67+Sect_DBs!AT67+Sect_FCs!AT67</f>
        <v>2031.5442525600001</v>
      </c>
      <c r="BS67" s="16">
        <f>Sect_CBs!BS67+Sect_DBs!AU67+Sect_FCs!AU67</f>
        <v>2131.70371948</v>
      </c>
      <c r="BT67" s="16">
        <f>Sect_CBs!BT67+Sect_DBs!AV67+Sect_FCs!AV67</f>
        <v>2212.3966505200001</v>
      </c>
      <c r="BU67" s="16">
        <f>Sect_CBs!BU67+Sect_DBs!AW67+Sect_FCs!AW67</f>
        <v>2111.5247378404406</v>
      </c>
      <c r="BV67" s="16">
        <f>Sect_CBs!BV67+Sect_DBs!AX67+Sect_FCs!AX67</f>
        <v>2149.0476403407201</v>
      </c>
      <c r="BW67" s="16">
        <f>Sect_CBs!BW67+Sect_DBs!AY67+Sect_FCs!AY67</f>
        <v>1605.8972459699999</v>
      </c>
      <c r="BX67" s="16">
        <f>Sect_CBs!BX67+Sect_DBs!AZ67+Sect_FCs!AZ67</f>
        <v>1666.9692474900003</v>
      </c>
      <c r="BY67" s="16">
        <f>Sect_CBs!BY67+Sect_DBs!BA67+Sect_FCs!BA67</f>
        <v>1686.3499758815001</v>
      </c>
      <c r="BZ67" s="16">
        <f>Sect_CBs!BZ67+Sect_DBs!BB67+Sect_FCs!BB67</f>
        <v>1723.2519306799998</v>
      </c>
      <c r="CA67" s="16">
        <f>Sect_CBs!CA67+Sect_DBs!BC67+Sect_FCs!BC67</f>
        <v>1783.3164136100002</v>
      </c>
      <c r="CB67" s="16">
        <f>Sect_CBs!CB67+Sect_DBs!BD67+Sect_FCs!BD67</f>
        <v>1894.5362259999997</v>
      </c>
      <c r="CC67" s="16">
        <f>Sect_CBs!CC67+Sect_DBs!BE67+Sect_FCs!BE67</f>
        <v>1954.1543466799999</v>
      </c>
      <c r="CD67" s="16">
        <f>Sect_CBs!CD67+Sect_DBs!BF67+Sect_FCs!BF67</f>
        <v>2366.0428509619996</v>
      </c>
      <c r="CE67" s="16">
        <f>Sect_CBs!CE67+Sect_DBs!BG67+Sect_FCs!BG67</f>
        <v>2475.0193143999995</v>
      </c>
      <c r="CF67" s="16">
        <f>Sect_CBs!CF67+Sect_DBs!BH67+Sect_FCs!BH67</f>
        <v>2865.2358186829997</v>
      </c>
      <c r="CG67" s="16">
        <f>Sect_CBs!CG67+Sect_DBs!BI67+Sect_FCs!BI67</f>
        <v>3464.3396013116503</v>
      </c>
      <c r="CH67" s="16">
        <f>Sect_CBs!CH67+Sect_DBs!BJ67+Sect_FCs!BJ67</f>
        <v>3675.3003664870571</v>
      </c>
      <c r="CI67" s="16">
        <f>Sect_CBs!CI67+Sect_DBs!BK67+Sect_FCs!BK67</f>
        <v>3413.3148456099993</v>
      </c>
      <c r="CJ67" s="16">
        <f>Sect_CBs!CJ67+Sect_DBs!BL67+Sect_FCs!BL67</f>
        <v>3537.8288361096402</v>
      </c>
      <c r="CK67" s="16">
        <f>Sect_CBs!CK67+Sect_DBs!BM67+Sect_FCs!BM67</f>
        <v>3508.7809165399999</v>
      </c>
      <c r="CL67" s="16">
        <f>Sect_CBs!CL67+Sect_DBs!BN67+Sect_FCs!BN67</f>
        <v>2967.7694486799996</v>
      </c>
      <c r="CM67" s="16">
        <f>Sect_CBs!CM67+Sect_DBs!BO67+Sect_FCs!BO67</f>
        <v>4242.0601719159995</v>
      </c>
      <c r="CN67" s="16">
        <f>Sect_CBs!CN67+Sect_DBs!BP67+Sect_FCs!BP67</f>
        <v>4454.1376189120001</v>
      </c>
      <c r="CO67" s="16">
        <f>Sect_CBs!CO67+Sect_DBs!BQ67+Sect_FCs!BQ67</f>
        <v>4491.4279621100004</v>
      </c>
      <c r="CP67" s="16">
        <f>Sect_CBs!CP67+Sect_DBs!BR67+Sect_FCs!BR67</f>
        <v>4513.0481021548594</v>
      </c>
      <c r="CQ67" s="16">
        <f>Sect_CBs!CQ67+Sect_DBs!BS67+Sect_FCs!BS67</f>
        <v>4356.96476767486</v>
      </c>
      <c r="CR67" s="16">
        <f>Sect_CBs!CR67+Sect_DBs!BT67+Sect_FCs!BT67</f>
        <v>4354.31487836</v>
      </c>
      <c r="CS67" s="16">
        <f>Sect_CBs!CS67+Sect_DBs!BU67+Sect_FCs!BU67</f>
        <v>4422.3743788199999</v>
      </c>
      <c r="CT67" s="16">
        <f>Sect_CBs!CT67+Sect_DBs!BV67+Sect_FCs!BV67</f>
        <v>4146.92813166</v>
      </c>
      <c r="CU67" s="16">
        <f>Sect_CBs!CU67+Sect_DBs!BW67+Sect_FCs!BW67</f>
        <v>4112.7528278999998</v>
      </c>
      <c r="CV67" s="16">
        <f>Sect_CBs!CV67+Sect_DBs!BX67+Sect_FCs!BX67</f>
        <v>4020.1703684600006</v>
      </c>
      <c r="CW67" s="16">
        <f>Sect_CBs!CW67+Sect_DBs!BY67+Sect_FCs!BY67</f>
        <v>3937.8907021899995</v>
      </c>
      <c r="CX67" s="16">
        <f>Sect_CBs!CX67+Sect_DBs!BZ67+Sect_FCs!BZ67</f>
        <v>3959.3361464700006</v>
      </c>
      <c r="CY67" s="16">
        <f>Sect_CBs!CY67+Sect_DBs!CA67+Sect_FCs!CA67</f>
        <v>4126.1175246400007</v>
      </c>
      <c r="CZ67" s="16">
        <f>Sect_CBs!CZ67+Sect_DBs!CB67+Sect_FCs!CB67</f>
        <v>4204.0480823100006</v>
      </c>
      <c r="DA67" s="16">
        <f>Sect_CBs!DA67+Sect_DBs!CC67+Sect_FCs!CC67</f>
        <v>4470.2256843300011</v>
      </c>
      <c r="DB67" s="16">
        <f>Sect_CBs!DB67+Sect_DBs!CD67+Sect_FCs!CD67</f>
        <v>4424.8856600899999</v>
      </c>
      <c r="DC67" s="16">
        <f>Sect_CBs!DC67+Sect_DBs!CE67+Sect_FCs!CE67</f>
        <v>4484.4185427199991</v>
      </c>
      <c r="DD67" s="16">
        <f>Sect_CBs!DD67+Sect_DBs!CF67+Sect_FCs!CF67</f>
        <v>4662.4611408900009</v>
      </c>
      <c r="DE67" s="16">
        <f>Sect_CBs!DE67+Sect_DBs!CG67+Sect_FCs!CG67</f>
        <v>4567.7672008199988</v>
      </c>
      <c r="DF67" s="16">
        <f>Sect_CBs!DF67+Sect_DBs!CH67+Sect_FCs!CH67</f>
        <v>4516.5085770300002</v>
      </c>
      <c r="DG67" s="16">
        <f>Sect_CBs!DG67+Sect_DBs!CI67+Sect_FCs!CI67</f>
        <v>4511.5831167399992</v>
      </c>
      <c r="DH67" s="16">
        <f>Sect_CBs!DH67+Sect_DBs!CJ67+Sect_FCs!CJ67</f>
        <v>4505.8964060209992</v>
      </c>
      <c r="DI67" s="16">
        <f>Sect_CBs!DI67+Sect_DBs!CK67+Sect_FCs!CK67</f>
        <v>4781.3294270899996</v>
      </c>
      <c r="DJ67" s="16">
        <f>Sect_CBs!DJ67+Sect_DBs!CL67+Sect_FCs!CL67</f>
        <v>4830.0763700470006</v>
      </c>
      <c r="DK67" s="16">
        <f>Sect_CBs!DK67+Sect_DBs!CM67+Sect_FCs!CM67</f>
        <v>4840.0397361335008</v>
      </c>
      <c r="DL67" s="16">
        <f>Sect_CBs!DL67+Sect_DBs!CN67+Sect_FCs!CN67</f>
        <v>4915.5449792920008</v>
      </c>
      <c r="DM67" s="16">
        <f>Sect_CBs!DM67+Sect_DBs!CO67+Sect_FCs!CO67</f>
        <v>5119.9007984455002</v>
      </c>
      <c r="DN67" s="16">
        <f>Sect_CBs!DN67+Sect_DBs!CP67+Sect_FCs!CP67</f>
        <v>5283.7981384299992</v>
      </c>
      <c r="DO67" s="16">
        <f>Sect_CBs!DO67+Sect_DBs!CQ67+Sect_FCs!CQ67</f>
        <v>5755.5137074560016</v>
      </c>
      <c r="DP67" s="16">
        <f>Sect_CBs!DP67+Sect_DBs!CR67+Sect_FCs!CR67</f>
        <v>7001.8039802139992</v>
      </c>
      <c r="DQ67" s="16">
        <f>Sect_CBs!DQ67+Sect_DBs!CS67+Sect_FCs!CS67</f>
        <v>7042.6541623299991</v>
      </c>
      <c r="DR67" s="16">
        <f>Sect_CBs!DR67+Sect_DBs!CT67+Sect_FCs!CT67</f>
        <v>7046.9050566589995</v>
      </c>
      <c r="DS67" s="16">
        <f>Sect_CBs!DS67+Sect_DBs!CU67+Sect_FCs!CU67</f>
        <v>7098.0049125379983</v>
      </c>
      <c r="DT67" s="16">
        <f>Sect_CBs!DT67+Sect_DBs!CV67+Sect_FCs!CV67</f>
        <v>6794.1145986215015</v>
      </c>
      <c r="DU67" s="16">
        <f>Sect_CBs!DU67+Sect_DBs!CW67+Sect_FCs!CW67</f>
        <v>6842.4748712020028</v>
      </c>
      <c r="DV67" s="16">
        <f>Sect_CBs!DV67+Sect_DBs!CX67+Sect_FCs!CX67</f>
        <v>7270.001521430001</v>
      </c>
      <c r="DW67" s="16">
        <f>Sect_CBs!DW67+Sect_DBs!CY67+Sect_FCs!CY67</f>
        <v>6937.5049547200051</v>
      </c>
      <c r="DX67" s="16">
        <f>Sect_CBs!DX67+Sect_DBs!CZ67+Sect_FCs!CZ67</f>
        <v>6038.647391280002</v>
      </c>
      <c r="DY67" s="16">
        <f>Sect_CBs!DY67+Sect_DBs!DA67+Sect_FCs!DA67</f>
        <v>6162.3043053130023</v>
      </c>
      <c r="DZ67" s="16">
        <f>Sect_CBs!DZ67+Sect_DBs!DB67+Sect_FCs!DB67</f>
        <v>4922.7488822900013</v>
      </c>
      <c r="EA67" s="16">
        <f>Sect_CBs!EA67+Sect_DBs!DC67+Sect_FCs!DC67</f>
        <v>4951.5251948900022</v>
      </c>
      <c r="EB67" s="16">
        <f>Sect_CBs!EB67+Sect_DBs!DD67+Sect_FCs!DD67</f>
        <v>6128.863095810003</v>
      </c>
      <c r="EC67" s="16">
        <f>Sect_CBs!EC67+Sect_DBs!DE67+Sect_FCs!DE67</f>
        <v>6147.0426407100013</v>
      </c>
      <c r="ED67" s="16">
        <f>Sect_CBs!ED67+Sect_DBs!DF67+Sect_FCs!DF67</f>
        <v>6286.846495390002</v>
      </c>
      <c r="EE67" s="16">
        <f>Sect_CBs!EE67+Sect_DBs!DG67+Sect_FCs!DG67</f>
        <v>6151.4889123099993</v>
      </c>
      <c r="EF67" s="16">
        <f>Sect_CBs!EF67+Sect_DBs!DH67+Sect_FCs!DH67</f>
        <v>5869.6883244299988</v>
      </c>
      <c r="EG67" s="16">
        <f>Sect_CBs!EG67+Sect_DBs!DI67+Sect_FCs!DI67</f>
        <v>5868.2457741399994</v>
      </c>
      <c r="EH67" s="16">
        <f>Sect_CBs!EH67+Sect_DBs!DJ67+Sect_FCs!DJ67</f>
        <v>5993.9227319199999</v>
      </c>
      <c r="EI67" s="16">
        <f>Sect_CBs!EI67+Sect_DBs!DK67+Sect_FCs!DK67</f>
        <v>6049.7494774400002</v>
      </c>
      <c r="EJ67" s="16">
        <f>Sect_CBs!EJ67+Sect_DBs!DL67+Sect_FCs!DL67</f>
        <v>6201.1564988199998</v>
      </c>
      <c r="EK67" s="13">
        <f>Sect_CBs!EK67+Sect_DBs!DM67+Sect_FCs!DM67</f>
        <v>6069.8064738800003</v>
      </c>
      <c r="EL67" s="13">
        <f>Sect_CBs!EL67+Sect_DBs!DN67+Sect_FCs!DN67</f>
        <v>6149.3525097799993</v>
      </c>
      <c r="EM67" s="13">
        <f>Sect_CBs!EM67+Sect_DBs!DO67+Sect_FCs!DO67</f>
        <v>6189.141906259998</v>
      </c>
      <c r="EN67" s="13">
        <f>Sect_CBs!EN67+Sect_DBs!DP67+Sect_FCs!DP67</f>
        <v>6242.0826804689996</v>
      </c>
      <c r="EO67" s="13">
        <f>Sect_CBs!EO67+Sect_DBs!DQ67+Sect_FCs!DQ67</f>
        <v>6062.2968960999988</v>
      </c>
      <c r="EP67" s="13">
        <f>Sect_CBs!EP67+Sect_DBs!DR67+Sect_FCs!DR67</f>
        <v>5981.5123314299981</v>
      </c>
      <c r="EQ67" s="13">
        <f>Sect_CBs!EQ67+Sect_DBs!DS67+Sect_FCs!DS67</f>
        <v>5988.4502561600002</v>
      </c>
      <c r="ER67" s="13">
        <f>Sect_CBs!ER67+Sect_DBs!DT67+Sect_FCs!DT67</f>
        <v>6429.9843982399989</v>
      </c>
      <c r="ES67" s="13">
        <f>Sect_CBs!ES67+Sect_DBs!DU67+Sect_FCs!DU67</f>
        <v>6265.0566291199975</v>
      </c>
      <c r="ET67" s="13">
        <f>Sect_CBs!ET67+Sect_DBs!DV67+Sect_FCs!DV67</f>
        <v>6196.7285900200013</v>
      </c>
      <c r="EU67" s="13">
        <f>Sect_CBs!EU67+Sect_DBs!DW67+Sect_FCs!DW67</f>
        <v>6442.3979354599987</v>
      </c>
      <c r="EV67" s="13">
        <f>Sect_CBs!EV67+Sect_DBs!DX67+Sect_FCs!DX67</f>
        <v>6373.9317044300014</v>
      </c>
      <c r="EW67" s="13">
        <f>Sect_CBs!EW67+Sect_DBs!DY67+Sect_FCs!DY67</f>
        <v>6480.803332855</v>
      </c>
      <c r="EX67" s="13">
        <f>Sect_CBs!EX67+Sect_DBs!DZ67+Sect_FCs!DZ67</f>
        <v>6478.0855487500012</v>
      </c>
    </row>
    <row r="68" spans="1:154" s="21" customFormat="1" x14ac:dyDescent="0.3">
      <c r="A68" s="12" t="s">
        <v>80</v>
      </c>
      <c r="B68" s="13">
        <v>18432.814599690002</v>
      </c>
      <c r="C68" s="13">
        <v>18617.297550272418</v>
      </c>
      <c r="D68" s="13">
        <f t="shared" ref="D68:Y68" si="6">SUM(D69:D75)</f>
        <v>19487.093151040004</v>
      </c>
      <c r="E68" s="13">
        <f t="shared" si="6"/>
        <v>19153.501171378452</v>
      </c>
      <c r="F68" s="13">
        <f t="shared" si="6"/>
        <v>19590.604894479999</v>
      </c>
      <c r="G68" s="13">
        <f t="shared" si="6"/>
        <v>20154.282011659998</v>
      </c>
      <c r="H68" s="13">
        <f t="shared" si="6"/>
        <v>19621.965340204784</v>
      </c>
      <c r="I68" s="13">
        <f t="shared" si="6"/>
        <v>20127.205397272068</v>
      </c>
      <c r="J68" s="13">
        <f t="shared" si="6"/>
        <v>20146.462397272069</v>
      </c>
      <c r="K68" s="13">
        <f t="shared" si="6"/>
        <v>20230.756321007346</v>
      </c>
      <c r="L68" s="13">
        <f t="shared" si="6"/>
        <v>21210.54852871508</v>
      </c>
      <c r="M68" s="13">
        <f t="shared" si="6"/>
        <v>20412.552598975395</v>
      </c>
      <c r="N68" s="13">
        <f t="shared" si="6"/>
        <v>22273.542056718303</v>
      </c>
      <c r="O68" s="13">
        <f t="shared" si="6"/>
        <v>22190.013227397307</v>
      </c>
      <c r="P68" s="13">
        <f t="shared" si="6"/>
        <v>19999.299254916303</v>
      </c>
      <c r="Q68" s="13">
        <f t="shared" si="6"/>
        <v>20395.891187207308</v>
      </c>
      <c r="R68" s="13">
        <f t="shared" si="6"/>
        <v>20692.231187989804</v>
      </c>
      <c r="S68" s="13">
        <f t="shared" si="6"/>
        <v>20598.822267192998</v>
      </c>
      <c r="T68" s="13">
        <f t="shared" si="6"/>
        <v>20058.007277682002</v>
      </c>
      <c r="U68" s="13">
        <f t="shared" si="6"/>
        <v>20801.531276841612</v>
      </c>
      <c r="V68" s="13">
        <f t="shared" si="6"/>
        <v>20647.817592271</v>
      </c>
      <c r="W68" s="13">
        <f t="shared" si="6"/>
        <v>20896.462628404999</v>
      </c>
      <c r="X68" s="13">
        <f t="shared" si="6"/>
        <v>20648.276071861001</v>
      </c>
      <c r="Y68" s="13">
        <f t="shared" si="6"/>
        <v>20499.185356715003</v>
      </c>
      <c r="Z68" s="13">
        <f>Sect_CBs!Z68+Sect_DBs!B68+Sect_FCs!B68</f>
        <v>32198.03019216</v>
      </c>
      <c r="AA68" s="13">
        <f>Sect_CBs!AA68+Sect_DBs!C68+Sect_FCs!C68</f>
        <v>33362.626814273004</v>
      </c>
      <c r="AB68" s="13">
        <f>Sect_CBs!AB68+Sect_DBs!D68+Sect_FCs!D68</f>
        <v>32947.667370579504</v>
      </c>
      <c r="AC68" s="13">
        <f>Sect_CBs!AC68+Sect_DBs!E68+Sect_FCs!E68</f>
        <v>32839.080180021003</v>
      </c>
      <c r="AD68" s="13">
        <f>Sect_CBs!AD68+Sect_DBs!F68+Sect_FCs!F68</f>
        <v>32979.433421798305</v>
      </c>
      <c r="AE68" s="13">
        <f>Sect_CBs!AE68+Sect_DBs!G68+Sect_FCs!G68</f>
        <v>32824.740904239399</v>
      </c>
      <c r="AF68" s="13">
        <f>Sect_CBs!AF68+Sect_DBs!H68+Sect_FCs!H68</f>
        <v>33463.053164343699</v>
      </c>
      <c r="AG68" s="13">
        <f>Sect_CBs!AG68+Sect_DBs!I68+Sect_FCs!I68</f>
        <v>33522.989897255604</v>
      </c>
      <c r="AH68" s="13">
        <f>Sect_CBs!AH68+Sect_DBs!J68+Sect_FCs!J68</f>
        <v>34124.243472758702</v>
      </c>
      <c r="AI68" s="13">
        <f>Sect_CBs!AI68+Sect_DBs!K68+Sect_FCs!K68</f>
        <v>34699.614067940027</v>
      </c>
      <c r="AJ68" s="13">
        <f>Sect_CBs!AJ68+Sect_DBs!L68+Sect_FCs!L68</f>
        <v>34965.730358133027</v>
      </c>
      <c r="AK68" s="13">
        <f>Sect_CBs!AK68+Sect_DBs!M68+Sect_FCs!M68</f>
        <v>35032.486035651724</v>
      </c>
      <c r="AL68" s="13">
        <f>Sect_CBs!AL68+Sect_DBs!N68+Sect_FCs!N68</f>
        <v>36089.850080753502</v>
      </c>
      <c r="AM68" s="13">
        <f>Sect_CBs!AM68+Sect_DBs!O68+Sect_FCs!O68</f>
        <v>35830.520577020005</v>
      </c>
      <c r="AN68" s="13">
        <f>Sect_CBs!AN68+Sect_DBs!P68+Sect_FCs!P68</f>
        <v>36669.058534599018</v>
      </c>
      <c r="AO68" s="13">
        <f>Sect_CBs!AO68+Sect_DBs!Q68+Sect_FCs!Q68</f>
        <v>39328.371840693027</v>
      </c>
      <c r="AP68" s="13">
        <f>Sect_CBs!AP68+Sect_DBs!R68+Sect_FCs!R68</f>
        <v>38527.821028559934</v>
      </c>
      <c r="AQ68" s="13">
        <f>Sect_CBs!AQ68+Sect_DBs!S68+Sect_FCs!S68</f>
        <v>38821.48304916692</v>
      </c>
      <c r="AR68" s="13">
        <f>Sect_CBs!AR68+Sect_DBs!T68+Sect_FCs!T68</f>
        <v>40407.243691427451</v>
      </c>
      <c r="AS68" s="13">
        <f>Sect_CBs!AS68+Sect_DBs!U68+Sect_FCs!U68</f>
        <v>40902.361493610922</v>
      </c>
      <c r="AT68" s="13">
        <f>Sect_CBs!AT68+Sect_DBs!V68+Sect_FCs!V68</f>
        <v>41061.424507480326</v>
      </c>
      <c r="AU68" s="13">
        <f>Sect_CBs!AU68+Sect_DBs!W68+Sect_FCs!W68</f>
        <v>42947.094537301396</v>
      </c>
      <c r="AV68" s="13">
        <f>Sect_CBs!AV68+Sect_DBs!X68+Sect_FCs!X68</f>
        <v>42750.672139135917</v>
      </c>
      <c r="AW68" s="13">
        <f>Sect_CBs!AW68+Sect_DBs!Y68+Sect_FCs!Y68</f>
        <v>43406.167475967479</v>
      </c>
      <c r="AX68" s="13">
        <f>Sect_CBs!AX68+Sect_DBs!Z68+Sect_FCs!Z68</f>
        <v>43842.455263491909</v>
      </c>
      <c r="AY68" s="13">
        <f>Sect_CBs!AY68+Sect_DBs!AA68+Sect_FCs!AA68</f>
        <v>43956.551371252921</v>
      </c>
      <c r="AZ68" s="13">
        <f>Sect_CBs!AZ68+Sect_DBs!AB68+Sect_FCs!AB68</f>
        <v>44488.003831748523</v>
      </c>
      <c r="BA68" s="13">
        <f>Sect_CBs!BA68+Sect_DBs!AC68+Sect_FCs!AC68</f>
        <v>44255.33820217842</v>
      </c>
      <c r="BB68" s="13">
        <f>Sect_CBs!BB68+Sect_DBs!AD68+Sect_FCs!AD68</f>
        <v>44733.277792872927</v>
      </c>
      <c r="BC68" s="13">
        <f>Sect_CBs!BC68+Sect_DBs!AE68+Sect_FCs!AE68</f>
        <v>45666.785997458923</v>
      </c>
      <c r="BD68" s="13">
        <f>Sect_CBs!BD68+Sect_DBs!AF68+Sect_FCs!AF68</f>
        <v>45513.950281372425</v>
      </c>
      <c r="BE68" s="13">
        <f>Sect_CBs!BE68+Sect_DBs!AG68+Sect_FCs!AG68</f>
        <v>46096.517792490922</v>
      </c>
      <c r="BF68" s="13">
        <f>Sect_CBs!BF68+Sect_DBs!AH68+Sect_FCs!AH68</f>
        <v>45698.51317630901</v>
      </c>
      <c r="BG68" s="13">
        <f>Sect_CBs!BG68+Sect_DBs!AI68+Sect_FCs!AI68</f>
        <v>46926.975428178994</v>
      </c>
      <c r="BH68" s="13">
        <f>Sect_CBs!BH68+Sect_DBs!AJ68+Sect_FCs!AJ68</f>
        <v>45912.955640512992</v>
      </c>
      <c r="BI68" s="13">
        <f>Sect_CBs!BI68+Sect_DBs!AK68+Sect_FCs!AK68</f>
        <v>46710.404343309521</v>
      </c>
      <c r="BJ68" s="13">
        <f>Sect_CBs!BJ68+Sect_DBs!AL68+Sect_FCs!AL68</f>
        <v>47291.675859993331</v>
      </c>
      <c r="BK68" s="13">
        <f>Sect_CBs!BK68+Sect_DBs!AM68+Sect_FCs!AM68</f>
        <v>47969.807175316128</v>
      </c>
      <c r="BL68" s="13">
        <f>Sect_CBs!BL68+Sect_DBs!AN68+Sect_FCs!AN68</f>
        <v>48873.942466538625</v>
      </c>
      <c r="BM68" s="13">
        <f>Sect_CBs!BM68+Sect_DBs!AO68+Sect_FCs!AO68</f>
        <v>50129.056046784324</v>
      </c>
      <c r="BN68" s="13">
        <f>Sect_CBs!BN68+Sect_DBs!AP68+Sect_FCs!AP68</f>
        <v>50543.676675741823</v>
      </c>
      <c r="BO68" s="13">
        <f>Sect_CBs!BO68+Sect_DBs!AQ68+Sect_FCs!AQ68</f>
        <v>51662.709794272829</v>
      </c>
      <c r="BP68" s="13">
        <f>Sect_CBs!BP68+Sect_DBs!AR68+Sect_FCs!AR68</f>
        <v>53270.653952038723</v>
      </c>
      <c r="BQ68" s="13">
        <f>Sect_CBs!BQ68+Sect_DBs!AS68+Sect_FCs!AS68</f>
        <v>53978.554079853588</v>
      </c>
      <c r="BR68" s="13">
        <f>Sect_CBs!BR68+Sect_DBs!AT68+Sect_FCs!AT68</f>
        <v>55094.534764976699</v>
      </c>
      <c r="BS68" s="13">
        <f>Sect_CBs!BS68+Sect_DBs!AU68+Sect_FCs!AU68</f>
        <v>56292.119093897702</v>
      </c>
      <c r="BT68" s="13">
        <f>Sect_CBs!BT68+Sect_DBs!AV68+Sect_FCs!AV68</f>
        <v>57118.47952773171</v>
      </c>
      <c r="BU68" s="13">
        <f>Sect_CBs!BU68+Sect_DBs!AW68+Sect_FCs!AW68</f>
        <v>57837.533084222589</v>
      </c>
      <c r="BV68" s="13">
        <f>Sect_CBs!BV68+Sect_DBs!AX68+Sect_FCs!AX68</f>
        <v>60042.013868701571</v>
      </c>
      <c r="BW68" s="13">
        <f>Sect_CBs!BW68+Sect_DBs!AY68+Sect_FCs!AY68</f>
        <v>62353.994164339725</v>
      </c>
      <c r="BX68" s="13">
        <f>Sect_CBs!BX68+Sect_DBs!AZ68+Sect_FCs!AZ68</f>
        <v>64185.016995448699</v>
      </c>
      <c r="BY68" s="13">
        <f>Sect_CBs!BY68+Sect_DBs!BA68+Sect_FCs!BA68</f>
        <v>65332.937066648694</v>
      </c>
      <c r="BZ68" s="13">
        <f>Sect_CBs!BZ68+Sect_DBs!BB68+Sect_FCs!BB68</f>
        <v>65651.227498825698</v>
      </c>
      <c r="CA68" s="13">
        <f>Sect_CBs!CA68+Sect_DBs!BC68+Sect_FCs!BC68</f>
        <v>66491.667921700689</v>
      </c>
      <c r="CB68" s="13">
        <f>Sect_CBs!CB68+Sect_DBs!BD68+Sect_FCs!BD68</f>
        <v>68470.216056090692</v>
      </c>
      <c r="CC68" s="13">
        <f>Sect_CBs!CC68+Sect_DBs!BE68+Sect_FCs!BE68</f>
        <v>69302.061261927709</v>
      </c>
      <c r="CD68" s="13">
        <f>Sect_CBs!CD68+Sect_DBs!BF68+Sect_FCs!BF68</f>
        <v>71920.079054369518</v>
      </c>
      <c r="CE68" s="13">
        <f>Sect_CBs!CE68+Sect_DBs!BG68+Sect_FCs!BG68</f>
        <v>74501.075567298729</v>
      </c>
      <c r="CF68" s="13">
        <f>Sect_CBs!CF68+Sect_DBs!BH68+Sect_FCs!BH68</f>
        <v>76549.378447397743</v>
      </c>
      <c r="CG68" s="13">
        <f>Sect_CBs!CG68+Sect_DBs!BI68+Sect_FCs!BI68</f>
        <v>79418.706063475591</v>
      </c>
      <c r="CH68" s="13">
        <f>Sect_CBs!CH68+Sect_DBs!BJ68+Sect_FCs!BJ68</f>
        <v>83966.814373449117</v>
      </c>
      <c r="CI68" s="13">
        <f>Sect_CBs!CI68+Sect_DBs!BK68+Sect_FCs!BK68</f>
        <v>84564.737015836232</v>
      </c>
      <c r="CJ68" s="13">
        <f>Sect_CBs!CJ68+Sect_DBs!BL68+Sect_FCs!BL68</f>
        <v>87336.643723383851</v>
      </c>
      <c r="CK68" s="13">
        <f>Sect_CBs!CK68+Sect_DBs!BM68+Sect_FCs!BM68</f>
        <v>89179.609769893228</v>
      </c>
      <c r="CL68" s="13">
        <f>Sect_CBs!CL68+Sect_DBs!BN68+Sect_FCs!BN68</f>
        <v>92421.293953205022</v>
      </c>
      <c r="CM68" s="13">
        <f>Sect_CBs!CM68+Sect_DBs!BO68+Sect_FCs!BO68</f>
        <v>94718.405601607999</v>
      </c>
      <c r="CN68" s="13">
        <f>Sect_CBs!CN68+Sect_DBs!BP68+Sect_FCs!BP68</f>
        <v>101578.58811908</v>
      </c>
      <c r="CO68" s="13">
        <f>Sect_CBs!CO68+Sect_DBs!BQ68+Sect_FCs!BQ68</f>
        <v>102258.011943234</v>
      </c>
      <c r="CP68" s="13">
        <f>Sect_CBs!CP68+Sect_DBs!BR68+Sect_FCs!BR68</f>
        <v>102794.68092550286</v>
      </c>
      <c r="CQ68" s="13">
        <f>Sect_CBs!CQ68+Sect_DBs!BS68+Sect_FCs!BS68</f>
        <v>104218.98871156886</v>
      </c>
      <c r="CR68" s="13">
        <f>Sect_CBs!CR68+Sect_DBs!BT68+Sect_FCs!BT68</f>
        <v>105893.49822658402</v>
      </c>
      <c r="CS68" s="13">
        <f>Sect_CBs!CS68+Sect_DBs!BU68+Sect_FCs!BU68</f>
        <v>105928.64591265201</v>
      </c>
      <c r="CT68" s="13">
        <f>Sect_CBs!CT68+Sect_DBs!BV68+Sect_FCs!BV68</f>
        <v>105100.41508861403</v>
      </c>
      <c r="CU68" s="13">
        <f>Sect_CBs!CU68+Sect_DBs!BW68+Sect_FCs!BW68</f>
        <v>106856.62795210905</v>
      </c>
      <c r="CV68" s="13">
        <f>Sect_CBs!CV68+Sect_DBs!BX68+Sect_FCs!BX68</f>
        <v>108082.16658575903</v>
      </c>
      <c r="CW68" s="13">
        <f>Sect_CBs!CW68+Sect_DBs!BY68+Sect_FCs!BY68</f>
        <v>110215.706253639</v>
      </c>
      <c r="CX68" s="13">
        <f>Sect_CBs!CX68+Sect_DBs!BZ68+Sect_FCs!BZ68</f>
        <v>112819.66107632904</v>
      </c>
      <c r="CY68" s="13">
        <f>Sect_CBs!CY68+Sect_DBs!CA68+Sect_FCs!CA68</f>
        <v>112997.26896395299</v>
      </c>
      <c r="CZ68" s="13">
        <f>Sect_CBs!CZ68+Sect_DBs!CB68+Sect_FCs!CB68</f>
        <v>116829.42086224799</v>
      </c>
      <c r="DA68" s="13">
        <f>Sect_CBs!DA68+Sect_DBs!CC68+Sect_FCs!CC68</f>
        <v>118336.99033424401</v>
      </c>
      <c r="DB68" s="13">
        <f>Sect_CBs!DB68+Sect_DBs!CD68+Sect_FCs!CD68</f>
        <v>119705.20257826798</v>
      </c>
      <c r="DC68" s="13">
        <f>Sect_CBs!DC68+Sect_DBs!CE68+Sect_FCs!CE68</f>
        <v>122977.084420677</v>
      </c>
      <c r="DD68" s="13">
        <f>Sect_CBs!DD68+Sect_DBs!CF68+Sect_FCs!CF68</f>
        <v>125942.47052521097</v>
      </c>
      <c r="DE68" s="13">
        <f>Sect_CBs!DE68+Sect_DBs!CG68+Sect_FCs!CG68</f>
        <v>128302.90059574101</v>
      </c>
      <c r="DF68" s="13">
        <f>Sect_CBs!DF68+Sect_DBs!CH68+Sect_FCs!CH68</f>
        <v>133168.104986046</v>
      </c>
      <c r="DG68" s="13">
        <f>Sect_CBs!DG68+Sect_DBs!CI68+Sect_FCs!CI68</f>
        <v>134637.31266294204</v>
      </c>
      <c r="DH68" s="13">
        <f>Sect_CBs!DH68+Sect_DBs!CJ68+Sect_FCs!CJ68</f>
        <v>136854.3399662993</v>
      </c>
      <c r="DI68" s="13">
        <f>Sect_CBs!DI68+Sect_DBs!CK68+Sect_FCs!CK68</f>
        <v>143686.26066032099</v>
      </c>
      <c r="DJ68" s="13">
        <f>Sect_CBs!DJ68+Sect_DBs!CL68+Sect_FCs!CL68</f>
        <v>146341.07735997284</v>
      </c>
      <c r="DK68" s="13">
        <f>Sect_CBs!DK68+Sect_DBs!CM68+Sect_FCs!CM68</f>
        <v>147546.12055500504</v>
      </c>
      <c r="DL68" s="13">
        <f>Sect_CBs!DL68+Sect_DBs!CN68+Sect_FCs!CN68</f>
        <v>152123.42105827897</v>
      </c>
      <c r="DM68" s="13">
        <f>Sect_CBs!DM68+Sect_DBs!CO68+Sect_FCs!CO68</f>
        <v>154827.99939688251</v>
      </c>
      <c r="DN68" s="13">
        <f>Sect_CBs!DN68+Sect_DBs!CP68+Sect_FCs!CP68</f>
        <v>158503.286230514</v>
      </c>
      <c r="DO68" s="13">
        <f>Sect_CBs!DO68+Sect_DBs!CQ68+Sect_FCs!CQ68</f>
        <v>162061.05825427501</v>
      </c>
      <c r="DP68" s="13">
        <f>Sect_CBs!DP68+Sect_DBs!CR68+Sect_FCs!CR68</f>
        <v>163390.32205117398</v>
      </c>
      <c r="DQ68" s="13">
        <f>Sect_CBs!DQ68+Sect_DBs!CS68+Sect_FCs!CS68</f>
        <v>174566.85998346703</v>
      </c>
      <c r="DR68" s="13">
        <f>Sect_CBs!DR68+Sect_DBs!CT68+Sect_FCs!CT68</f>
        <v>176813.7220456205</v>
      </c>
      <c r="DS68" s="13">
        <f>Sect_CBs!DS68+Sect_DBs!CU68+Sect_FCs!CU68</f>
        <v>180006.12294686199</v>
      </c>
      <c r="DT68" s="13">
        <f>Sect_CBs!DT68+Sect_DBs!CV68+Sect_FCs!CV68</f>
        <v>181709.93811020898</v>
      </c>
      <c r="DU68" s="13">
        <f>Sect_CBs!DU68+Sect_DBs!CW68+Sect_FCs!CW68</f>
        <v>186344.623569049</v>
      </c>
      <c r="DV68" s="13">
        <f>Sect_CBs!DV68+Sect_DBs!CX68+Sect_FCs!CX68</f>
        <v>187237.70979582152</v>
      </c>
      <c r="DW68" s="13">
        <f>Sect_CBs!DW68+Sect_DBs!CY68+Sect_FCs!CY68</f>
        <v>190984.09352699548</v>
      </c>
      <c r="DX68" s="13">
        <f>Sect_CBs!DX68+Sect_DBs!CZ68+Sect_FCs!CZ68</f>
        <v>192468.57739143996</v>
      </c>
      <c r="DY68" s="13">
        <f>Sect_CBs!DY68+Sect_DBs!DA68+Sect_FCs!DA68</f>
        <v>194775.89779126301</v>
      </c>
      <c r="DZ68" s="13">
        <f>Sect_CBs!DZ68+Sect_DBs!DB68+Sect_FCs!DB68</f>
        <v>194387.31503607298</v>
      </c>
      <c r="EA68" s="13">
        <f>Sect_CBs!EA68+Sect_DBs!DC68+Sect_FCs!DC68</f>
        <v>202880.37268043504</v>
      </c>
      <c r="EB68" s="13">
        <f>Sect_CBs!EB68+Sect_DBs!DD68+Sect_FCs!DD68</f>
        <v>203596.06551301575</v>
      </c>
      <c r="EC68" s="13">
        <f>Sect_CBs!EC68+Sect_DBs!DE68+Sect_FCs!DE68</f>
        <v>206183.10622226071</v>
      </c>
      <c r="ED68" s="13">
        <f>Sect_CBs!ED68+Sect_DBs!DF68+Sect_FCs!DF68</f>
        <v>209752.89442714496</v>
      </c>
      <c r="EE68" s="13">
        <f>Sect_CBs!EE68+Sect_DBs!DG68+Sect_FCs!DG68</f>
        <v>214571.17681849899</v>
      </c>
      <c r="EF68" s="13">
        <f>Sect_CBs!EF68+Sect_DBs!DH68+Sect_FCs!DH68</f>
        <v>216333.41910387154</v>
      </c>
      <c r="EG68" s="13">
        <f>Sect_CBs!EG68+Sect_DBs!DI68+Sect_FCs!DI68</f>
        <v>220488.05823565149</v>
      </c>
      <c r="EH68" s="13">
        <f>Sect_CBs!EH68+Sect_DBs!DJ68+Sect_FCs!DJ68</f>
        <v>221381.88207348349</v>
      </c>
      <c r="EI68" s="13">
        <f>Sect_CBs!EI68+Sect_DBs!DK68+Sect_FCs!DK68</f>
        <v>221419.39340511549</v>
      </c>
      <c r="EJ68" s="13">
        <f>Sect_CBs!EJ68+Sect_DBs!DL68+Sect_FCs!DL68</f>
        <v>224228.73275937696</v>
      </c>
      <c r="EK68" s="13">
        <f>Sect_CBs!EK68+Sect_DBs!DM68+Sect_FCs!DM68</f>
        <v>226221.85376612301</v>
      </c>
      <c r="EL68" s="13">
        <f>Sect_CBs!EL68+Sect_DBs!DN68+Sect_FCs!DN68</f>
        <v>230747.67628727548</v>
      </c>
      <c r="EM68" s="13">
        <f>Sect_CBs!EM68+Sect_DBs!DO68+Sect_FCs!DO68</f>
        <v>238683.82146192197</v>
      </c>
      <c r="EN68" s="13">
        <f>Sect_CBs!EN68+Sect_DBs!DP68+Sect_FCs!DP68</f>
        <v>240301.30504964199</v>
      </c>
      <c r="EO68" s="13">
        <f>Sect_CBs!EO68+Sect_DBs!DQ68+Sect_FCs!DQ68</f>
        <v>243129.73588616896</v>
      </c>
      <c r="EP68" s="13">
        <f>Sect_CBs!EP68+Sect_DBs!DR68+Sect_FCs!DR68</f>
        <v>252462.78870833543</v>
      </c>
      <c r="EQ68" s="13">
        <f>Sect_CBs!EQ68+Sect_DBs!DS68+Sect_FCs!DS68</f>
        <v>254987.83484186701</v>
      </c>
      <c r="ER68" s="13">
        <f>Sect_CBs!ER68+Sect_DBs!DT68+Sect_FCs!DT68</f>
        <v>260316.71652391055</v>
      </c>
      <c r="ES68" s="13">
        <f>Sect_CBs!ES68+Sect_DBs!DU68+Sect_FCs!DU68</f>
        <v>264514.13191997306</v>
      </c>
      <c r="ET68" s="13">
        <f>Sect_CBs!ET68+Sect_DBs!DV68+Sect_FCs!DV68</f>
        <v>265756.899645711</v>
      </c>
      <c r="EU68" s="13">
        <f>Sect_CBs!EU68+Sect_DBs!DW68+Sect_FCs!DW68</f>
        <v>267222.259016797</v>
      </c>
      <c r="EV68" s="13">
        <f>Sect_CBs!EV68+Sect_DBs!DX68+Sect_FCs!DX68</f>
        <v>274041.19036212802</v>
      </c>
      <c r="EW68" s="13">
        <f>Sect_CBs!EW68+Sect_DBs!DY68+Sect_FCs!DY68</f>
        <v>275880.58224746399</v>
      </c>
      <c r="EX68" s="13">
        <f>Sect_CBs!EX68+Sect_DBs!DZ68+Sect_FCs!DZ68</f>
        <v>275580.80131807487</v>
      </c>
    </row>
    <row r="69" spans="1:154" s="18" customFormat="1" x14ac:dyDescent="0.3">
      <c r="A69" s="15" t="s">
        <v>81</v>
      </c>
      <c r="B69" s="16">
        <v>3818.9523247999996</v>
      </c>
      <c r="C69" s="16">
        <v>3906.8979469999999</v>
      </c>
      <c r="D69" s="16">
        <v>4031.5218294400011</v>
      </c>
      <c r="E69" s="16">
        <v>4205.9745303310701</v>
      </c>
      <c r="F69" s="16">
        <v>4305.4148576299995</v>
      </c>
      <c r="G69" s="16">
        <v>4594.6391893600003</v>
      </c>
      <c r="H69" s="16">
        <v>4658.0124151700002</v>
      </c>
      <c r="I69" s="16">
        <v>4658.0594831600001</v>
      </c>
      <c r="J69" s="16">
        <v>4658.8494831599992</v>
      </c>
      <c r="K69" s="16">
        <v>4837.501581810001</v>
      </c>
      <c r="L69" s="16">
        <v>4528.934954659846</v>
      </c>
      <c r="M69" s="16">
        <v>4223.4942514160812</v>
      </c>
      <c r="N69" s="16">
        <v>4318.3972103275346</v>
      </c>
      <c r="O69" s="16">
        <v>4366.592586597536</v>
      </c>
      <c r="P69" s="16">
        <v>4114.250071827536</v>
      </c>
      <c r="Q69" s="16">
        <v>4112.8336253375364</v>
      </c>
      <c r="R69" s="16">
        <v>4203.3556862475343</v>
      </c>
      <c r="S69" s="16">
        <v>4087.5345514699998</v>
      </c>
      <c r="T69" s="16">
        <v>4082.1126199</v>
      </c>
      <c r="U69" s="16">
        <v>4002.2558704391208</v>
      </c>
      <c r="V69" s="16">
        <v>3724.4219353300005</v>
      </c>
      <c r="W69" s="16">
        <v>3626.3328842599999</v>
      </c>
      <c r="X69" s="16">
        <v>3564.3713127100009</v>
      </c>
      <c r="Y69" s="16">
        <v>3507.8094465099994</v>
      </c>
      <c r="Z69" s="16">
        <f>Sect_CBs!Z69+Sect_DBs!B69+Sect_FCs!B69</f>
        <v>8721.9847912999976</v>
      </c>
      <c r="AA69" s="16">
        <f>Sect_CBs!AA69+Sect_DBs!C69+Sect_FCs!C69</f>
        <v>8593.8966151599998</v>
      </c>
      <c r="AB69" s="16">
        <f>Sect_CBs!AB69+Sect_DBs!D69+Sect_FCs!D69</f>
        <v>8549.8454933600005</v>
      </c>
      <c r="AC69" s="16">
        <f>Sect_CBs!AC69+Sect_DBs!E69+Sect_FCs!E69</f>
        <v>8537.41326931</v>
      </c>
      <c r="AD69" s="16">
        <f>Sect_CBs!AD69+Sect_DBs!F69+Sect_FCs!F69</f>
        <v>8603.6837654722985</v>
      </c>
      <c r="AE69" s="16">
        <f>Sect_CBs!AE69+Sect_DBs!G69+Sect_FCs!G69</f>
        <v>8475.7288046563008</v>
      </c>
      <c r="AF69" s="16">
        <f>Sect_CBs!AF69+Sect_DBs!H69+Sect_FCs!H69</f>
        <v>8178.7196602332997</v>
      </c>
      <c r="AG69" s="16">
        <f>Sect_CBs!AG69+Sect_DBs!I69+Sect_FCs!I69</f>
        <v>8292.2683808132988</v>
      </c>
      <c r="AH69" s="16">
        <f>Sect_CBs!AH69+Sect_DBs!J69+Sect_FCs!J69</f>
        <v>8162.6496332093002</v>
      </c>
      <c r="AI69" s="16">
        <f>Sect_CBs!AI69+Sect_DBs!K69+Sect_FCs!K69</f>
        <v>8121.9710224700002</v>
      </c>
      <c r="AJ69" s="16">
        <f>Sect_CBs!AJ69+Sect_DBs!L69+Sect_FCs!L69</f>
        <v>8062.8184388732989</v>
      </c>
      <c r="AK69" s="16">
        <f>Sect_CBs!AK69+Sect_DBs!M69+Sect_FCs!M69</f>
        <v>7998.8389743078005</v>
      </c>
      <c r="AL69" s="16">
        <f>Sect_CBs!AL69+Sect_DBs!N69+Sect_FCs!N69</f>
        <v>7931.5543567268005</v>
      </c>
      <c r="AM69" s="16">
        <f>Sect_CBs!AM69+Sect_DBs!O69+Sect_FCs!O69</f>
        <v>7870.5756037499996</v>
      </c>
      <c r="AN69" s="16">
        <f>Sect_CBs!AN69+Sect_DBs!P69+Sect_FCs!P69</f>
        <v>7984.0073114028019</v>
      </c>
      <c r="AO69" s="16">
        <f>Sect_CBs!AO69+Sect_DBs!Q69+Sect_FCs!Q69</f>
        <v>8606.6570810357989</v>
      </c>
      <c r="AP69" s="16">
        <f>Sect_CBs!AP69+Sect_DBs!R69+Sect_FCs!R69</f>
        <v>8777.9869349793007</v>
      </c>
      <c r="AQ69" s="16">
        <f>Sect_CBs!AQ69+Sect_DBs!S69+Sect_FCs!S69</f>
        <v>8820.8009259272985</v>
      </c>
      <c r="AR69" s="16">
        <f>Sect_CBs!AR69+Sect_DBs!T69+Sect_FCs!T69</f>
        <v>8420.071346283301</v>
      </c>
      <c r="AS69" s="16">
        <f>Sect_CBs!AS69+Sect_DBs!U69+Sect_FCs!U69</f>
        <v>8590.6164027932991</v>
      </c>
      <c r="AT69" s="16">
        <f>Sect_CBs!AT69+Sect_DBs!V69+Sect_FCs!V69</f>
        <v>8761.5411831892998</v>
      </c>
      <c r="AU69" s="16">
        <f>Sect_CBs!AU69+Sect_DBs!W69+Sect_FCs!W69</f>
        <v>9144.7763611907994</v>
      </c>
      <c r="AV69" s="16">
        <f>Sect_CBs!AV69+Sect_DBs!X69+Sect_FCs!X69</f>
        <v>8698.7913735507973</v>
      </c>
      <c r="AW69" s="16">
        <f>Sect_CBs!AW69+Sect_DBs!Y69+Sect_FCs!Y69</f>
        <v>9172.1409186733017</v>
      </c>
      <c r="AX69" s="16">
        <f>Sect_CBs!AX69+Sect_DBs!Z69+Sect_FCs!Z69</f>
        <v>9029.5684589332996</v>
      </c>
      <c r="AY69" s="16">
        <f>Sect_CBs!AY69+Sect_DBs!AA69+Sect_FCs!AA69</f>
        <v>9044.5394179503019</v>
      </c>
      <c r="AZ69" s="16">
        <f>Sect_CBs!AZ69+Sect_DBs!AB69+Sect_FCs!AB69</f>
        <v>9153.2722812503016</v>
      </c>
      <c r="BA69" s="16">
        <f>Sect_CBs!BA69+Sect_DBs!AC69+Sect_FCs!AC69</f>
        <v>9289.0833990702995</v>
      </c>
      <c r="BB69" s="16">
        <f>Sect_CBs!BB69+Sect_DBs!AD69+Sect_FCs!AD69</f>
        <v>9210.8713747803013</v>
      </c>
      <c r="BC69" s="16">
        <f>Sect_CBs!BC69+Sect_DBs!AE69+Sect_FCs!AE69</f>
        <v>9266.2952501903001</v>
      </c>
      <c r="BD69" s="16">
        <f>Sect_CBs!BD69+Sect_DBs!AF69+Sect_FCs!AF69</f>
        <v>9297.675060829999</v>
      </c>
      <c r="BE69" s="16">
        <f>Sect_CBs!BE69+Sect_DBs!AG69+Sect_FCs!AG69</f>
        <v>9361.6780987599996</v>
      </c>
      <c r="BF69" s="16">
        <f>Sect_CBs!BF69+Sect_DBs!AH69+Sect_FCs!AH69</f>
        <v>9327.8369172674993</v>
      </c>
      <c r="BG69" s="16">
        <f>Sect_CBs!BG69+Sect_DBs!AI69+Sect_FCs!AI69</f>
        <v>9250.4706891874976</v>
      </c>
      <c r="BH69" s="16">
        <f>Sect_CBs!BH69+Sect_DBs!AJ69+Sect_FCs!AJ69</f>
        <v>9364.8195551374974</v>
      </c>
      <c r="BI69" s="16">
        <f>Sect_CBs!BI69+Sect_DBs!AK69+Sect_FCs!AK69</f>
        <v>9453.1666090484996</v>
      </c>
      <c r="BJ69" s="16">
        <f>Sect_CBs!BJ69+Sect_DBs!AL69+Sect_FCs!AL69</f>
        <v>9033.107553747499</v>
      </c>
      <c r="BK69" s="16">
        <f>Sect_CBs!BK69+Sect_DBs!AM69+Sect_FCs!AM69</f>
        <v>8715.8354071784997</v>
      </c>
      <c r="BL69" s="16">
        <f>Sect_CBs!BL69+Sect_DBs!AN69+Sect_FCs!AN69</f>
        <v>9147.9791347499995</v>
      </c>
      <c r="BM69" s="16">
        <f>Sect_CBs!BM69+Sect_DBs!AO69+Sect_FCs!AO69</f>
        <v>9344.6449208374997</v>
      </c>
      <c r="BN69" s="16">
        <f>Sect_CBs!BN69+Sect_DBs!AP69+Sect_FCs!AP69</f>
        <v>9504.8706694749999</v>
      </c>
      <c r="BO69" s="16">
        <f>Sect_CBs!BO69+Sect_DBs!AQ69+Sect_FCs!AQ69</f>
        <v>9713.4666829749985</v>
      </c>
      <c r="BP69" s="16">
        <f>Sect_CBs!BP69+Sect_DBs!AR69+Sect_FCs!AR69</f>
        <v>9671.3884259999995</v>
      </c>
      <c r="BQ69" s="16">
        <f>Sect_CBs!BQ69+Sect_DBs!AS69+Sect_FCs!AS69</f>
        <v>9753.4327884863778</v>
      </c>
      <c r="BR69" s="16">
        <f>Sect_CBs!BR69+Sect_DBs!AT69+Sect_FCs!AT69</f>
        <v>10052.598857282501</v>
      </c>
      <c r="BS69" s="16">
        <f>Sect_CBs!BS69+Sect_DBs!AU69+Sect_FCs!AU69</f>
        <v>10066.958917509499</v>
      </c>
      <c r="BT69" s="16">
        <f>Sect_CBs!BT69+Sect_DBs!AV69+Sect_FCs!AV69</f>
        <v>10223.602087829502</v>
      </c>
      <c r="BU69" s="16">
        <f>Sect_CBs!BU69+Sect_DBs!AW69+Sect_FCs!AW69</f>
        <v>10436.278485049097</v>
      </c>
      <c r="BV69" s="16">
        <f>Sect_CBs!BV69+Sect_DBs!AX69+Sect_FCs!AX69</f>
        <v>10938.141335183493</v>
      </c>
      <c r="BW69" s="16">
        <f>Sect_CBs!BW69+Sect_DBs!AY69+Sect_FCs!AY69</f>
        <v>12554.698746339498</v>
      </c>
      <c r="BX69" s="16">
        <f>Sect_CBs!BX69+Sect_DBs!AZ69+Sect_FCs!AZ69</f>
        <v>12675.557422199498</v>
      </c>
      <c r="BY69" s="16">
        <f>Sect_CBs!BY69+Sect_DBs!BA69+Sect_FCs!BA69</f>
        <v>12080.446389582001</v>
      </c>
      <c r="BZ69" s="16">
        <f>Sect_CBs!BZ69+Sect_DBs!BB69+Sect_FCs!BB69</f>
        <v>11805.627708849501</v>
      </c>
      <c r="CA69" s="16">
        <f>Sect_CBs!CA69+Sect_DBs!BC69+Sect_FCs!BC69</f>
        <v>11877.986953244499</v>
      </c>
      <c r="CB69" s="16">
        <f>Sect_CBs!CB69+Sect_DBs!BD69+Sect_FCs!BD69</f>
        <v>12134.309436060499</v>
      </c>
      <c r="CC69" s="16">
        <f>Sect_CBs!CC69+Sect_DBs!BE69+Sect_FCs!BE69</f>
        <v>12368.844018180498</v>
      </c>
      <c r="CD69" s="16">
        <f>Sect_CBs!CD69+Sect_DBs!BF69+Sect_FCs!BF69</f>
        <v>12670.199312560499</v>
      </c>
      <c r="CE69" s="16">
        <f>Sect_CBs!CE69+Sect_DBs!BG69+Sect_FCs!BG69</f>
        <v>13106.565555540501</v>
      </c>
      <c r="CF69" s="16">
        <f>Sect_CBs!CF69+Sect_DBs!BH69+Sect_FCs!BH69</f>
        <v>13742.096670680496</v>
      </c>
      <c r="CG69" s="16">
        <f>Sect_CBs!CG69+Sect_DBs!BI69+Sect_FCs!BI69</f>
        <v>14576.246117811583</v>
      </c>
      <c r="CH69" s="16">
        <f>Sect_CBs!CH69+Sect_DBs!BJ69+Sect_FCs!BJ69</f>
        <v>15317.699804687185</v>
      </c>
      <c r="CI69" s="16">
        <f>Sect_CBs!CI69+Sect_DBs!BK69+Sect_FCs!BK69</f>
        <v>14778.150663052998</v>
      </c>
      <c r="CJ69" s="16">
        <f>Sect_CBs!CJ69+Sect_DBs!BL69+Sect_FCs!BL69</f>
        <v>15374.284261511726</v>
      </c>
      <c r="CK69" s="16">
        <f>Sect_CBs!CK69+Sect_DBs!BM69+Sect_FCs!BM69</f>
        <v>15625.241500399999</v>
      </c>
      <c r="CL69" s="16">
        <f>Sect_CBs!CL69+Sect_DBs!BN69+Sect_FCs!BN69</f>
        <v>16864.571700410001</v>
      </c>
      <c r="CM69" s="16">
        <f>Sect_CBs!CM69+Sect_DBs!BO69+Sect_FCs!BO69</f>
        <v>17675.298407927996</v>
      </c>
      <c r="CN69" s="16">
        <f>Sect_CBs!CN69+Sect_DBs!BP69+Sect_FCs!BP69</f>
        <v>17309.64679162599</v>
      </c>
      <c r="CO69" s="16">
        <f>Sect_CBs!CO69+Sect_DBs!BQ69+Sect_FCs!BQ69</f>
        <v>17692.847455439995</v>
      </c>
      <c r="CP69" s="16">
        <f>Sect_CBs!CP69+Sect_DBs!BR69+Sect_FCs!BR69</f>
        <v>17660.943693685098</v>
      </c>
      <c r="CQ69" s="16">
        <f>Sect_CBs!CQ69+Sect_DBs!BS69+Sect_FCs!BS69</f>
        <v>16927.164719780096</v>
      </c>
      <c r="CR69" s="16">
        <f>Sect_CBs!CR69+Sect_DBs!BT69+Sect_FCs!BT69</f>
        <v>17061.649820899998</v>
      </c>
      <c r="CS69" s="16">
        <f>Sect_CBs!CS69+Sect_DBs!BU69+Sect_FCs!BU69</f>
        <v>16849.504251548995</v>
      </c>
      <c r="CT69" s="16">
        <f>Sect_CBs!CT69+Sect_DBs!BV69+Sect_FCs!BV69</f>
        <v>15215.767211950006</v>
      </c>
      <c r="CU69" s="16">
        <f>Sect_CBs!CU69+Sect_DBs!BW69+Sect_FCs!BW69</f>
        <v>15609.209117414999</v>
      </c>
      <c r="CV69" s="16">
        <f>Sect_CBs!CV69+Sect_DBs!BX69+Sect_FCs!BX69</f>
        <v>15855.422411364996</v>
      </c>
      <c r="CW69" s="16">
        <f>Sect_CBs!CW69+Sect_DBs!BY69+Sect_FCs!BY69</f>
        <v>16012.862156044994</v>
      </c>
      <c r="CX69" s="16">
        <f>Sect_CBs!CX69+Sect_DBs!BZ69+Sect_FCs!BZ69</f>
        <v>16148.423114794996</v>
      </c>
      <c r="CY69" s="16">
        <f>Sect_CBs!CY69+Sect_DBs!CA69+Sect_FCs!CA69</f>
        <v>16293.929342275002</v>
      </c>
      <c r="CZ69" s="16">
        <f>Sect_CBs!CZ69+Sect_DBs!CB69+Sect_FCs!CB69</f>
        <v>16332.312160745001</v>
      </c>
      <c r="DA69" s="16">
        <f>Sect_CBs!DA69+Sect_DBs!CC69+Sect_FCs!CC69</f>
        <v>16658.272138075004</v>
      </c>
      <c r="DB69" s="16">
        <f>Sect_CBs!DB69+Sect_DBs!CD69+Sect_FCs!CD69</f>
        <v>16681.502732794997</v>
      </c>
      <c r="DC69" s="16">
        <f>Sect_CBs!DC69+Sect_DBs!CE69+Sect_FCs!CE69</f>
        <v>16461.198877925002</v>
      </c>
      <c r="DD69" s="16">
        <f>Sect_CBs!DD69+Sect_DBs!CF69+Sect_FCs!CF69</f>
        <v>16434.268846165</v>
      </c>
      <c r="DE69" s="16">
        <f>Sect_CBs!DE69+Sect_DBs!CG69+Sect_FCs!CG69</f>
        <v>16704.150833315001</v>
      </c>
      <c r="DF69" s="16">
        <f>Sect_CBs!DF69+Sect_DBs!CH69+Sect_FCs!CH69</f>
        <v>16560.525646539998</v>
      </c>
      <c r="DG69" s="16">
        <f>Sect_CBs!DG69+Sect_DBs!CI69+Sect_FCs!CI69</f>
        <v>16696.293614480004</v>
      </c>
      <c r="DH69" s="16">
        <f>Sect_CBs!DH69+Sect_DBs!CJ69+Sect_FCs!CJ69</f>
        <v>16735.875940279995</v>
      </c>
      <c r="DI69" s="16">
        <f>Sect_CBs!DI69+Sect_DBs!CK69+Sect_FCs!CK69</f>
        <v>17091.117603954994</v>
      </c>
      <c r="DJ69" s="16">
        <f>Sect_CBs!DJ69+Sect_DBs!CL69+Sect_FCs!CL69</f>
        <v>18305.700539535006</v>
      </c>
      <c r="DK69" s="16">
        <f>Sect_CBs!DK69+Sect_DBs!CM69+Sect_FCs!CM69</f>
        <v>18296.453664345005</v>
      </c>
      <c r="DL69" s="16">
        <f>Sect_CBs!DL69+Sect_DBs!CN69+Sect_FCs!CN69</f>
        <v>18317.501202695003</v>
      </c>
      <c r="DM69" s="16">
        <f>Sect_CBs!DM69+Sect_DBs!CO69+Sect_FCs!CO69</f>
        <v>18025.148406429998</v>
      </c>
      <c r="DN69" s="16">
        <f>Sect_CBs!DN69+Sect_DBs!CP69+Sect_FCs!CP69</f>
        <v>18653.677683794987</v>
      </c>
      <c r="DO69" s="16">
        <f>Sect_CBs!DO69+Sect_DBs!CQ69+Sect_FCs!CQ69</f>
        <v>18799.026923592006</v>
      </c>
      <c r="DP69" s="16">
        <f>Sect_CBs!DP69+Sect_DBs!CR69+Sect_FCs!CR69</f>
        <v>18465.863924742003</v>
      </c>
      <c r="DQ69" s="16">
        <f>Sect_CBs!DQ69+Sect_DBs!CS69+Sect_FCs!CS69</f>
        <v>18320.493524097001</v>
      </c>
      <c r="DR69" s="16">
        <f>Sect_CBs!DR69+Sect_DBs!CT69+Sect_FCs!CT69</f>
        <v>17513.111853995997</v>
      </c>
      <c r="DS69" s="16">
        <f>Sect_CBs!DS69+Sect_DBs!CU69+Sect_FCs!CU69</f>
        <v>17517.427377896005</v>
      </c>
      <c r="DT69" s="16">
        <f>Sect_CBs!DT69+Sect_DBs!CV69+Sect_FCs!CV69</f>
        <v>17434.004744556001</v>
      </c>
      <c r="DU69" s="16">
        <f>Sect_CBs!DU69+Sect_DBs!CW69+Sect_FCs!CW69</f>
        <v>17528.705956775008</v>
      </c>
      <c r="DV69" s="16">
        <f>Sect_CBs!DV69+Sect_DBs!CX69+Sect_FCs!CX69</f>
        <v>17449.54448895</v>
      </c>
      <c r="DW69" s="16">
        <f>Sect_CBs!DW69+Sect_DBs!CY69+Sect_FCs!CY69</f>
        <v>17291.480031451014</v>
      </c>
      <c r="DX69" s="16">
        <f>Sect_CBs!DX69+Sect_DBs!CZ69+Sect_FCs!CZ69</f>
        <v>16863.631807145997</v>
      </c>
      <c r="DY69" s="16">
        <f>Sect_CBs!DY69+Sect_DBs!DA69+Sect_FCs!DA69</f>
        <v>16560.024435365998</v>
      </c>
      <c r="DZ69" s="16">
        <f>Sect_CBs!DZ69+Sect_DBs!DB69+Sect_FCs!DB69</f>
        <v>16343.046234305995</v>
      </c>
      <c r="EA69" s="16">
        <f>Sect_CBs!EA69+Sect_DBs!DC69+Sect_FCs!DC69</f>
        <v>16534.975319571011</v>
      </c>
      <c r="EB69" s="16">
        <f>Sect_CBs!EB69+Sect_DBs!DD69+Sect_FCs!DD69</f>
        <v>16613.873928161</v>
      </c>
      <c r="EC69" s="16">
        <f>Sect_CBs!EC69+Sect_DBs!DE69+Sect_FCs!DE69</f>
        <v>16488.166677425997</v>
      </c>
      <c r="ED69" s="16">
        <f>Sect_CBs!ED69+Sect_DBs!DF69+Sect_FCs!DF69</f>
        <v>16118.168753889995</v>
      </c>
      <c r="EE69" s="16">
        <f>Sect_CBs!EE69+Sect_DBs!DG69+Sect_FCs!DG69</f>
        <v>15530.130115069995</v>
      </c>
      <c r="EF69" s="16">
        <f>Sect_CBs!EF69+Sect_DBs!DH69+Sect_FCs!DH69</f>
        <v>15339.14645346</v>
      </c>
      <c r="EG69" s="16">
        <f>Sect_CBs!EG69+Sect_DBs!DI69+Sect_FCs!DI69</f>
        <v>15359.210436710997</v>
      </c>
      <c r="EH69" s="16">
        <f>Sect_CBs!EH69+Sect_DBs!DJ69+Sect_FCs!DJ69</f>
        <v>15172.975510660999</v>
      </c>
      <c r="EI69" s="16">
        <f>Sect_CBs!EI69+Sect_DBs!DK69+Sect_FCs!DK69</f>
        <v>15182.612640931011</v>
      </c>
      <c r="EJ69" s="16">
        <f>Sect_CBs!EJ69+Sect_DBs!DL69+Sect_FCs!DL69</f>
        <v>14569.996121913</v>
      </c>
      <c r="EK69" s="13">
        <f>Sect_CBs!EK69+Sect_DBs!DM69+Sect_FCs!DM69</f>
        <v>14304.431184446996</v>
      </c>
      <c r="EL69" s="13">
        <f>Sect_CBs!EL69+Sect_DBs!DN69+Sect_FCs!DN69</f>
        <v>13851.550780895004</v>
      </c>
      <c r="EM69" s="13">
        <f>Sect_CBs!EM69+Sect_DBs!DO69+Sect_FCs!DO69</f>
        <v>13559.379183441997</v>
      </c>
      <c r="EN69" s="13">
        <f>Sect_CBs!EN69+Sect_DBs!DP69+Sect_FCs!DP69</f>
        <v>13433.100660243999</v>
      </c>
      <c r="EO69" s="13">
        <f>Sect_CBs!EO69+Sect_DBs!DQ69+Sect_FCs!DQ69</f>
        <v>13208.090263952001</v>
      </c>
      <c r="EP69" s="13">
        <f>Sect_CBs!EP69+Sect_DBs!DR69+Sect_FCs!DR69</f>
        <v>12937.655659382001</v>
      </c>
      <c r="EQ69" s="13">
        <f>Sect_CBs!EQ69+Sect_DBs!DS69+Sect_FCs!DS69</f>
        <v>12905.033743872007</v>
      </c>
      <c r="ER69" s="13">
        <f>Sect_CBs!ER69+Sect_DBs!DT69+Sect_FCs!DT69</f>
        <v>13229.518032522006</v>
      </c>
      <c r="ES69" s="13">
        <f>Sect_CBs!ES69+Sect_DBs!DU69+Sect_FCs!DU69</f>
        <v>12676.340045226003</v>
      </c>
      <c r="ET69" s="13">
        <f>Sect_CBs!ET69+Sect_DBs!DV69+Sect_FCs!DV69</f>
        <v>12505.325656325997</v>
      </c>
      <c r="EU69" s="13">
        <f>Sect_CBs!EU69+Sect_DBs!DW69+Sect_FCs!DW69</f>
        <v>12161.991959336003</v>
      </c>
      <c r="EV69" s="13">
        <f>Sect_CBs!EV69+Sect_DBs!DX69+Sect_FCs!DX69</f>
        <v>11841.924162705996</v>
      </c>
      <c r="EW69" s="13">
        <f>Sect_CBs!EW69+Sect_DBs!DY69+Sect_FCs!DY69</f>
        <v>11641.592863365997</v>
      </c>
      <c r="EX69" s="13">
        <f>Sect_CBs!EX69+Sect_DBs!DZ69+Sect_FCs!DZ69</f>
        <v>11545.710574780998</v>
      </c>
    </row>
    <row r="70" spans="1:154" s="18" customFormat="1" x14ac:dyDescent="0.3">
      <c r="A70" s="15" t="s">
        <v>82</v>
      </c>
      <c r="B70" s="16">
        <v>2504.6424484299996</v>
      </c>
      <c r="C70" s="16">
        <v>2631.5690601399997</v>
      </c>
      <c r="D70" s="16">
        <v>2604.8070109700011</v>
      </c>
      <c r="E70" s="16">
        <v>2666.1081201020202</v>
      </c>
      <c r="F70" s="16">
        <v>2790.7628645499999</v>
      </c>
      <c r="G70" s="16">
        <v>3037.3605292799994</v>
      </c>
      <c r="H70" s="16">
        <v>3084.4689381899998</v>
      </c>
      <c r="I70" s="16">
        <v>3271.3206948299999</v>
      </c>
      <c r="J70" s="16">
        <v>3273.3686948299996</v>
      </c>
      <c r="K70" s="16">
        <v>3547.3907145800003</v>
      </c>
      <c r="L70" s="16">
        <v>4290.6253026216118</v>
      </c>
      <c r="M70" s="16">
        <v>3683.7282212262398</v>
      </c>
      <c r="N70" s="16">
        <v>3787.7683331314693</v>
      </c>
      <c r="O70" s="16">
        <v>3760.3321036514694</v>
      </c>
      <c r="P70" s="16">
        <v>3690.0753206714689</v>
      </c>
      <c r="Q70" s="16">
        <v>3789.9882718814697</v>
      </c>
      <c r="R70" s="16">
        <v>3763.5067047814691</v>
      </c>
      <c r="S70" s="16">
        <v>3838.6854800800006</v>
      </c>
      <c r="T70" s="16">
        <v>3764.3445469200001</v>
      </c>
      <c r="U70" s="16">
        <v>3907.3201159646642</v>
      </c>
      <c r="V70" s="16">
        <v>3887.2431126999995</v>
      </c>
      <c r="W70" s="16">
        <v>3881.8854911499998</v>
      </c>
      <c r="X70" s="16">
        <v>3834.6334618999999</v>
      </c>
      <c r="Y70" s="16">
        <v>3782.2926472299987</v>
      </c>
      <c r="Z70" s="16">
        <f>Sect_CBs!Z70+Sect_DBs!B70+Sect_FCs!B70</f>
        <v>6072.6427102999996</v>
      </c>
      <c r="AA70" s="16">
        <f>Sect_CBs!AA70+Sect_DBs!C70+Sect_FCs!C70</f>
        <v>6164.4507982599989</v>
      </c>
      <c r="AB70" s="16">
        <f>Sect_CBs!AB70+Sect_DBs!D70+Sect_FCs!D70</f>
        <v>5924.9450636721995</v>
      </c>
      <c r="AC70" s="16">
        <f>Sect_CBs!AC70+Sect_DBs!E70+Sect_FCs!E70</f>
        <v>5825.6630545721991</v>
      </c>
      <c r="AD70" s="16">
        <f>Sect_CBs!AD70+Sect_DBs!F70+Sect_FCs!F70</f>
        <v>5767.7336228059994</v>
      </c>
      <c r="AE70" s="16">
        <f>Sect_CBs!AE70+Sect_DBs!G70+Sect_FCs!G70</f>
        <v>5814.8678737181008</v>
      </c>
      <c r="AF70" s="16">
        <f>Sect_CBs!AF70+Sect_DBs!H70+Sect_FCs!H70</f>
        <v>5815.5716387484008</v>
      </c>
      <c r="AG70" s="16">
        <f>Sect_CBs!AG70+Sect_DBs!I70+Sect_FCs!I70</f>
        <v>5786.8941307452997</v>
      </c>
      <c r="AH70" s="16">
        <f>Sect_CBs!AH70+Sect_DBs!J70+Sect_FCs!J70</f>
        <v>5728.0931921373995</v>
      </c>
      <c r="AI70" s="16">
        <f>Sect_CBs!AI70+Sect_DBs!K70+Sect_FCs!K70</f>
        <v>5687.7844459200005</v>
      </c>
      <c r="AJ70" s="16">
        <f>Sect_CBs!AJ70+Sect_DBs!L70+Sect_FCs!L70</f>
        <v>5672.8624184837008</v>
      </c>
      <c r="AK70" s="16">
        <f>Sect_CBs!AK70+Sect_DBs!M70+Sect_FCs!M70</f>
        <v>5644.2567042178998</v>
      </c>
      <c r="AL70" s="16">
        <f>Sect_CBs!AL70+Sect_DBs!N70+Sect_FCs!N70</f>
        <v>5777.2112077377014</v>
      </c>
      <c r="AM70" s="16">
        <f>Sect_CBs!AM70+Sect_DBs!O70+Sect_FCs!O70</f>
        <v>5795.0104797700005</v>
      </c>
      <c r="AN70" s="16">
        <f>Sect_CBs!AN70+Sect_DBs!P70+Sect_FCs!P70</f>
        <v>5790.7006132722017</v>
      </c>
      <c r="AO70" s="16">
        <f>Sect_CBs!AO70+Sect_DBs!Q70+Sect_FCs!Q70</f>
        <v>5888.3346391031992</v>
      </c>
      <c r="AP70" s="16">
        <f>Sect_CBs!AP70+Sect_DBs!R70+Sect_FCs!R70</f>
        <v>6022.6633805371994</v>
      </c>
      <c r="AQ70" s="16">
        <f>Sect_CBs!AQ70+Sect_DBs!S70+Sect_FCs!S70</f>
        <v>6081.4790141041995</v>
      </c>
      <c r="AR70" s="16">
        <f>Sect_CBs!AR70+Sect_DBs!T70+Sect_FCs!T70</f>
        <v>5903.9605038432001</v>
      </c>
      <c r="AS70" s="16">
        <f>Sect_CBs!AS70+Sect_DBs!U70+Sect_FCs!U70</f>
        <v>5995.7997059032004</v>
      </c>
      <c r="AT70" s="16">
        <f>Sect_CBs!AT70+Sect_DBs!V70+Sect_FCs!V70</f>
        <v>6068.6667292482007</v>
      </c>
      <c r="AU70" s="16">
        <f>Sect_CBs!AU70+Sect_DBs!W70+Sect_FCs!W70</f>
        <v>6042.5280000782004</v>
      </c>
      <c r="AV70" s="16">
        <f>Sect_CBs!AV70+Sect_DBs!X70+Sect_FCs!X70</f>
        <v>6601.1603321321991</v>
      </c>
      <c r="AW70" s="16">
        <f>Sect_CBs!AW70+Sect_DBs!Y70+Sect_FCs!Y70</f>
        <v>6054.2421789477548</v>
      </c>
      <c r="AX70" s="16">
        <f>Sect_CBs!AX70+Sect_DBs!Z70+Sect_FCs!Z70</f>
        <v>5683.5520515822</v>
      </c>
      <c r="AY70" s="16">
        <f>Sect_CBs!AY70+Sect_DBs!AA70+Sect_FCs!AA70</f>
        <v>5752.5654008882002</v>
      </c>
      <c r="AZ70" s="16">
        <f>Sect_CBs!AZ70+Sect_DBs!AB70+Sect_FCs!AB70</f>
        <v>5860.3318775081989</v>
      </c>
      <c r="BA70" s="16">
        <f>Sect_CBs!BA70+Sect_DBs!AC70+Sect_FCs!AC70</f>
        <v>5875.3484912481999</v>
      </c>
      <c r="BB70" s="16">
        <f>Sect_CBs!BB70+Sect_DBs!AD70+Sect_FCs!AD70</f>
        <v>5896.9959420382002</v>
      </c>
      <c r="BC70" s="16">
        <f>Sect_CBs!BC70+Sect_DBs!AE70+Sect_FCs!AE70</f>
        <v>5977.3724201482</v>
      </c>
      <c r="BD70" s="16">
        <f>Sect_CBs!BD70+Sect_DBs!AF70+Sect_FCs!AF70</f>
        <v>5784.9658910529997</v>
      </c>
      <c r="BE70" s="16">
        <f>Sect_CBs!BE70+Sect_DBs!AG70+Sect_FCs!AG70</f>
        <v>5619.5367570899998</v>
      </c>
      <c r="BF70" s="16">
        <f>Sect_CBs!BF70+Sect_DBs!AH70+Sect_FCs!AH70</f>
        <v>5111.9521188300014</v>
      </c>
      <c r="BG70" s="16">
        <f>Sect_CBs!BG70+Sect_DBs!AI70+Sect_FCs!AI70</f>
        <v>5265.1717492200005</v>
      </c>
      <c r="BH70" s="16">
        <f>Sect_CBs!BH70+Sect_DBs!AJ70+Sect_FCs!AJ70</f>
        <v>5270.0364356600003</v>
      </c>
      <c r="BI70" s="16">
        <f>Sect_CBs!BI70+Sect_DBs!AK70+Sect_FCs!AK70</f>
        <v>5392.6666504410014</v>
      </c>
      <c r="BJ70" s="16">
        <f>Sect_CBs!BJ70+Sect_DBs!AL70+Sect_FCs!AL70</f>
        <v>5518.7037887877996</v>
      </c>
      <c r="BK70" s="16">
        <f>Sect_CBs!BK70+Sect_DBs!AM70+Sect_FCs!AM70</f>
        <v>5495.3197649107988</v>
      </c>
      <c r="BL70" s="16">
        <f>Sect_CBs!BL70+Sect_DBs!AN70+Sect_FCs!AN70</f>
        <v>5494.3670530698</v>
      </c>
      <c r="BM70" s="16">
        <f>Sect_CBs!BM70+Sect_DBs!AO70+Sect_FCs!AO70</f>
        <v>5502.7200724278</v>
      </c>
      <c r="BN70" s="16">
        <f>Sect_CBs!BN70+Sect_DBs!AP70+Sect_FCs!AP70</f>
        <v>5556.4867772778016</v>
      </c>
      <c r="BO70" s="16">
        <f>Sect_CBs!BO70+Sect_DBs!AQ70+Sect_FCs!AQ70</f>
        <v>5567.5066686378004</v>
      </c>
      <c r="BP70" s="16">
        <f>Sect_CBs!BP70+Sect_DBs!AR70+Sect_FCs!AR70</f>
        <v>5492.662361809199</v>
      </c>
      <c r="BQ70" s="16">
        <f>Sect_CBs!BQ70+Sect_DBs!AS70+Sect_FCs!AS70</f>
        <v>5564.1779770066878</v>
      </c>
      <c r="BR70" s="16">
        <f>Sect_CBs!BR70+Sect_DBs!AT70+Sect_FCs!AT70</f>
        <v>5617.0795298481989</v>
      </c>
      <c r="BS70" s="16">
        <f>Sect_CBs!BS70+Sect_DBs!AU70+Sect_FCs!AU70</f>
        <v>5743.3598126982006</v>
      </c>
      <c r="BT70" s="16">
        <f>Sect_CBs!BT70+Sect_DBs!AV70+Sect_FCs!AV70</f>
        <v>5783.8241849891992</v>
      </c>
      <c r="BU70" s="16">
        <f>Sect_CBs!BU70+Sect_DBs!AW70+Sect_FCs!AW70</f>
        <v>6012.6922038951989</v>
      </c>
      <c r="BV70" s="16">
        <f>Sect_CBs!BV70+Sect_DBs!AX70+Sect_FCs!AX70</f>
        <v>6241.1166349097848</v>
      </c>
      <c r="BW70" s="16">
        <f>Sect_CBs!BW70+Sect_DBs!AY70+Sect_FCs!AY70</f>
        <v>6535.4587787781993</v>
      </c>
      <c r="BX70" s="16">
        <f>Sect_CBs!BX70+Sect_DBs!AZ70+Sect_FCs!AZ70</f>
        <v>6660.8283891481988</v>
      </c>
      <c r="BY70" s="16">
        <f>Sect_CBs!BY70+Sect_DBs!BA70+Sect_FCs!BA70</f>
        <v>6733.0710958152013</v>
      </c>
      <c r="BZ70" s="16">
        <f>Sect_CBs!BZ70+Sect_DBs!BB70+Sect_FCs!BB70</f>
        <v>6791.544878228201</v>
      </c>
      <c r="CA70" s="16">
        <f>Sect_CBs!CA70+Sect_DBs!BC70+Sect_FCs!BC70</f>
        <v>6911.1113674682001</v>
      </c>
      <c r="CB70" s="16">
        <f>Sect_CBs!CB70+Sect_DBs!BD70+Sect_FCs!BD70</f>
        <v>7222.1633454881994</v>
      </c>
      <c r="CC70" s="16">
        <f>Sect_CBs!CC70+Sect_DBs!BE70+Sect_FCs!BE70</f>
        <v>7515.9518609082006</v>
      </c>
      <c r="CD70" s="16">
        <f>Sect_CBs!CD70+Sect_DBs!BF70+Sect_FCs!BF70</f>
        <v>7965.6691340300022</v>
      </c>
      <c r="CE70" s="16">
        <f>Sect_CBs!CE70+Sect_DBs!BG70+Sect_FCs!BG70</f>
        <v>8517.687437148199</v>
      </c>
      <c r="CF70" s="16">
        <f>Sect_CBs!CF70+Sect_DBs!BH70+Sect_FCs!BH70</f>
        <v>9013.8724536381997</v>
      </c>
      <c r="CG70" s="16">
        <f>Sect_CBs!CG70+Sect_DBs!BI70+Sect_FCs!BI70</f>
        <v>9932.8070066609489</v>
      </c>
      <c r="CH70" s="16">
        <f>Sect_CBs!CH70+Sect_DBs!BJ70+Sect_FCs!BJ70</f>
        <v>10873.652292877894</v>
      </c>
      <c r="CI70" s="16">
        <f>Sect_CBs!CI70+Sect_DBs!BK70+Sect_FCs!BK70</f>
        <v>10871.151320013199</v>
      </c>
      <c r="CJ70" s="16">
        <f>Sect_CBs!CJ70+Sect_DBs!BL70+Sect_FCs!BL70</f>
        <v>11547.731799482081</v>
      </c>
      <c r="CK70" s="16">
        <f>Sect_CBs!CK70+Sect_DBs!BM70+Sect_FCs!BM70</f>
        <v>11584.347313323196</v>
      </c>
      <c r="CL70" s="16">
        <f>Sect_CBs!CL70+Sect_DBs!BN70+Sect_FCs!BN70</f>
        <v>12263.049318275</v>
      </c>
      <c r="CM70" s="16">
        <f>Sect_CBs!CM70+Sect_DBs!BO70+Sect_FCs!BO70</f>
        <v>12905.572577466</v>
      </c>
      <c r="CN70" s="16">
        <f>Sect_CBs!CN70+Sect_DBs!BP70+Sect_FCs!BP70</f>
        <v>14532.647247238001</v>
      </c>
      <c r="CO70" s="16">
        <f>Sect_CBs!CO70+Sect_DBs!BQ70+Sect_FCs!BQ70</f>
        <v>14859.606493194</v>
      </c>
      <c r="CP70" s="16">
        <f>Sect_CBs!CP70+Sect_DBs!BR70+Sect_FCs!BR70</f>
        <v>15059.213244485758</v>
      </c>
      <c r="CQ70" s="16">
        <f>Sect_CBs!CQ70+Sect_DBs!BS70+Sect_FCs!BS70</f>
        <v>14396.722056076753</v>
      </c>
      <c r="CR70" s="16">
        <f>Sect_CBs!CR70+Sect_DBs!BT70+Sect_FCs!BT70</f>
        <v>14829.548196464</v>
      </c>
      <c r="CS70" s="16">
        <f>Sect_CBs!CS70+Sect_DBs!BU70+Sect_FCs!BU70</f>
        <v>14958.844565312997</v>
      </c>
      <c r="CT70" s="16">
        <f>Sect_CBs!CT70+Sect_DBs!BV70+Sect_FCs!BV70</f>
        <v>13977.515579923998</v>
      </c>
      <c r="CU70" s="16">
        <f>Sect_CBs!CU70+Sect_DBs!BW70+Sect_FCs!BW70</f>
        <v>14555.213319734001</v>
      </c>
      <c r="CV70" s="16">
        <f>Sect_CBs!CV70+Sect_DBs!BX70+Sect_FCs!BX70</f>
        <v>14511.357957764001</v>
      </c>
      <c r="CW70" s="16">
        <f>Sect_CBs!CW70+Sect_DBs!BY70+Sect_FCs!BY70</f>
        <v>14440.051868184</v>
      </c>
      <c r="CX70" s="16">
        <f>Sect_CBs!CX70+Sect_DBs!BZ70+Sect_FCs!BZ70</f>
        <v>14574.925597434005</v>
      </c>
      <c r="CY70" s="16">
        <f>Sect_CBs!CY70+Sect_DBs!CA70+Sect_FCs!CA70</f>
        <v>14965.300704437999</v>
      </c>
      <c r="CZ70" s="16">
        <f>Sect_CBs!CZ70+Sect_DBs!CB70+Sect_FCs!CB70</f>
        <v>14644.215232473003</v>
      </c>
      <c r="DA70" s="16">
        <f>Sect_CBs!DA70+Sect_DBs!CC70+Sect_FCs!CC70</f>
        <v>14987.300513649001</v>
      </c>
      <c r="DB70" s="16">
        <f>Sect_CBs!DB70+Sect_DBs!CD70+Sect_FCs!CD70</f>
        <v>14997.189264473007</v>
      </c>
      <c r="DC70" s="16">
        <f>Sect_CBs!DC70+Sect_DBs!CE70+Sect_FCs!CE70</f>
        <v>15002.383508878998</v>
      </c>
      <c r="DD70" s="16">
        <f>Sect_CBs!DD70+Sect_DBs!CF70+Sect_FCs!CF70</f>
        <v>15374.436494163001</v>
      </c>
      <c r="DE70" s="16">
        <f>Sect_CBs!DE70+Sect_DBs!CG70+Sect_FCs!CG70</f>
        <v>15608.917193163001</v>
      </c>
      <c r="DF70" s="16">
        <f>Sect_CBs!DF70+Sect_DBs!CH70+Sect_FCs!CH70</f>
        <v>15524.152952999002</v>
      </c>
      <c r="DG70" s="16">
        <f>Sect_CBs!DG70+Sect_DBs!CI70+Sect_FCs!CI70</f>
        <v>15706.034873049002</v>
      </c>
      <c r="DH70" s="16">
        <f>Sect_CBs!DH70+Sect_DBs!CJ70+Sect_FCs!CJ70</f>
        <v>15786.826806750798</v>
      </c>
      <c r="DI70" s="16">
        <f>Sect_CBs!DI70+Sect_DBs!CK70+Sect_FCs!CK70</f>
        <v>15836.856639319001</v>
      </c>
      <c r="DJ70" s="16">
        <f>Sect_CBs!DJ70+Sect_DBs!CL70+Sect_FCs!CL70</f>
        <v>15875.708845720799</v>
      </c>
      <c r="DK70" s="16">
        <f>Sect_CBs!DK70+Sect_DBs!CM70+Sect_FCs!CM70</f>
        <v>16090.430574762999</v>
      </c>
      <c r="DL70" s="16">
        <f>Sect_CBs!DL70+Sect_DBs!CN70+Sect_FCs!CN70</f>
        <v>16467.697686073003</v>
      </c>
      <c r="DM70" s="16">
        <f>Sect_CBs!DM70+Sect_DBs!CO70+Sect_FCs!CO70</f>
        <v>16617.384482192996</v>
      </c>
      <c r="DN70" s="16">
        <f>Sect_CBs!DN70+Sect_DBs!CP70+Sect_FCs!CP70</f>
        <v>16669.219354443001</v>
      </c>
      <c r="DO70" s="16">
        <f>Sect_CBs!DO70+Sect_DBs!CQ70+Sect_FCs!CQ70</f>
        <v>16407.267714145</v>
      </c>
      <c r="DP70" s="16">
        <f>Sect_CBs!DP70+Sect_DBs!CR70+Sect_FCs!CR70</f>
        <v>16380.261405462001</v>
      </c>
      <c r="DQ70" s="16">
        <f>Sect_CBs!DQ70+Sect_DBs!CS70+Sect_FCs!CS70</f>
        <v>16330.782927720002</v>
      </c>
      <c r="DR70" s="16">
        <f>Sect_CBs!DR70+Sect_DBs!CT70+Sect_FCs!CT70</f>
        <v>16327.899103381998</v>
      </c>
      <c r="DS70" s="16">
        <f>Sect_CBs!DS70+Sect_DBs!CU70+Sect_FCs!CU70</f>
        <v>16305.534077631995</v>
      </c>
      <c r="DT70" s="16">
        <f>Sect_CBs!DT70+Sect_DBs!CV70+Sect_FCs!CV70</f>
        <v>16112.423731531999</v>
      </c>
      <c r="DU70" s="16">
        <f>Sect_CBs!DU70+Sect_DBs!CW70+Sect_FCs!CW70</f>
        <v>15923.227793630002</v>
      </c>
      <c r="DV70" s="16">
        <f>Sect_CBs!DV70+Sect_DBs!CX70+Sect_FCs!CX70</f>
        <v>15770.856557771001</v>
      </c>
      <c r="DW70" s="16">
        <f>Sect_CBs!DW70+Sect_DBs!CY70+Sect_FCs!CY70</f>
        <v>15644.64021974</v>
      </c>
      <c r="DX70" s="16">
        <f>Sect_CBs!DX70+Sect_DBs!CZ70+Sect_FCs!CZ70</f>
        <v>15441.167091209998</v>
      </c>
      <c r="DY70" s="16">
        <f>Sect_CBs!DY70+Sect_DBs!DA70+Sect_FCs!DA70</f>
        <v>15396.030749219997</v>
      </c>
      <c r="DZ70" s="16">
        <f>Sect_CBs!DZ70+Sect_DBs!DB70+Sect_FCs!DB70</f>
        <v>15319.774131360002</v>
      </c>
      <c r="EA70" s="16">
        <f>Sect_CBs!EA70+Sect_DBs!DC70+Sect_FCs!DC70</f>
        <v>15230.796473140001</v>
      </c>
      <c r="EB70" s="16">
        <f>Sect_CBs!EB70+Sect_DBs!DD70+Sect_FCs!DD70</f>
        <v>15221.435881530004</v>
      </c>
      <c r="EC70" s="16">
        <f>Sect_CBs!EC70+Sect_DBs!DE70+Sect_FCs!DE70</f>
        <v>15318.19274272501</v>
      </c>
      <c r="ED70" s="16">
        <f>Sect_CBs!ED70+Sect_DBs!DF70+Sect_FCs!DF70</f>
        <v>15177.191542675</v>
      </c>
      <c r="EE70" s="16">
        <f>Sect_CBs!EE70+Sect_DBs!DG70+Sect_FCs!DG70</f>
        <v>14949.164727385003</v>
      </c>
      <c r="EF70" s="16">
        <f>Sect_CBs!EF70+Sect_DBs!DH70+Sect_FCs!DH70</f>
        <v>14766.166622834999</v>
      </c>
      <c r="EG70" s="16">
        <f>Sect_CBs!EG70+Sect_DBs!DI70+Sect_FCs!DI70</f>
        <v>14269.96085498</v>
      </c>
      <c r="EH70" s="16">
        <f>Sect_CBs!EH70+Sect_DBs!DJ70+Sect_FCs!DJ70</f>
        <v>14081.86314745</v>
      </c>
      <c r="EI70" s="16">
        <f>Sect_CBs!EI70+Sect_DBs!DK70+Sect_FCs!DK70</f>
        <v>13894.461544220003</v>
      </c>
      <c r="EJ70" s="16">
        <f>Sect_CBs!EJ70+Sect_DBs!DL70+Sect_FCs!DL70</f>
        <v>12901.419719985002</v>
      </c>
      <c r="EK70" s="13">
        <f>Sect_CBs!EK70+Sect_DBs!DM70+Sect_FCs!DM70</f>
        <v>12860.490074005</v>
      </c>
      <c r="EL70" s="13">
        <f>Sect_CBs!EL70+Sect_DBs!DN70+Sect_FCs!DN70</f>
        <v>12713.723132665</v>
      </c>
      <c r="EM70" s="13">
        <f>Sect_CBs!EM70+Sect_DBs!DO70+Sect_FCs!DO70</f>
        <v>12800.576033630003</v>
      </c>
      <c r="EN70" s="13">
        <f>Sect_CBs!EN70+Sect_DBs!DP70+Sect_FCs!DP70</f>
        <v>12779.521635360003</v>
      </c>
      <c r="EO70" s="13">
        <f>Sect_CBs!EO70+Sect_DBs!DQ70+Sect_FCs!DQ70</f>
        <v>12756.976551200001</v>
      </c>
      <c r="EP70" s="13">
        <f>Sect_CBs!EP70+Sect_DBs!DR70+Sect_FCs!DR70</f>
        <v>12387.923754950001</v>
      </c>
      <c r="EQ70" s="13">
        <f>Sect_CBs!EQ70+Sect_DBs!DS70+Sect_FCs!DS70</f>
        <v>12688.823338799</v>
      </c>
      <c r="ER70" s="13">
        <f>Sect_CBs!ER70+Sect_DBs!DT70+Sect_FCs!DT70</f>
        <v>13008.80101169</v>
      </c>
      <c r="ES70" s="13">
        <f>Sect_CBs!ES70+Sect_DBs!DU70+Sect_FCs!DU70</f>
        <v>13254.08313524</v>
      </c>
      <c r="ET70" s="13">
        <f>Sect_CBs!ET70+Sect_DBs!DV70+Sect_FCs!DV70</f>
        <v>13355.694097059999</v>
      </c>
      <c r="EU70" s="13">
        <f>Sect_CBs!EU70+Sect_DBs!DW70+Sect_FCs!DW70</f>
        <v>13785.668462287995</v>
      </c>
      <c r="EV70" s="13">
        <f>Sect_CBs!EV70+Sect_DBs!DX70+Sect_FCs!DX70</f>
        <v>13691.769772118001</v>
      </c>
      <c r="EW70" s="13">
        <f>Sect_CBs!EW70+Sect_DBs!DY70+Sect_FCs!DY70</f>
        <v>13907.475547477001</v>
      </c>
      <c r="EX70" s="13">
        <f>Sect_CBs!EX70+Sect_DBs!DZ70+Sect_FCs!DZ70</f>
        <v>14039.593931448</v>
      </c>
    </row>
    <row r="71" spans="1:154" s="18" customFormat="1" x14ac:dyDescent="0.3">
      <c r="A71" s="15" t="s">
        <v>83</v>
      </c>
      <c r="B71" s="16">
        <v>90.634378109999986</v>
      </c>
      <c r="C71" s="16">
        <f>6.77891684+5.9</f>
        <v>12.678916839999999</v>
      </c>
      <c r="D71" s="16">
        <v>15.541999999999998</v>
      </c>
      <c r="E71" s="16">
        <v>5.8420000000000005</v>
      </c>
      <c r="F71" s="16">
        <v>5.7775296200000001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f>Sect_CBs!Z71+Sect_DBs!B71+Sect_FCs!B71</f>
        <v>0</v>
      </c>
      <c r="AA71" s="16">
        <f>Sect_CBs!AA71+Sect_DBs!C71+Sect_FCs!C71</f>
        <v>0</v>
      </c>
      <c r="AB71" s="16">
        <f>Sect_CBs!AB71+Sect_DBs!D71+Sect_FCs!D71</f>
        <v>0</v>
      </c>
      <c r="AC71" s="16">
        <f>Sect_CBs!AC71+Sect_DBs!E71+Sect_FCs!E71</f>
        <v>0</v>
      </c>
      <c r="AD71" s="16">
        <f>Sect_CBs!AD71+Sect_DBs!F71+Sect_FCs!F71</f>
        <v>0</v>
      </c>
      <c r="AE71" s="16">
        <f>Sect_CBs!AE71+Sect_DBs!G71+Sect_FCs!G71</f>
        <v>0</v>
      </c>
      <c r="AF71" s="16">
        <f>Sect_CBs!AF71+Sect_DBs!H71+Sect_FCs!H71</f>
        <v>0</v>
      </c>
      <c r="AG71" s="16">
        <f>Sect_CBs!AG71+Sect_DBs!I71+Sect_FCs!I71</f>
        <v>0</v>
      </c>
      <c r="AH71" s="16">
        <f>Sect_CBs!AH71+Sect_DBs!J71+Sect_FCs!J71</f>
        <v>0</v>
      </c>
      <c r="AI71" s="16">
        <f>Sect_CBs!AI71+Sect_DBs!K71+Sect_FCs!K71</f>
        <v>0</v>
      </c>
      <c r="AJ71" s="16">
        <f>Sect_CBs!AJ71+Sect_DBs!L71+Sect_FCs!L71</f>
        <v>0</v>
      </c>
      <c r="AK71" s="16">
        <f>Sect_CBs!AK71+Sect_DBs!M71+Sect_FCs!M71</f>
        <v>0</v>
      </c>
      <c r="AL71" s="16">
        <f>Sect_CBs!AL71+Sect_DBs!N71+Sect_FCs!N71</f>
        <v>0</v>
      </c>
      <c r="AM71" s="16">
        <f>Sect_CBs!AM71+Sect_DBs!O71+Sect_FCs!O71</f>
        <v>0</v>
      </c>
      <c r="AN71" s="16">
        <f>Sect_CBs!AN71+Sect_DBs!P71+Sect_FCs!P71</f>
        <v>0</v>
      </c>
      <c r="AO71" s="16">
        <f>Sect_CBs!AO71+Sect_DBs!Q71+Sect_FCs!Q71</f>
        <v>0</v>
      </c>
      <c r="AP71" s="16">
        <f>Sect_CBs!AP71+Sect_DBs!R71+Sect_FCs!R71</f>
        <v>0</v>
      </c>
      <c r="AQ71" s="16">
        <f>Sect_CBs!AQ71+Sect_DBs!S71+Sect_FCs!S71</f>
        <v>0</v>
      </c>
      <c r="AR71" s="16">
        <f>Sect_CBs!AR71+Sect_DBs!T71+Sect_FCs!T71</f>
        <v>0</v>
      </c>
      <c r="AS71" s="16">
        <f>Sect_CBs!AS71+Sect_DBs!U71+Sect_FCs!U71</f>
        <v>0</v>
      </c>
      <c r="AT71" s="16">
        <f>Sect_CBs!AT71+Sect_DBs!V71+Sect_FCs!V71</f>
        <v>0</v>
      </c>
      <c r="AU71" s="16">
        <f>Sect_CBs!AU71+Sect_DBs!W71+Sect_FCs!W71</f>
        <v>0</v>
      </c>
      <c r="AV71" s="16">
        <f>Sect_CBs!AV71+Sect_DBs!X71+Sect_FCs!X71</f>
        <v>0</v>
      </c>
      <c r="AW71" s="16">
        <f>Sect_CBs!AW71+Sect_DBs!Y71+Sect_FCs!Y71</f>
        <v>0</v>
      </c>
      <c r="AX71" s="16">
        <f>Sect_CBs!AX71+Sect_DBs!Z71+Sect_FCs!Z71</f>
        <v>0</v>
      </c>
      <c r="AY71" s="16">
        <f>Sect_CBs!AY71+Sect_DBs!AA71+Sect_FCs!AA71</f>
        <v>0</v>
      </c>
      <c r="AZ71" s="16">
        <f>Sect_CBs!AZ71+Sect_DBs!AB71+Sect_FCs!AB71</f>
        <v>0</v>
      </c>
      <c r="BA71" s="16">
        <f>Sect_CBs!BA71+Sect_DBs!AC71+Sect_FCs!AC71</f>
        <v>0</v>
      </c>
      <c r="BB71" s="16">
        <f>Sect_CBs!BB71+Sect_DBs!AD71+Sect_FCs!AD71</f>
        <v>0</v>
      </c>
      <c r="BC71" s="16">
        <f>Sect_CBs!BC71+Sect_DBs!AE71+Sect_FCs!AE71</f>
        <v>0</v>
      </c>
      <c r="BD71" s="16">
        <f>Sect_CBs!BD71+Sect_DBs!AF71+Sect_FCs!AF71</f>
        <v>0</v>
      </c>
      <c r="BE71" s="16">
        <f>Sect_CBs!BE71+Sect_DBs!AG71+Sect_FCs!AG71</f>
        <v>0</v>
      </c>
      <c r="BF71" s="16">
        <f>Sect_CBs!BF71+Sect_DBs!AH71+Sect_FCs!AH71</f>
        <v>0</v>
      </c>
      <c r="BG71" s="16">
        <f>Sect_CBs!BG71+Sect_DBs!AI71+Sect_FCs!AI71</f>
        <v>0</v>
      </c>
      <c r="BH71" s="16">
        <f>Sect_CBs!BH71+Sect_DBs!AJ71+Sect_FCs!AJ71</f>
        <v>0</v>
      </c>
      <c r="BI71" s="16">
        <f>Sect_CBs!BI71+Sect_DBs!AK71+Sect_FCs!AK71</f>
        <v>0</v>
      </c>
      <c r="BJ71" s="16">
        <f>Sect_CBs!BJ71+Sect_DBs!AL71+Sect_FCs!AL71</f>
        <v>0</v>
      </c>
      <c r="BK71" s="16">
        <f>Sect_CBs!BK71+Sect_DBs!AM71+Sect_FCs!AM71</f>
        <v>0</v>
      </c>
      <c r="BL71" s="16">
        <f>Sect_CBs!BL71+Sect_DBs!AN71+Sect_FCs!AN71</f>
        <v>0</v>
      </c>
      <c r="BM71" s="16">
        <f>Sect_CBs!BM71+Sect_DBs!AO71+Sect_FCs!AO71</f>
        <v>0</v>
      </c>
      <c r="BN71" s="16">
        <f>Sect_CBs!BN71+Sect_DBs!AP71+Sect_FCs!AP71</f>
        <v>0</v>
      </c>
      <c r="BO71" s="16">
        <f>Sect_CBs!BO71+Sect_DBs!AQ71+Sect_FCs!AQ71</f>
        <v>0</v>
      </c>
      <c r="BP71" s="16">
        <f>Sect_CBs!BP71+Sect_DBs!AR71+Sect_FCs!AR71</f>
        <v>0</v>
      </c>
      <c r="BQ71" s="16">
        <f>Sect_CBs!BQ71+Sect_DBs!AS71+Sect_FCs!AS71</f>
        <v>0</v>
      </c>
      <c r="BR71" s="16">
        <f>Sect_CBs!BR71+Sect_DBs!AT71+Sect_FCs!AT71</f>
        <v>0</v>
      </c>
      <c r="BS71" s="16">
        <f>Sect_CBs!BS71+Sect_DBs!AU71+Sect_FCs!AU71</f>
        <v>0</v>
      </c>
      <c r="BT71" s="16">
        <f>Sect_CBs!BT71+Sect_DBs!AV71+Sect_FCs!AV71</f>
        <v>0</v>
      </c>
      <c r="BU71" s="16">
        <f>Sect_CBs!BU71+Sect_DBs!AW71+Sect_FCs!AW71</f>
        <v>0</v>
      </c>
      <c r="BV71" s="16">
        <f>Sect_CBs!BV71+Sect_DBs!AX71+Sect_FCs!AX71</f>
        <v>0</v>
      </c>
      <c r="BW71" s="16">
        <f>Sect_CBs!BW71+Sect_DBs!AY71+Sect_FCs!AY71</f>
        <v>0</v>
      </c>
      <c r="BX71" s="16">
        <f>Sect_CBs!BX71+Sect_DBs!AZ71+Sect_FCs!AZ71</f>
        <v>0</v>
      </c>
      <c r="BY71" s="16">
        <f>Sect_CBs!BY71+Sect_DBs!BA71+Sect_FCs!BA71</f>
        <v>0</v>
      </c>
      <c r="BZ71" s="16">
        <f>Sect_CBs!BZ71+Sect_DBs!BB71+Sect_FCs!BB71</f>
        <v>0</v>
      </c>
      <c r="CA71" s="16">
        <f>Sect_CBs!CA71+Sect_DBs!BC71+Sect_FCs!BC71</f>
        <v>0</v>
      </c>
      <c r="CB71" s="16">
        <f>Sect_CBs!CB71+Sect_DBs!BD71+Sect_FCs!BD71</f>
        <v>0</v>
      </c>
      <c r="CC71" s="16">
        <f>Sect_CBs!CC71+Sect_DBs!BE71+Sect_FCs!BE71</f>
        <v>0</v>
      </c>
      <c r="CD71" s="16">
        <f>Sect_CBs!CD71+Sect_DBs!BF71+Sect_FCs!BF71</f>
        <v>0</v>
      </c>
      <c r="CE71" s="16">
        <f>Sect_CBs!CE71+Sect_DBs!BG71+Sect_FCs!BG71</f>
        <v>0</v>
      </c>
      <c r="CF71" s="16">
        <f>Sect_CBs!CF71+Sect_DBs!BH71+Sect_FCs!BH71</f>
        <v>0</v>
      </c>
      <c r="CG71" s="16">
        <f>Sect_CBs!CG71+Sect_DBs!BI71+Sect_FCs!BI71</f>
        <v>0</v>
      </c>
      <c r="CH71" s="16">
        <f>Sect_CBs!CH71+Sect_DBs!BJ71+Sect_FCs!BJ71</f>
        <v>0</v>
      </c>
      <c r="CI71" s="16">
        <f>Sect_CBs!CI71+Sect_DBs!BK71+Sect_FCs!BK71</f>
        <v>0</v>
      </c>
      <c r="CJ71" s="16">
        <f>Sect_CBs!CJ71+Sect_DBs!BL71+Sect_FCs!BL71</f>
        <v>0</v>
      </c>
      <c r="CK71" s="16">
        <f>Sect_CBs!CK71+Sect_DBs!BM71+Sect_FCs!BM71</f>
        <v>0</v>
      </c>
      <c r="CL71" s="16">
        <f>Sect_CBs!CL71+Sect_DBs!BN71+Sect_FCs!BN71</f>
        <v>0</v>
      </c>
      <c r="CM71" s="16">
        <f>Sect_CBs!CM71+Sect_DBs!BO71+Sect_FCs!BO71</f>
        <v>0</v>
      </c>
      <c r="CN71" s="16">
        <f>Sect_CBs!CN71+Sect_DBs!BP71+Sect_FCs!BP71</f>
        <v>0</v>
      </c>
      <c r="CO71" s="16">
        <f>Sect_CBs!CO71+Sect_DBs!BQ71+Sect_FCs!BQ71</f>
        <v>0</v>
      </c>
      <c r="CP71" s="16">
        <f>Sect_CBs!CP71+Sect_DBs!BR71+Sect_FCs!BR71</f>
        <v>0</v>
      </c>
      <c r="CQ71" s="16">
        <f>Sect_CBs!CQ71+Sect_DBs!BS71+Sect_FCs!BS71</f>
        <v>0</v>
      </c>
      <c r="CR71" s="16">
        <f>Sect_CBs!CR71+Sect_DBs!BT71+Sect_FCs!BT71</f>
        <v>0</v>
      </c>
      <c r="CS71" s="16">
        <f>Sect_CBs!CS71+Sect_DBs!BU71+Sect_FCs!BU71</f>
        <v>0</v>
      </c>
      <c r="CT71" s="16">
        <f>Sect_CBs!CT71+Sect_DBs!BV71+Sect_FCs!BV71</f>
        <v>0</v>
      </c>
      <c r="CU71" s="16">
        <f>Sect_CBs!CU71+Sect_DBs!BW71+Sect_FCs!BW71</f>
        <v>0</v>
      </c>
      <c r="CV71" s="16">
        <f>Sect_CBs!CV71+Sect_DBs!BX71+Sect_FCs!BX71</f>
        <v>0</v>
      </c>
      <c r="CW71" s="16">
        <f>Sect_CBs!CW71+Sect_DBs!BY71+Sect_FCs!BY71</f>
        <v>0</v>
      </c>
      <c r="CX71" s="16">
        <f>Sect_CBs!CX71+Sect_DBs!BZ71+Sect_FCs!BZ71</f>
        <v>0</v>
      </c>
      <c r="CY71" s="16">
        <f>Sect_CBs!CY71+Sect_DBs!CA71+Sect_FCs!CA71</f>
        <v>0</v>
      </c>
      <c r="CZ71" s="16">
        <f>Sect_CBs!CZ71+Sect_DBs!CB71+Sect_FCs!CB71</f>
        <v>0</v>
      </c>
      <c r="DA71" s="16">
        <f>Sect_CBs!DA71+Sect_DBs!CC71+Sect_FCs!CC71</f>
        <v>0</v>
      </c>
      <c r="DB71" s="16">
        <f>Sect_CBs!DB71+Sect_DBs!CD71+Sect_FCs!CD71</f>
        <v>0</v>
      </c>
      <c r="DC71" s="16">
        <f>Sect_CBs!DC71+Sect_DBs!CE71+Sect_FCs!CE71</f>
        <v>0</v>
      </c>
      <c r="DD71" s="16">
        <f>Sect_CBs!DD71+Sect_DBs!CF71+Sect_FCs!CF71</f>
        <v>0</v>
      </c>
      <c r="DE71" s="16">
        <f>Sect_CBs!DE71+Sect_DBs!CG71+Sect_FCs!CG71</f>
        <v>0</v>
      </c>
      <c r="DF71" s="16">
        <f>Sect_CBs!DF71+Sect_DBs!CH71+Sect_FCs!CH71</f>
        <v>0</v>
      </c>
      <c r="DG71" s="16">
        <f>Sect_CBs!DG71+Sect_DBs!CI71+Sect_FCs!CI71</f>
        <v>0</v>
      </c>
      <c r="DH71" s="16">
        <f>Sect_CBs!DH71+Sect_DBs!CJ71+Sect_FCs!CJ71</f>
        <v>0</v>
      </c>
      <c r="DI71" s="16">
        <f>Sect_CBs!DI71+Sect_DBs!CK71+Sect_FCs!CK71</f>
        <v>0</v>
      </c>
      <c r="DJ71" s="16">
        <f>Sect_CBs!DJ71+Sect_DBs!CL71+Sect_FCs!CL71</f>
        <v>0</v>
      </c>
      <c r="DK71" s="16">
        <f>Sect_CBs!DK71+Sect_DBs!CM71+Sect_FCs!CM71</f>
        <v>0</v>
      </c>
      <c r="DL71" s="16">
        <f>Sect_CBs!DL71+Sect_DBs!CN71+Sect_FCs!CN71</f>
        <v>0</v>
      </c>
      <c r="DM71" s="16">
        <f>Sect_CBs!DM71+Sect_DBs!CO71+Sect_FCs!CO71</f>
        <v>0</v>
      </c>
      <c r="DN71" s="16">
        <f>Sect_CBs!DN71+Sect_DBs!CP71+Sect_FCs!CP71</f>
        <v>0</v>
      </c>
      <c r="DO71" s="16">
        <f>Sect_CBs!DO71+Sect_DBs!CQ71+Sect_FCs!CQ71</f>
        <v>0</v>
      </c>
      <c r="DP71" s="16">
        <f>Sect_CBs!DP71+Sect_DBs!CR71+Sect_FCs!CR71</f>
        <v>0</v>
      </c>
      <c r="DQ71" s="16">
        <f>Sect_CBs!DQ71+Sect_DBs!CS71+Sect_FCs!CS71</f>
        <v>0</v>
      </c>
      <c r="DR71" s="16">
        <f>Sect_CBs!DR71+Sect_DBs!CT71+Sect_FCs!CT71</f>
        <v>0</v>
      </c>
      <c r="DS71" s="16">
        <f>Sect_CBs!DS71+Sect_DBs!CU71+Sect_FCs!CU71</f>
        <v>0</v>
      </c>
      <c r="DT71" s="16">
        <f>Sect_CBs!DT71+Sect_DBs!CV71+Sect_FCs!CV71</f>
        <v>0</v>
      </c>
      <c r="DU71" s="16">
        <f>Sect_CBs!DU71+Sect_DBs!CW71+Sect_FCs!CW71</f>
        <v>0</v>
      </c>
      <c r="DV71" s="16">
        <f>Sect_CBs!DV71+Sect_DBs!CX71+Sect_FCs!CX71</f>
        <v>0</v>
      </c>
      <c r="DW71" s="16">
        <f>Sect_CBs!DW71+Sect_DBs!CY71+Sect_FCs!CY71</f>
        <v>0</v>
      </c>
      <c r="DX71" s="16">
        <f>Sect_CBs!DX71+Sect_DBs!CZ71+Sect_FCs!CZ71</f>
        <v>0</v>
      </c>
      <c r="DY71" s="16">
        <f>Sect_CBs!DY71+Sect_DBs!DA71+Sect_FCs!DA71</f>
        <v>0</v>
      </c>
      <c r="DZ71" s="16">
        <f>Sect_CBs!DZ71+Sect_DBs!DB71+Sect_FCs!DB71</f>
        <v>0</v>
      </c>
      <c r="EA71" s="16">
        <f>Sect_CBs!EA71+Sect_DBs!DC71+Sect_FCs!DC71</f>
        <v>0</v>
      </c>
      <c r="EB71" s="16">
        <f>Sect_CBs!EB71+Sect_DBs!DD71+Sect_FCs!DD71</f>
        <v>0</v>
      </c>
      <c r="EC71" s="16">
        <f>Sect_CBs!EC71+Sect_DBs!DE71+Sect_FCs!DE71</f>
        <v>0</v>
      </c>
      <c r="ED71" s="16">
        <f>Sect_CBs!ED71+Sect_DBs!DF71+Sect_FCs!DF71</f>
        <v>0</v>
      </c>
      <c r="EE71" s="16">
        <f>Sect_CBs!EE71+Sect_DBs!DG71+Sect_FCs!DG71</f>
        <v>0</v>
      </c>
      <c r="EF71" s="16">
        <f>Sect_CBs!EF71+Sect_DBs!DH71+Sect_FCs!DH71</f>
        <v>0</v>
      </c>
      <c r="EG71" s="16">
        <f>Sect_CBs!EG71+Sect_DBs!DI71+Sect_FCs!DI71</f>
        <v>0</v>
      </c>
      <c r="EH71" s="16">
        <f>Sect_CBs!EH71+Sect_DBs!DJ71+Sect_FCs!DJ71</f>
        <v>0</v>
      </c>
      <c r="EI71" s="16">
        <f>Sect_CBs!EI71+Sect_DBs!DK71+Sect_FCs!DK71</f>
        <v>0</v>
      </c>
      <c r="EJ71" s="16">
        <f>Sect_CBs!EJ71+Sect_DBs!DL71+Sect_FCs!DL71</f>
        <v>0</v>
      </c>
      <c r="EK71" s="13">
        <f>Sect_CBs!EK71+Sect_DBs!DM71+Sect_FCs!DM71</f>
        <v>0</v>
      </c>
      <c r="EL71" s="13">
        <f>Sect_CBs!EL71+Sect_DBs!DN71+Sect_FCs!DN71</f>
        <v>0</v>
      </c>
      <c r="EM71" s="13">
        <f>Sect_CBs!EM71+Sect_DBs!DO71+Sect_FCs!DO71</f>
        <v>0</v>
      </c>
      <c r="EN71" s="13">
        <f>Sect_CBs!EN71+Sect_DBs!DP71+Sect_FCs!DP71</f>
        <v>0</v>
      </c>
      <c r="EO71" s="13">
        <f>Sect_CBs!EO71+Sect_DBs!DQ71+Sect_FCs!DQ71</f>
        <v>0</v>
      </c>
      <c r="EP71" s="13">
        <f>Sect_CBs!EP71+Sect_DBs!DR71+Sect_FCs!DR71</f>
        <v>0</v>
      </c>
      <c r="EQ71" s="13">
        <f>Sect_CBs!EQ71+Sect_DBs!DS71+Sect_FCs!DS71</f>
        <v>0</v>
      </c>
      <c r="ER71" s="13">
        <f>Sect_CBs!ER71+Sect_DBs!DT71+Sect_FCs!DT71</f>
        <v>0</v>
      </c>
      <c r="ES71" s="13">
        <f>Sect_CBs!ES71+Sect_DBs!DU71+Sect_FCs!DU71</f>
        <v>0</v>
      </c>
      <c r="ET71" s="13">
        <f>Sect_CBs!ET71+Sect_DBs!DV71+Sect_FCs!DV71</f>
        <v>0</v>
      </c>
      <c r="EU71" s="13">
        <f>Sect_CBs!EU71+Sect_DBs!DW71+Sect_FCs!DW71</f>
        <v>0</v>
      </c>
      <c r="EV71" s="13">
        <f>Sect_CBs!EV71+Sect_DBs!DX71+Sect_FCs!DX71</f>
        <v>0</v>
      </c>
      <c r="EW71" s="13">
        <f>Sect_CBs!EW71+Sect_DBs!DY71+Sect_FCs!DY71</f>
        <v>0</v>
      </c>
      <c r="EX71" s="13">
        <f>Sect_CBs!EX71+Sect_DBs!DZ71+Sect_FCs!DZ71</f>
        <v>0</v>
      </c>
    </row>
    <row r="72" spans="1:154" s="18" customFormat="1" x14ac:dyDescent="0.3">
      <c r="A72" s="15" t="s">
        <v>84</v>
      </c>
      <c r="B72" s="16">
        <v>1527.2861295600003</v>
      </c>
      <c r="C72" s="16">
        <v>1557.37030334</v>
      </c>
      <c r="D72" s="16">
        <v>1520.0594590599999</v>
      </c>
      <c r="E72" s="16">
        <v>1309.9934959140539</v>
      </c>
      <c r="F72" s="16">
        <v>1100.5027290200001</v>
      </c>
      <c r="G72" s="16">
        <v>855.52916969</v>
      </c>
      <c r="H72" s="16">
        <v>21.006834199999997</v>
      </c>
      <c r="I72" s="16">
        <v>22.0269142</v>
      </c>
      <c r="J72" s="16">
        <v>21.882914199999998</v>
      </c>
      <c r="K72" s="16">
        <v>25.9219522</v>
      </c>
      <c r="L72" s="16">
        <v>21.890627816639</v>
      </c>
      <c r="M72" s="16">
        <v>18.530253779999999</v>
      </c>
      <c r="N72" s="16">
        <v>16.860428059999997</v>
      </c>
      <c r="O72" s="16">
        <v>16.949428059999995</v>
      </c>
      <c r="P72" s="16">
        <v>7.6744578700000003</v>
      </c>
      <c r="Q72" s="16">
        <v>9.3990119599999993</v>
      </c>
      <c r="R72" s="16">
        <v>8.7918862600000001</v>
      </c>
      <c r="S72" s="16">
        <v>9.5341882600000005</v>
      </c>
      <c r="T72" s="16">
        <v>9.6561599100000013</v>
      </c>
      <c r="U72" s="16">
        <v>9.3420829099999985</v>
      </c>
      <c r="V72" s="16">
        <v>9.5254059099999999</v>
      </c>
      <c r="W72" s="16">
        <v>9.6470921199999999</v>
      </c>
      <c r="X72" s="16">
        <v>7.8958497299999992</v>
      </c>
      <c r="Y72" s="16">
        <v>10.544118990000001</v>
      </c>
      <c r="Z72" s="16">
        <f>Sect_CBs!Z72+Sect_DBs!B72+Sect_FCs!B72</f>
        <v>0</v>
      </c>
      <c r="AA72" s="16">
        <f>Sect_CBs!AA72+Sect_DBs!C72+Sect_FCs!C72</f>
        <v>0</v>
      </c>
      <c r="AB72" s="16">
        <f>Sect_CBs!AB72+Sect_DBs!D72+Sect_FCs!D72</f>
        <v>0</v>
      </c>
      <c r="AC72" s="16">
        <f>Sect_CBs!AC72+Sect_DBs!E72+Sect_FCs!E72</f>
        <v>0</v>
      </c>
      <c r="AD72" s="16">
        <f>Sect_CBs!AD72+Sect_DBs!F72+Sect_FCs!F72</f>
        <v>0</v>
      </c>
      <c r="AE72" s="16">
        <f>Sect_CBs!AE72+Sect_DBs!G72+Sect_FCs!G72</f>
        <v>0</v>
      </c>
      <c r="AF72" s="16">
        <f>Sect_CBs!AF72+Sect_DBs!H72+Sect_FCs!H72</f>
        <v>0</v>
      </c>
      <c r="AG72" s="16">
        <f>Sect_CBs!AG72+Sect_DBs!I72+Sect_FCs!I72</f>
        <v>0</v>
      </c>
      <c r="AH72" s="16">
        <f>Sect_CBs!AH72+Sect_DBs!J72+Sect_FCs!J72</f>
        <v>0</v>
      </c>
      <c r="AI72" s="16">
        <f>Sect_CBs!AI72+Sect_DBs!K72+Sect_FCs!K72</f>
        <v>0</v>
      </c>
      <c r="AJ72" s="16">
        <f>Sect_CBs!AJ72+Sect_DBs!L72+Sect_FCs!L72</f>
        <v>0</v>
      </c>
      <c r="AK72" s="16">
        <f>Sect_CBs!AK72+Sect_DBs!M72+Sect_FCs!M72</f>
        <v>0</v>
      </c>
      <c r="AL72" s="16">
        <f>Sect_CBs!AL72+Sect_DBs!N72+Sect_FCs!N72</f>
        <v>0</v>
      </c>
      <c r="AM72" s="16">
        <f>Sect_CBs!AM72+Sect_DBs!O72+Sect_FCs!O72</f>
        <v>0</v>
      </c>
      <c r="AN72" s="16">
        <f>Sect_CBs!AN72+Sect_DBs!P72+Sect_FCs!P72</f>
        <v>0</v>
      </c>
      <c r="AO72" s="16">
        <f>Sect_CBs!AO72+Sect_DBs!Q72+Sect_FCs!Q72</f>
        <v>0</v>
      </c>
      <c r="AP72" s="16">
        <f>Sect_CBs!AP72+Sect_DBs!R72+Sect_FCs!R72</f>
        <v>0</v>
      </c>
      <c r="AQ72" s="16">
        <f>Sect_CBs!AQ72+Sect_DBs!S72+Sect_FCs!S72</f>
        <v>0</v>
      </c>
      <c r="AR72" s="16">
        <f>Sect_CBs!AR72+Sect_DBs!T72+Sect_FCs!T72</f>
        <v>0</v>
      </c>
      <c r="AS72" s="16">
        <f>Sect_CBs!AS72+Sect_DBs!U72+Sect_FCs!U72</f>
        <v>0</v>
      </c>
      <c r="AT72" s="16">
        <f>Sect_CBs!AT72+Sect_DBs!V72+Sect_FCs!V72</f>
        <v>0</v>
      </c>
      <c r="AU72" s="16">
        <f>Sect_CBs!AU72+Sect_DBs!W72+Sect_FCs!W72</f>
        <v>0</v>
      </c>
      <c r="AV72" s="16">
        <f>Sect_CBs!AV72+Sect_DBs!X72+Sect_FCs!X72</f>
        <v>0</v>
      </c>
      <c r="AW72" s="16">
        <f>Sect_CBs!AW72+Sect_DBs!Y72+Sect_FCs!Y72</f>
        <v>0</v>
      </c>
      <c r="AX72" s="16">
        <f>Sect_CBs!AX72+Sect_DBs!Z72+Sect_FCs!Z72</f>
        <v>0</v>
      </c>
      <c r="AY72" s="16">
        <f>Sect_CBs!AY72+Sect_DBs!AA72+Sect_FCs!AA72</f>
        <v>0</v>
      </c>
      <c r="AZ72" s="16">
        <f>Sect_CBs!AZ72+Sect_DBs!AB72+Sect_FCs!AB72</f>
        <v>0</v>
      </c>
      <c r="BA72" s="16">
        <f>Sect_CBs!BA72+Sect_DBs!AC72+Sect_FCs!AC72</f>
        <v>0</v>
      </c>
      <c r="BB72" s="16">
        <f>Sect_CBs!BB72+Sect_DBs!AD72+Sect_FCs!AD72</f>
        <v>0</v>
      </c>
      <c r="BC72" s="16">
        <f>Sect_CBs!BC72+Sect_DBs!AE72+Sect_FCs!AE72</f>
        <v>0</v>
      </c>
      <c r="BD72" s="16">
        <f>Sect_CBs!BD72+Sect_DBs!AF72+Sect_FCs!AF72</f>
        <v>0</v>
      </c>
      <c r="BE72" s="16">
        <f>Sect_CBs!BE72+Sect_DBs!AG72+Sect_FCs!AG72</f>
        <v>0</v>
      </c>
      <c r="BF72" s="16">
        <f>Sect_CBs!BF72+Sect_DBs!AH72+Sect_FCs!AH72</f>
        <v>0</v>
      </c>
      <c r="BG72" s="16">
        <f>Sect_CBs!BG72+Sect_DBs!AI72+Sect_FCs!AI72</f>
        <v>0</v>
      </c>
      <c r="BH72" s="16">
        <f>Sect_CBs!BH72+Sect_DBs!AJ72+Sect_FCs!AJ72</f>
        <v>0</v>
      </c>
      <c r="BI72" s="16">
        <f>Sect_CBs!BI72+Sect_DBs!AK72+Sect_FCs!AK72</f>
        <v>0</v>
      </c>
      <c r="BJ72" s="16">
        <f>Sect_CBs!BJ72+Sect_DBs!AL72+Sect_FCs!AL72</f>
        <v>0</v>
      </c>
      <c r="BK72" s="16">
        <f>Sect_CBs!BK72+Sect_DBs!AM72+Sect_FCs!AM72</f>
        <v>0</v>
      </c>
      <c r="BL72" s="16">
        <f>Sect_CBs!BL72+Sect_DBs!AN72+Sect_FCs!AN72</f>
        <v>0</v>
      </c>
      <c r="BM72" s="16">
        <f>Sect_CBs!BM72+Sect_DBs!AO72+Sect_FCs!AO72</f>
        <v>0</v>
      </c>
      <c r="BN72" s="16">
        <f>Sect_CBs!BN72+Sect_DBs!AP72+Sect_FCs!AP72</f>
        <v>0</v>
      </c>
      <c r="BO72" s="16">
        <f>Sect_CBs!BO72+Sect_DBs!AQ72+Sect_FCs!AQ72</f>
        <v>0</v>
      </c>
      <c r="BP72" s="16">
        <f>Sect_CBs!BP72+Sect_DBs!AR72+Sect_FCs!AR72</f>
        <v>0</v>
      </c>
      <c r="BQ72" s="16">
        <f>Sect_CBs!BQ72+Sect_DBs!AS72+Sect_FCs!AS72</f>
        <v>0</v>
      </c>
      <c r="BR72" s="16">
        <f>Sect_CBs!BR72+Sect_DBs!AT72+Sect_FCs!AT72</f>
        <v>0</v>
      </c>
      <c r="BS72" s="16">
        <f>Sect_CBs!BS72+Sect_DBs!AU72+Sect_FCs!AU72</f>
        <v>0</v>
      </c>
      <c r="BT72" s="16">
        <f>Sect_CBs!BT72+Sect_DBs!AV72+Sect_FCs!AV72</f>
        <v>0</v>
      </c>
      <c r="BU72" s="16">
        <f>Sect_CBs!BU72+Sect_DBs!AW72+Sect_FCs!AW72</f>
        <v>0</v>
      </c>
      <c r="BV72" s="16">
        <f>Sect_CBs!BV72+Sect_DBs!AX72+Sect_FCs!AX72</f>
        <v>0</v>
      </c>
      <c r="BW72" s="16">
        <f>Sect_CBs!BW72+Sect_DBs!AY72+Sect_FCs!AY72</f>
        <v>0</v>
      </c>
      <c r="BX72" s="16">
        <f>Sect_CBs!BX72+Sect_DBs!AZ72+Sect_FCs!AZ72</f>
        <v>0</v>
      </c>
      <c r="BY72" s="16">
        <f>Sect_CBs!BY72+Sect_DBs!BA72+Sect_FCs!BA72</f>
        <v>0</v>
      </c>
      <c r="BZ72" s="16">
        <f>Sect_CBs!BZ72+Sect_DBs!BB72+Sect_FCs!BB72</f>
        <v>0</v>
      </c>
      <c r="CA72" s="16">
        <f>Sect_CBs!CA72+Sect_DBs!BC72+Sect_FCs!BC72</f>
        <v>0</v>
      </c>
      <c r="CB72" s="16">
        <f>Sect_CBs!CB72+Sect_DBs!BD72+Sect_FCs!BD72</f>
        <v>0</v>
      </c>
      <c r="CC72" s="16">
        <f>Sect_CBs!CC72+Sect_DBs!BE72+Sect_FCs!BE72</f>
        <v>0</v>
      </c>
      <c r="CD72" s="16">
        <f>Sect_CBs!CD72+Sect_DBs!BF72+Sect_FCs!BF72</f>
        <v>0</v>
      </c>
      <c r="CE72" s="16">
        <f>Sect_CBs!CE72+Sect_DBs!BG72+Sect_FCs!BG72</f>
        <v>0</v>
      </c>
      <c r="CF72" s="16">
        <f>Sect_CBs!CF72+Sect_DBs!BH72+Sect_FCs!BH72</f>
        <v>0</v>
      </c>
      <c r="CG72" s="16">
        <f>Sect_CBs!CG72+Sect_DBs!BI72+Sect_FCs!BI72</f>
        <v>0</v>
      </c>
      <c r="CH72" s="16">
        <f>Sect_CBs!CH72+Sect_DBs!BJ72+Sect_FCs!BJ72</f>
        <v>0</v>
      </c>
      <c r="CI72" s="16">
        <f>Sect_CBs!CI72+Sect_DBs!BK72+Sect_FCs!BK72</f>
        <v>0</v>
      </c>
      <c r="CJ72" s="16">
        <f>Sect_CBs!CJ72+Sect_DBs!BL72+Sect_FCs!BL72</f>
        <v>0</v>
      </c>
      <c r="CK72" s="16">
        <f>Sect_CBs!CK72+Sect_DBs!BM72+Sect_FCs!BM72</f>
        <v>0</v>
      </c>
      <c r="CL72" s="16">
        <f>Sect_CBs!CL72+Sect_DBs!BN72+Sect_FCs!BN72</f>
        <v>0</v>
      </c>
      <c r="CM72" s="16">
        <f>Sect_CBs!CM72+Sect_DBs!BO72+Sect_FCs!BO72</f>
        <v>0</v>
      </c>
      <c r="CN72" s="16">
        <f>Sect_CBs!CN72+Sect_DBs!BP72+Sect_FCs!BP72</f>
        <v>0</v>
      </c>
      <c r="CO72" s="16">
        <f>Sect_CBs!CO72+Sect_DBs!BQ72+Sect_FCs!BQ72</f>
        <v>0</v>
      </c>
      <c r="CP72" s="16">
        <f>Sect_CBs!CP72+Sect_DBs!BR72+Sect_FCs!BR72</f>
        <v>0</v>
      </c>
      <c r="CQ72" s="16">
        <f>Sect_CBs!CQ72+Sect_DBs!BS72+Sect_FCs!BS72</f>
        <v>0</v>
      </c>
      <c r="CR72" s="16">
        <f>Sect_CBs!CR72+Sect_DBs!BT72+Sect_FCs!BT72</f>
        <v>0</v>
      </c>
      <c r="CS72" s="16">
        <f>Sect_CBs!CS72+Sect_DBs!BU72+Sect_FCs!BU72</f>
        <v>0</v>
      </c>
      <c r="CT72" s="16">
        <f>Sect_CBs!CT72+Sect_DBs!BV72+Sect_FCs!BV72</f>
        <v>0</v>
      </c>
      <c r="CU72" s="16">
        <f>Sect_CBs!CU72+Sect_DBs!BW72+Sect_FCs!BW72</f>
        <v>0</v>
      </c>
      <c r="CV72" s="16">
        <f>Sect_CBs!CV72+Sect_DBs!BX72+Sect_FCs!BX72</f>
        <v>0</v>
      </c>
      <c r="CW72" s="16">
        <f>Sect_CBs!CW72+Sect_DBs!BY72+Sect_FCs!BY72</f>
        <v>0</v>
      </c>
      <c r="CX72" s="16">
        <f>Sect_CBs!CX72+Sect_DBs!BZ72+Sect_FCs!BZ72</f>
        <v>0</v>
      </c>
      <c r="CY72" s="16">
        <f>Sect_CBs!CY72+Sect_DBs!CA72+Sect_FCs!CA72</f>
        <v>0</v>
      </c>
      <c r="CZ72" s="16">
        <f>Sect_CBs!CZ72+Sect_DBs!CB72+Sect_FCs!CB72</f>
        <v>0</v>
      </c>
      <c r="DA72" s="16">
        <f>Sect_CBs!DA72+Sect_DBs!CC72+Sect_FCs!CC72</f>
        <v>0</v>
      </c>
      <c r="DB72" s="16">
        <f>Sect_CBs!DB72+Sect_DBs!CD72+Sect_FCs!CD72</f>
        <v>0</v>
      </c>
      <c r="DC72" s="16">
        <f>Sect_CBs!DC72+Sect_DBs!CE72+Sect_FCs!CE72</f>
        <v>0</v>
      </c>
      <c r="DD72" s="16">
        <f>Sect_CBs!DD72+Sect_DBs!CF72+Sect_FCs!CF72</f>
        <v>0</v>
      </c>
      <c r="DE72" s="16">
        <f>Sect_CBs!DE72+Sect_DBs!CG72+Sect_FCs!CG72</f>
        <v>0</v>
      </c>
      <c r="DF72" s="16">
        <f>Sect_CBs!DF72+Sect_DBs!CH72+Sect_FCs!CH72</f>
        <v>0</v>
      </c>
      <c r="DG72" s="16">
        <f>Sect_CBs!DG72+Sect_DBs!CI72+Sect_FCs!CI72</f>
        <v>0</v>
      </c>
      <c r="DH72" s="16">
        <f>Sect_CBs!DH72+Sect_DBs!CJ72+Sect_FCs!CJ72</f>
        <v>0</v>
      </c>
      <c r="DI72" s="16">
        <f>Sect_CBs!DI72+Sect_DBs!CK72+Sect_FCs!CK72</f>
        <v>0</v>
      </c>
      <c r="DJ72" s="16">
        <f>Sect_CBs!DJ72+Sect_DBs!CL72+Sect_FCs!CL72</f>
        <v>0</v>
      </c>
      <c r="DK72" s="16">
        <f>Sect_CBs!DK72+Sect_DBs!CM72+Sect_FCs!CM72</f>
        <v>0</v>
      </c>
      <c r="DL72" s="16">
        <f>Sect_CBs!DL72+Sect_DBs!CN72+Sect_FCs!CN72</f>
        <v>0</v>
      </c>
      <c r="DM72" s="16">
        <f>Sect_CBs!DM72+Sect_DBs!CO72+Sect_FCs!CO72</f>
        <v>0</v>
      </c>
      <c r="DN72" s="16">
        <f>Sect_CBs!DN72+Sect_DBs!CP72+Sect_FCs!CP72</f>
        <v>0</v>
      </c>
      <c r="DO72" s="16">
        <f>Sect_CBs!DO72+Sect_DBs!CQ72+Sect_FCs!CQ72</f>
        <v>0</v>
      </c>
      <c r="DP72" s="16">
        <f>Sect_CBs!DP72+Sect_DBs!CR72+Sect_FCs!CR72</f>
        <v>0</v>
      </c>
      <c r="DQ72" s="16">
        <f>Sect_CBs!DQ72+Sect_DBs!CS72+Sect_FCs!CS72</f>
        <v>0</v>
      </c>
      <c r="DR72" s="16">
        <f>Sect_CBs!DR72+Sect_DBs!CT72+Sect_FCs!CT72</f>
        <v>0</v>
      </c>
      <c r="DS72" s="16">
        <f>Sect_CBs!DS72+Sect_DBs!CU72+Sect_FCs!CU72</f>
        <v>0</v>
      </c>
      <c r="DT72" s="16">
        <f>Sect_CBs!DT72+Sect_DBs!CV72+Sect_FCs!CV72</f>
        <v>0</v>
      </c>
      <c r="DU72" s="16">
        <f>Sect_CBs!DU72+Sect_DBs!CW72+Sect_FCs!CW72</f>
        <v>0</v>
      </c>
      <c r="DV72" s="16">
        <f>Sect_CBs!DV72+Sect_DBs!CX72+Sect_FCs!CX72</f>
        <v>0</v>
      </c>
      <c r="DW72" s="16">
        <f>Sect_CBs!DW72+Sect_DBs!CY72+Sect_FCs!CY72</f>
        <v>0</v>
      </c>
      <c r="DX72" s="16">
        <f>Sect_CBs!DX72+Sect_DBs!CZ72+Sect_FCs!CZ72</f>
        <v>0</v>
      </c>
      <c r="DY72" s="16">
        <f>Sect_CBs!DY72+Sect_DBs!DA72+Sect_FCs!DA72</f>
        <v>0</v>
      </c>
      <c r="DZ72" s="16">
        <f>Sect_CBs!DZ72+Sect_DBs!DB72+Sect_FCs!DB72</f>
        <v>0</v>
      </c>
      <c r="EA72" s="16">
        <f>Sect_CBs!EA72+Sect_DBs!DC72+Sect_FCs!DC72</f>
        <v>0</v>
      </c>
      <c r="EB72" s="16">
        <f>Sect_CBs!EB72+Sect_DBs!DD72+Sect_FCs!DD72</f>
        <v>0</v>
      </c>
      <c r="EC72" s="16">
        <f>Sect_CBs!EC72+Sect_DBs!DE72+Sect_FCs!DE72</f>
        <v>0</v>
      </c>
      <c r="ED72" s="16">
        <f>Sect_CBs!ED72+Sect_DBs!DF72+Sect_FCs!DF72</f>
        <v>0</v>
      </c>
      <c r="EE72" s="16">
        <f>Sect_CBs!EE72+Sect_DBs!DG72+Sect_FCs!DG72</f>
        <v>0</v>
      </c>
      <c r="EF72" s="16">
        <f>Sect_CBs!EF72+Sect_DBs!DH72+Sect_FCs!DH72</f>
        <v>0</v>
      </c>
      <c r="EG72" s="16">
        <f>Sect_CBs!EG72+Sect_DBs!DI72+Sect_FCs!DI72</f>
        <v>0</v>
      </c>
      <c r="EH72" s="16">
        <f>Sect_CBs!EH72+Sect_DBs!DJ72+Sect_FCs!DJ72</f>
        <v>0</v>
      </c>
      <c r="EI72" s="16">
        <f>Sect_CBs!EI72+Sect_DBs!DK72+Sect_FCs!DK72</f>
        <v>0</v>
      </c>
      <c r="EJ72" s="16">
        <f>Sect_CBs!EJ72+Sect_DBs!DL72+Sect_FCs!DL72</f>
        <v>0</v>
      </c>
      <c r="EK72" s="13">
        <f>Sect_CBs!EK72+Sect_DBs!DM72+Sect_FCs!DM72</f>
        <v>0</v>
      </c>
      <c r="EL72" s="13">
        <f>Sect_CBs!EL72+Sect_DBs!DN72+Sect_FCs!DN72</f>
        <v>0</v>
      </c>
      <c r="EM72" s="13">
        <f>Sect_CBs!EM72+Sect_DBs!DO72+Sect_FCs!DO72</f>
        <v>0</v>
      </c>
      <c r="EN72" s="13">
        <f>Sect_CBs!EN72+Sect_DBs!DP72+Sect_FCs!DP72</f>
        <v>0</v>
      </c>
      <c r="EO72" s="13">
        <f>Sect_CBs!EO72+Sect_DBs!DQ72+Sect_FCs!DQ72</f>
        <v>0</v>
      </c>
      <c r="EP72" s="13">
        <f>Sect_CBs!EP72+Sect_DBs!DR72+Sect_FCs!DR72</f>
        <v>0</v>
      </c>
      <c r="EQ72" s="13">
        <f>Sect_CBs!EQ72+Sect_DBs!DS72+Sect_FCs!DS72</f>
        <v>0</v>
      </c>
      <c r="ER72" s="13">
        <f>Sect_CBs!ER72+Sect_DBs!DT72+Sect_FCs!DT72</f>
        <v>0</v>
      </c>
      <c r="ES72" s="13">
        <f>Sect_CBs!ES72+Sect_DBs!DU72+Sect_FCs!DU72</f>
        <v>0</v>
      </c>
      <c r="ET72" s="13">
        <f>Sect_CBs!ET72+Sect_DBs!DV72+Sect_FCs!DV72</f>
        <v>0</v>
      </c>
      <c r="EU72" s="13">
        <f>Sect_CBs!EU72+Sect_DBs!DW72+Sect_FCs!DW72</f>
        <v>0</v>
      </c>
      <c r="EV72" s="13">
        <f>Sect_CBs!EV72+Sect_DBs!DX72+Sect_FCs!DX72</f>
        <v>0</v>
      </c>
      <c r="EW72" s="13">
        <f>Sect_CBs!EW72+Sect_DBs!DY72+Sect_FCs!DY72</f>
        <v>0</v>
      </c>
      <c r="EX72" s="13">
        <f>Sect_CBs!EX72+Sect_DBs!DZ72+Sect_FCs!DZ72</f>
        <v>0</v>
      </c>
    </row>
    <row r="73" spans="1:154" s="18" customFormat="1" x14ac:dyDescent="0.3">
      <c r="A73" s="15" t="s">
        <v>85</v>
      </c>
      <c r="B73" s="16">
        <v>2765.7015527100002</v>
      </c>
      <c r="C73" s="16">
        <v>3022.2290394699994</v>
      </c>
      <c r="D73" s="16">
        <v>3351.5639337600005</v>
      </c>
      <c r="E73" s="16">
        <v>3310.9126416895947</v>
      </c>
      <c r="F73" s="16">
        <v>3572.3511883799997</v>
      </c>
      <c r="G73" s="16">
        <v>2974.2862624699997</v>
      </c>
      <c r="H73" s="16">
        <v>3787.9004338700006</v>
      </c>
      <c r="I73" s="16">
        <v>3465.0611677699999</v>
      </c>
      <c r="J73" s="16">
        <v>3465.3181677699999</v>
      </c>
      <c r="K73" s="16">
        <v>3444.2380039799996</v>
      </c>
      <c r="L73" s="16">
        <v>3636.1609167772317</v>
      </c>
      <c r="M73" s="16">
        <v>4337.9483291106308</v>
      </c>
      <c r="N73" s="16">
        <v>5461.6229398345586</v>
      </c>
      <c r="O73" s="16">
        <v>5544.9951805540595</v>
      </c>
      <c r="P73" s="16">
        <v>5190.2457428140597</v>
      </c>
      <c r="Q73" s="16">
        <v>5254.4464636600596</v>
      </c>
      <c r="R73" s="16">
        <v>5320.8885893870593</v>
      </c>
      <c r="S73" s="16">
        <v>5057.3949838879989</v>
      </c>
      <c r="T73" s="16">
        <v>4975.2350435319995</v>
      </c>
      <c r="U73" s="16">
        <v>5613.1487976899289</v>
      </c>
      <c r="V73" s="16">
        <v>5590.9994760259997</v>
      </c>
      <c r="W73" s="16">
        <v>5666.1911309700008</v>
      </c>
      <c r="X73" s="16">
        <v>5701.0895292559999</v>
      </c>
      <c r="Y73" s="16">
        <v>5683.6673215550018</v>
      </c>
      <c r="Z73" s="16">
        <f>Sect_CBs!Z73+Sect_DBs!B73+Sect_FCs!B73</f>
        <v>6665.3006060500038</v>
      </c>
      <c r="AA73" s="16">
        <f>Sect_CBs!AA73+Sect_DBs!C73+Sect_FCs!C73</f>
        <v>7826.5209663230044</v>
      </c>
      <c r="AB73" s="16">
        <f>Sect_CBs!AB73+Sect_DBs!D73+Sect_FCs!D73</f>
        <v>7959.6489886440049</v>
      </c>
      <c r="AC73" s="16">
        <f>Sect_CBs!AC73+Sect_DBs!E73+Sect_FCs!E73</f>
        <v>7958.0729753655023</v>
      </c>
      <c r="AD73" s="16">
        <f>Sect_CBs!AD73+Sect_DBs!F73+Sect_FCs!F73</f>
        <v>8067.1700320580039</v>
      </c>
      <c r="AE73" s="16">
        <f>Sect_CBs!AE73+Sect_DBs!G73+Sect_FCs!G73</f>
        <v>8060.8838989700016</v>
      </c>
      <c r="AF73" s="16">
        <f>Sect_CBs!AF73+Sect_DBs!H73+Sect_FCs!H73</f>
        <v>9131.9794223100034</v>
      </c>
      <c r="AG73" s="16">
        <f>Sect_CBs!AG73+Sect_DBs!I73+Sect_FCs!I73</f>
        <v>9193.4617199760032</v>
      </c>
      <c r="AH73" s="16">
        <f>Sect_CBs!AH73+Sect_DBs!J73+Sect_FCs!J73</f>
        <v>9971.3979300380015</v>
      </c>
      <c r="AI73" s="16">
        <f>Sect_CBs!AI73+Sect_DBs!K73+Sect_FCs!K73</f>
        <v>10523.629137290029</v>
      </c>
      <c r="AJ73" s="16">
        <f>Sect_CBs!AJ73+Sect_DBs!L73+Sect_FCs!L73</f>
        <v>11028.449732988027</v>
      </c>
      <c r="AK73" s="16">
        <f>Sect_CBs!AK73+Sect_DBs!M73+Sect_FCs!M73</f>
        <v>11209.312359288029</v>
      </c>
      <c r="AL73" s="16">
        <f>Sect_CBs!AL73+Sect_DBs!N73+Sect_FCs!N73</f>
        <v>12333.686117361</v>
      </c>
      <c r="AM73" s="16">
        <f>Sect_CBs!AM73+Sect_DBs!O73+Sect_FCs!O73</f>
        <v>12617.704668060001</v>
      </c>
      <c r="AN73" s="16">
        <f>Sect_CBs!AN73+Sect_DBs!P73+Sect_FCs!P73</f>
        <v>12865.412524060024</v>
      </c>
      <c r="AO73" s="16">
        <f>Sect_CBs!AO73+Sect_DBs!Q73+Sect_FCs!Q73</f>
        <v>13186.199724030022</v>
      </c>
      <c r="AP73" s="16">
        <f>Sect_CBs!AP73+Sect_DBs!R73+Sect_FCs!R73</f>
        <v>12842.795718305017</v>
      </c>
      <c r="AQ73" s="16">
        <f>Sect_CBs!AQ73+Sect_DBs!S73+Sect_FCs!S73</f>
        <v>13679.979052625</v>
      </c>
      <c r="AR73" s="16">
        <f>Sect_CBs!AR73+Sect_DBs!T73+Sect_FCs!T73</f>
        <v>15986.436616852527</v>
      </c>
      <c r="AS73" s="16">
        <f>Sect_CBs!AS73+Sect_DBs!U73+Sect_FCs!U73</f>
        <v>16320.102818131001</v>
      </c>
      <c r="AT73" s="16">
        <f>Sect_CBs!AT73+Sect_DBs!V73+Sect_FCs!V73</f>
        <v>16527.285285097001</v>
      </c>
      <c r="AU73" s="16">
        <f>Sect_CBs!AU73+Sect_DBs!W73+Sect_FCs!W73</f>
        <v>17561.621272328004</v>
      </c>
      <c r="AV73" s="16">
        <f>Sect_CBs!AV73+Sect_DBs!X73+Sect_FCs!X73</f>
        <v>17115.901288288529</v>
      </c>
      <c r="AW73" s="16">
        <f>Sect_CBs!AW73+Sect_DBs!Y73+Sect_FCs!Y73</f>
        <v>17354.754190622025</v>
      </c>
      <c r="AX73" s="16">
        <f>Sect_CBs!AX73+Sect_DBs!Z73+Sect_FCs!Z73</f>
        <v>17761.652337967025</v>
      </c>
      <c r="AY73" s="16">
        <f>Sect_CBs!AY73+Sect_DBs!AA73+Sect_FCs!AA73</f>
        <v>18117.665178900024</v>
      </c>
      <c r="AZ73" s="16">
        <f>Sect_CBs!AZ73+Sect_DBs!AB73+Sect_FCs!AB73</f>
        <v>18177.930915875626</v>
      </c>
      <c r="BA73" s="16">
        <f>Sect_CBs!BA73+Sect_DBs!AC73+Sect_FCs!AC73</f>
        <v>18583.845926695525</v>
      </c>
      <c r="BB73" s="16">
        <f>Sect_CBs!BB73+Sect_DBs!AD73+Sect_FCs!AD73</f>
        <v>18991.747556945524</v>
      </c>
      <c r="BC73" s="16">
        <f>Sect_CBs!BC73+Sect_DBs!AE73+Sect_FCs!AE73</f>
        <v>19589.652265852026</v>
      </c>
      <c r="BD73" s="16">
        <f>Sect_CBs!BD73+Sect_DBs!AF73+Sect_FCs!AF73</f>
        <v>19409.477779449528</v>
      </c>
      <c r="BE73" s="16">
        <f>Sect_CBs!BE73+Sect_DBs!AG73+Sect_FCs!AG73</f>
        <v>20354.87851124103</v>
      </c>
      <c r="BF73" s="16">
        <f>Sect_CBs!BF73+Sect_DBs!AH73+Sect_FCs!AH73</f>
        <v>20768.878281221503</v>
      </c>
      <c r="BG73" s="16">
        <f>Sect_CBs!BG73+Sect_DBs!AI73+Sect_FCs!AI73</f>
        <v>21819.215812851493</v>
      </c>
      <c r="BH73" s="16">
        <f>Sect_CBs!BH73+Sect_DBs!AJ73+Sect_FCs!AJ73</f>
        <v>21419.855185265493</v>
      </c>
      <c r="BI73" s="16">
        <f>Sect_CBs!BI73+Sect_DBs!AK73+Sect_FCs!AK73</f>
        <v>21881.506402630017</v>
      </c>
      <c r="BJ73" s="16">
        <f>Sect_CBs!BJ73+Sect_DBs!AL73+Sect_FCs!AL73</f>
        <v>22866.757006658027</v>
      </c>
      <c r="BK73" s="16">
        <f>Sect_CBs!BK73+Sect_DBs!AM73+Sect_FCs!AM73</f>
        <v>23560.396887323026</v>
      </c>
      <c r="BL73" s="16">
        <f>Sect_CBs!BL73+Sect_DBs!AN73+Sect_FCs!AN73</f>
        <v>23991.913617498023</v>
      </c>
      <c r="BM73" s="16">
        <f>Sect_CBs!BM73+Sect_DBs!AO73+Sect_FCs!AO73</f>
        <v>24974.309876609022</v>
      </c>
      <c r="BN73" s="16">
        <f>Sect_CBs!BN73+Sect_DBs!AP73+Sect_FCs!AP73</f>
        <v>25476.508729039018</v>
      </c>
      <c r="BO73" s="16">
        <f>Sect_CBs!BO73+Sect_DBs!AQ73+Sect_FCs!AQ73</f>
        <v>25706.454326110026</v>
      </c>
      <c r="BP73" s="16">
        <f>Sect_CBs!BP73+Sect_DBs!AR73+Sect_FCs!AR73</f>
        <v>26807.789714392024</v>
      </c>
      <c r="BQ73" s="16">
        <f>Sect_CBs!BQ73+Sect_DBs!AS73+Sect_FCs!AS73</f>
        <v>27242.884228426024</v>
      </c>
      <c r="BR73" s="16">
        <f>Sect_CBs!BR73+Sect_DBs!AT73+Sect_FCs!AT73</f>
        <v>27737.843079605998</v>
      </c>
      <c r="BS73" s="16">
        <f>Sect_CBs!BS73+Sect_DBs!AU73+Sect_FCs!AU73</f>
        <v>28737.943752970004</v>
      </c>
      <c r="BT73" s="16">
        <f>Sect_CBs!BT73+Sect_DBs!AV73+Sect_FCs!AV73</f>
        <v>29508.121881597999</v>
      </c>
      <c r="BU73" s="16">
        <f>Sect_CBs!BU73+Sect_DBs!AW73+Sect_FCs!AW73</f>
        <v>30236.887999964998</v>
      </c>
      <c r="BV73" s="16">
        <f>Sect_CBs!BV73+Sect_DBs!AX73+Sect_FCs!AX73</f>
        <v>31477.382981504998</v>
      </c>
      <c r="BW73" s="16">
        <f>Sect_CBs!BW73+Sect_DBs!AY73+Sect_FCs!AY73</f>
        <v>31840.178032222029</v>
      </c>
      <c r="BX73" s="16">
        <f>Sect_CBs!BX73+Sect_DBs!AZ73+Sect_FCs!AZ73</f>
        <v>32940.784871830998</v>
      </c>
      <c r="BY73" s="16">
        <f>Sect_CBs!BY73+Sect_DBs!BA73+Sect_FCs!BA73</f>
        <v>34031.277190773995</v>
      </c>
      <c r="BZ73" s="16">
        <f>Sect_CBs!BZ73+Sect_DBs!BB73+Sect_FCs!BB73</f>
        <v>34433.717399458001</v>
      </c>
      <c r="CA73" s="16">
        <f>Sect_CBs!CA73+Sect_DBs!BC73+Sect_FCs!BC73</f>
        <v>34883.501821867991</v>
      </c>
      <c r="CB73" s="16">
        <f>Sect_CBs!CB73+Sect_DBs!BD73+Sect_FCs!BD73</f>
        <v>35962.088945731994</v>
      </c>
      <c r="CC73" s="16">
        <f>Sect_CBs!CC73+Sect_DBs!BE73+Sect_FCs!BE73</f>
        <v>36239.688819578994</v>
      </c>
      <c r="CD73" s="16">
        <f>Sect_CBs!CD73+Sect_DBs!BF73+Sect_FCs!BF73</f>
        <v>37104.960918789024</v>
      </c>
      <c r="CE73" s="16">
        <f>Sect_CBs!CE73+Sect_DBs!BG73+Sect_FCs!BG73</f>
        <v>38152.466409250032</v>
      </c>
      <c r="CF73" s="16">
        <f>Sect_CBs!CF73+Sect_DBs!BH73+Sect_FCs!BH73</f>
        <v>39013.054989519034</v>
      </c>
      <c r="CG73" s="16">
        <f>Sect_CBs!CG73+Sect_DBs!BI73+Sect_FCs!BI73</f>
        <v>40252.524862012026</v>
      </c>
      <c r="CH73" s="16">
        <f>Sect_CBs!CH73+Sect_DBs!BJ73+Sect_FCs!BJ73</f>
        <v>42207.085875954006</v>
      </c>
      <c r="CI73" s="16">
        <f>Sect_CBs!CI73+Sect_DBs!BK73+Sect_FCs!BK73</f>
        <v>42876.641145740003</v>
      </c>
      <c r="CJ73" s="16">
        <f>Sect_CBs!CJ73+Sect_DBs!BL73+Sect_FCs!BL73</f>
        <v>43458.100605810017</v>
      </c>
      <c r="CK73" s="16">
        <f>Sect_CBs!CK73+Sect_DBs!BM73+Sect_FCs!BM73</f>
        <v>44588.227128570004</v>
      </c>
      <c r="CL73" s="16">
        <f>Sect_CBs!CL73+Sect_DBs!BN73+Sect_FCs!BN73</f>
        <v>45789.46203404</v>
      </c>
      <c r="CM73" s="16">
        <f>Sect_CBs!CM73+Sect_DBs!BO73+Sect_FCs!BO73</f>
        <v>46563.222975900004</v>
      </c>
      <c r="CN73" s="16">
        <f>Sect_CBs!CN73+Sect_DBs!BP73+Sect_FCs!BP73</f>
        <v>50658.151458146</v>
      </c>
      <c r="CO73" s="16">
        <f>Sect_CBs!CO73+Sect_DBs!BQ73+Sect_FCs!BQ73</f>
        <v>50478.260985120003</v>
      </c>
      <c r="CP73" s="16">
        <f>Sect_CBs!CP73+Sect_DBs!BR73+Sect_FCs!BR73</f>
        <v>51182.706087780003</v>
      </c>
      <c r="CQ73" s="16">
        <f>Sect_CBs!CQ73+Sect_DBs!BS73+Sect_FCs!BS73</f>
        <v>53747.604924210005</v>
      </c>
      <c r="CR73" s="16">
        <f>Sect_CBs!CR73+Sect_DBs!BT73+Sect_FCs!BT73</f>
        <v>55018.801804540009</v>
      </c>
      <c r="CS73" s="16">
        <f>Sect_CBs!CS73+Sect_DBs!BU73+Sect_FCs!BU73</f>
        <v>56306.38423643</v>
      </c>
      <c r="CT73" s="16">
        <f>Sect_CBs!CT73+Sect_DBs!BV73+Sect_FCs!BV73</f>
        <v>58209.597537530019</v>
      </c>
      <c r="CU73" s="16">
        <f>Sect_CBs!CU73+Sect_DBs!BW73+Sect_FCs!BW73</f>
        <v>59407.395584590035</v>
      </c>
      <c r="CV73" s="16">
        <f>Sect_CBs!CV73+Sect_DBs!BX73+Sect_FCs!BX73</f>
        <v>60458.799126670026</v>
      </c>
      <c r="CW73" s="16">
        <f>Sect_CBs!CW73+Sect_DBs!BY73+Sect_FCs!BY73</f>
        <v>62118.834670740012</v>
      </c>
      <c r="CX73" s="16">
        <f>Sect_CBs!CX73+Sect_DBs!BZ73+Sect_FCs!BZ73</f>
        <v>63763.832734150041</v>
      </c>
      <c r="CY73" s="16">
        <f>Sect_CBs!CY73+Sect_DBs!CA73+Sect_FCs!CA73</f>
        <v>63312.334291269981</v>
      </c>
      <c r="CZ73" s="16">
        <f>Sect_CBs!CZ73+Sect_DBs!CB73+Sect_FCs!CB73</f>
        <v>67142.050758040001</v>
      </c>
      <c r="DA73" s="16">
        <f>Sect_CBs!DA73+Sect_DBs!CC73+Sect_FCs!CC73</f>
        <v>68142.150239690003</v>
      </c>
      <c r="DB73" s="16">
        <f>Sect_CBs!DB73+Sect_DBs!CD73+Sect_FCs!CD73</f>
        <v>69115.45870007998</v>
      </c>
      <c r="DC73" s="16">
        <f>Sect_CBs!DC73+Sect_DBs!CE73+Sect_FCs!CE73</f>
        <v>72134.927782760016</v>
      </c>
      <c r="DD73" s="16">
        <f>Sect_CBs!DD73+Sect_DBs!CF73+Sect_FCs!CF73</f>
        <v>73952.690133839977</v>
      </c>
      <c r="DE73" s="16">
        <f>Sect_CBs!DE73+Sect_DBs!CG73+Sect_FCs!CG73</f>
        <v>76289.091642230022</v>
      </c>
      <c r="DF73" s="16">
        <f>Sect_CBs!DF73+Sect_DBs!CH73+Sect_FCs!CH73</f>
        <v>80767.473512604003</v>
      </c>
      <c r="DG73" s="16">
        <f>Sect_CBs!DG73+Sect_DBs!CI73+Sect_FCs!CI73</f>
        <v>81932.18543461003</v>
      </c>
      <c r="DH73" s="16">
        <f>Sect_CBs!DH73+Sect_DBs!CJ73+Sect_FCs!CJ73</f>
        <v>83957.673998145518</v>
      </c>
      <c r="DI73" s="16">
        <f>Sect_CBs!DI73+Sect_DBs!CK73+Sect_FCs!CK73</f>
        <v>88866.026869653986</v>
      </c>
      <c r="DJ73" s="16">
        <f>Sect_CBs!DJ73+Sect_DBs!CL73+Sect_FCs!CL73</f>
        <v>90304.670050824017</v>
      </c>
      <c r="DK73" s="16">
        <f>Sect_CBs!DK73+Sect_DBs!CM73+Sect_FCs!CM73</f>
        <v>91427.65638038404</v>
      </c>
      <c r="DL73" s="16">
        <f>Sect_CBs!DL73+Sect_DBs!CN73+Sect_FCs!CN73</f>
        <v>94992.972254819964</v>
      </c>
      <c r="DM73" s="16">
        <f>Sect_CBs!DM73+Sect_DBs!CO73+Sect_FCs!CO73</f>
        <v>97478.825525638502</v>
      </c>
      <c r="DN73" s="16">
        <f>Sect_CBs!DN73+Sect_DBs!CP73+Sect_FCs!CP73</f>
        <v>99356.303171000007</v>
      </c>
      <c r="DO73" s="16">
        <f>Sect_CBs!DO73+Sect_DBs!CQ73+Sect_FCs!CQ73</f>
        <v>103719.41205548799</v>
      </c>
      <c r="DP73" s="16">
        <f>Sect_CBs!DP73+Sect_DBs!CR73+Sect_FCs!CR73</f>
        <v>105719.32882313401</v>
      </c>
      <c r="DQ73" s="16">
        <f>Sect_CBs!DQ73+Sect_DBs!CS73+Sect_FCs!CS73</f>
        <v>115236.02403179003</v>
      </c>
      <c r="DR73" s="16">
        <f>Sect_CBs!DR73+Sect_DBs!CT73+Sect_FCs!CT73</f>
        <v>119882.89545232248</v>
      </c>
      <c r="DS73" s="16">
        <f>Sect_CBs!DS73+Sect_DBs!CU73+Sect_FCs!CU73</f>
        <v>122776.21131948399</v>
      </c>
      <c r="DT73" s="16">
        <f>Sect_CBs!DT73+Sect_DBs!CV73+Sect_FCs!CV73</f>
        <v>124931.78905048098</v>
      </c>
      <c r="DU73" s="16">
        <f>Sect_CBs!DU73+Sect_DBs!CW73+Sect_FCs!CW73</f>
        <v>129515.1920687535</v>
      </c>
      <c r="DV73" s="16">
        <f>Sect_CBs!DV73+Sect_DBs!CX73+Sect_FCs!CX73</f>
        <v>130822.36491870001</v>
      </c>
      <c r="DW73" s="16">
        <f>Sect_CBs!DW73+Sect_DBs!CY73+Sect_FCs!CY73</f>
        <v>134593.25679889397</v>
      </c>
      <c r="DX73" s="16">
        <f>Sect_CBs!DX73+Sect_DBs!CZ73+Sect_FCs!CZ73</f>
        <v>136351.47107406249</v>
      </c>
      <c r="DY73" s="16">
        <f>Sect_CBs!DY73+Sect_DBs!DA73+Sect_FCs!DA73</f>
        <v>139225.9875423155</v>
      </c>
      <c r="DZ73" s="16">
        <f>Sect_CBs!DZ73+Sect_DBs!DB73+Sect_FCs!DB73</f>
        <v>142461.42801338548</v>
      </c>
      <c r="EA73" s="16">
        <f>Sect_CBs!EA73+Sect_DBs!DC73+Sect_FCs!DC73</f>
        <v>146416.51575081248</v>
      </c>
      <c r="EB73" s="16">
        <f>Sect_CBs!EB73+Sect_DBs!DD73+Sect_FCs!DD73</f>
        <v>147724.24968362329</v>
      </c>
      <c r="EC73" s="16">
        <f>Sect_CBs!EC73+Sect_DBs!DE73+Sect_FCs!DE73</f>
        <v>150234.62306039821</v>
      </c>
      <c r="ED73" s="16">
        <f>Sect_CBs!ED73+Sect_DBs!DF73+Sect_FCs!DF73</f>
        <v>155007.39475894548</v>
      </c>
      <c r="EE73" s="16">
        <f>Sect_CBs!EE73+Sect_DBs!DG73+Sect_FCs!DG73</f>
        <v>160615.33955050964</v>
      </c>
      <c r="EF73" s="16">
        <f>Sect_CBs!EF73+Sect_DBs!DH73+Sect_FCs!DH73</f>
        <v>162544.08668516969</v>
      </c>
      <c r="EG73" s="16">
        <f>Sect_CBs!EG73+Sect_DBs!DI73+Sect_FCs!DI73</f>
        <v>166800.36777562351</v>
      </c>
      <c r="EH73" s="16">
        <f>Sect_CBs!EH73+Sect_DBs!DJ73+Sect_FCs!DJ73</f>
        <v>168501.28105846999</v>
      </c>
      <c r="EI73" s="16">
        <f>Sect_CBs!EI73+Sect_DBs!DK73+Sect_FCs!DK73</f>
        <v>167755.51062714049</v>
      </c>
      <c r="EJ73" s="16">
        <f>Sect_CBs!EJ73+Sect_DBs!DL73+Sect_FCs!DL73</f>
        <v>171732.57019826397</v>
      </c>
      <c r="EK73" s="13">
        <f>Sect_CBs!EK73+Sect_DBs!DM73+Sect_FCs!DM73</f>
        <v>174118.44559968702</v>
      </c>
      <c r="EL73" s="13">
        <f>Sect_CBs!EL73+Sect_DBs!DN73+Sect_FCs!DN73</f>
        <v>178942.53033772149</v>
      </c>
      <c r="EM73" s="13">
        <f>Sect_CBs!EM73+Sect_DBs!DO73+Sect_FCs!DO73</f>
        <v>186209.56528259398</v>
      </c>
      <c r="EN73" s="13">
        <f>Sect_CBs!EN73+Sect_DBs!DP73+Sect_FCs!DP73</f>
        <v>188497.389334748</v>
      </c>
      <c r="EO73" s="13">
        <f>Sect_CBs!EO73+Sect_DBs!DQ73+Sect_FCs!DQ73</f>
        <v>191173.66490526297</v>
      </c>
      <c r="EP73" s="13">
        <f>Sect_CBs!EP73+Sect_DBs!DR73+Sect_FCs!DR73</f>
        <v>200142.08126435246</v>
      </c>
      <c r="EQ73" s="13">
        <f>Sect_CBs!EQ73+Sect_DBs!DS73+Sect_FCs!DS73</f>
        <v>202561.44621339205</v>
      </c>
      <c r="ER73" s="13">
        <f>Sect_CBs!ER73+Sect_DBs!DT73+Sect_FCs!DT73</f>
        <v>207533.0119644845</v>
      </c>
      <c r="ES73" s="13">
        <f>Sect_CBs!ES73+Sect_DBs!DU73+Sect_FCs!DU73</f>
        <v>211304.21891565004</v>
      </c>
      <c r="ET73" s="13">
        <f>Sect_CBs!ET73+Sect_DBs!DV73+Sect_FCs!DV73</f>
        <v>211792.015837618</v>
      </c>
      <c r="EU73" s="13">
        <f>Sect_CBs!EU73+Sect_DBs!DW73+Sect_FCs!DW73</f>
        <v>212931.30982028603</v>
      </c>
      <c r="EV73" s="13">
        <f>Sect_CBs!EV73+Sect_DBs!DX73+Sect_FCs!DX73</f>
        <v>218607.88415260697</v>
      </c>
      <c r="EW73" s="13">
        <f>Sect_CBs!EW73+Sect_DBs!DY73+Sect_FCs!DY73</f>
        <v>220359.43339880399</v>
      </c>
      <c r="EX73" s="13">
        <f>Sect_CBs!EX73+Sect_DBs!DZ73+Sect_FCs!DZ73</f>
        <v>220881.23442961005</v>
      </c>
    </row>
    <row r="74" spans="1:154" s="18" customFormat="1" x14ac:dyDescent="0.3">
      <c r="A74" s="15" t="s">
        <v>86</v>
      </c>
      <c r="B74" s="16">
        <v>762.07718829999999</v>
      </c>
      <c r="C74" s="16">
        <v>808.28671168999995</v>
      </c>
      <c r="D74" s="16">
        <v>834.48879831999989</v>
      </c>
      <c r="E74" s="16">
        <v>911.87658816445946</v>
      </c>
      <c r="F74" s="16">
        <v>972.30263124999999</v>
      </c>
      <c r="G74" s="16">
        <v>975.31335885999999</v>
      </c>
      <c r="H74" s="16">
        <v>956.32476495999981</v>
      </c>
      <c r="I74" s="16">
        <v>1009.3010159400003</v>
      </c>
      <c r="J74" s="16">
        <v>987.63301594000018</v>
      </c>
      <c r="K74" s="16">
        <v>831.29494840000007</v>
      </c>
      <c r="L74" s="16">
        <v>1013.261436083051</v>
      </c>
      <c r="M74" s="16">
        <v>1094.4368760783466</v>
      </c>
      <c r="N74" s="16">
        <v>1091.3971927833379</v>
      </c>
      <c r="O74" s="16">
        <v>1129.5106342533377</v>
      </c>
      <c r="P74" s="16">
        <v>1268.4320687433376</v>
      </c>
      <c r="Q74" s="16">
        <v>1298.6134710233378</v>
      </c>
      <c r="R74" s="16">
        <v>1335.1927996633376</v>
      </c>
      <c r="S74" s="16">
        <v>1299.9476614100001</v>
      </c>
      <c r="T74" s="16">
        <v>1241.2243473499998</v>
      </c>
      <c r="U74" s="16">
        <v>1266.8510722116521</v>
      </c>
      <c r="V74" s="16">
        <v>1260.9458711799996</v>
      </c>
      <c r="W74" s="16">
        <v>1243.7848629100001</v>
      </c>
      <c r="X74" s="16">
        <v>1312.2279097700002</v>
      </c>
      <c r="Y74" s="16">
        <v>1320.2724896600005</v>
      </c>
      <c r="Z74" s="16">
        <f>Sect_CBs!Z74+Sect_DBs!B74+Sect_FCs!B74</f>
        <v>1436.6316319500002</v>
      </c>
      <c r="AA74" s="16">
        <f>Sect_CBs!AA74+Sect_DBs!C74+Sect_FCs!C74</f>
        <v>1467.5351450500002</v>
      </c>
      <c r="AB74" s="16">
        <f>Sect_CBs!AB74+Sect_DBs!D74+Sect_FCs!D74</f>
        <v>1511.4865498500003</v>
      </c>
      <c r="AC74" s="16">
        <f>Sect_CBs!AC74+Sect_DBs!E74+Sect_FCs!E74</f>
        <v>1586.2618714100004</v>
      </c>
      <c r="AD74" s="16">
        <f>Sect_CBs!AD74+Sect_DBs!F74+Sect_FCs!F74</f>
        <v>1650.5473508</v>
      </c>
      <c r="AE74" s="16">
        <f>Sect_CBs!AE74+Sect_DBs!G74+Sect_FCs!G74</f>
        <v>1586.7675919100006</v>
      </c>
      <c r="AF74" s="16">
        <f>Sect_CBs!AF74+Sect_DBs!H74+Sect_FCs!H74</f>
        <v>1604.1166391300001</v>
      </c>
      <c r="AG74" s="16">
        <f>Sect_CBs!AG74+Sect_DBs!I74+Sect_FCs!I74</f>
        <v>1621.5053187200003</v>
      </c>
      <c r="AH74" s="16">
        <f>Sect_CBs!AH74+Sect_DBs!J74+Sect_FCs!J74</f>
        <v>1644.2814227399999</v>
      </c>
      <c r="AI74" s="16">
        <f>Sect_CBs!AI74+Sect_DBs!K74+Sect_FCs!K74</f>
        <v>1639.1551080499999</v>
      </c>
      <c r="AJ74" s="16">
        <f>Sect_CBs!AJ74+Sect_DBs!L74+Sect_FCs!L74</f>
        <v>1673.5541433800006</v>
      </c>
      <c r="AK74" s="16">
        <f>Sect_CBs!AK74+Sect_DBs!M74+Sect_FCs!M74</f>
        <v>1692.1971166600006</v>
      </c>
      <c r="AL74" s="16">
        <f>Sect_CBs!AL74+Sect_DBs!N74+Sect_FCs!N74</f>
        <v>1807.0050915900003</v>
      </c>
      <c r="AM74" s="16">
        <f>Sect_CBs!AM74+Sect_DBs!O74+Sect_FCs!O74</f>
        <v>1813.2704145499997</v>
      </c>
      <c r="AN74" s="16">
        <f>Sect_CBs!AN74+Sect_DBs!P74+Sect_FCs!P74</f>
        <v>1971.1882720699998</v>
      </c>
      <c r="AO74" s="16">
        <f>Sect_CBs!AO74+Sect_DBs!Q74+Sect_FCs!Q74</f>
        <v>2984.0137774900004</v>
      </c>
      <c r="AP74" s="16">
        <f>Sect_CBs!AP74+Sect_DBs!R74+Sect_FCs!R74</f>
        <v>2964.261217969417</v>
      </c>
      <c r="AQ74" s="16">
        <f>Sect_CBs!AQ74+Sect_DBs!S74+Sect_FCs!S74</f>
        <v>2199.7222689394175</v>
      </c>
      <c r="AR74" s="16">
        <f>Sect_CBs!AR74+Sect_DBs!T74+Sect_FCs!T74</f>
        <v>2289.7927144994178</v>
      </c>
      <c r="AS74" s="16">
        <f>Sect_CBs!AS74+Sect_DBs!U74+Sect_FCs!U74</f>
        <v>2189.6343188294177</v>
      </c>
      <c r="AT74" s="16">
        <f>Sect_CBs!AT74+Sect_DBs!V74+Sect_FCs!V74</f>
        <v>2236.0494848214184</v>
      </c>
      <c r="AU74" s="16">
        <f>Sect_CBs!AU74+Sect_DBs!W74+Sect_FCs!W74</f>
        <v>2285.5413924400004</v>
      </c>
      <c r="AV74" s="16">
        <f>Sect_CBs!AV74+Sect_DBs!X74+Sect_FCs!X74</f>
        <v>2208.3512155300004</v>
      </c>
      <c r="AW74" s="16">
        <f>Sect_CBs!AW74+Sect_DBs!Y74+Sect_FCs!Y74</f>
        <v>2497.7918135800001</v>
      </c>
      <c r="AX74" s="16">
        <f>Sect_CBs!AX74+Sect_DBs!Z74+Sect_FCs!Z74</f>
        <v>2932.5958265200006</v>
      </c>
      <c r="AY74" s="16">
        <f>Sect_CBs!AY74+Sect_DBs!AA74+Sect_FCs!AA74</f>
        <v>2723.3577465199996</v>
      </c>
      <c r="AZ74" s="16">
        <f>Sect_CBs!AZ74+Sect_DBs!AB74+Sect_FCs!AB74</f>
        <v>2852.0042040200001</v>
      </c>
      <c r="BA74" s="16">
        <f>Sect_CBs!BA74+Sect_DBs!AC74+Sect_FCs!AC74</f>
        <v>2729.7186711199997</v>
      </c>
      <c r="BB74" s="16">
        <f>Sect_CBs!BB74+Sect_DBs!AD74+Sect_FCs!AD74</f>
        <v>2826.7298781300001</v>
      </c>
      <c r="BC74" s="16">
        <f>Sect_CBs!BC74+Sect_DBs!AE74+Sect_FCs!AE74</f>
        <v>2773.4002463000002</v>
      </c>
      <c r="BD74" s="16">
        <f>Sect_CBs!BD74+Sect_DBs!AF74+Sect_FCs!AF74</f>
        <v>2697.6420608300004</v>
      </c>
      <c r="BE74" s="16">
        <f>Sect_CBs!BE74+Sect_DBs!AG74+Sect_FCs!AG74</f>
        <v>2629.6403142099998</v>
      </c>
      <c r="BF74" s="16">
        <f>Sect_CBs!BF74+Sect_DBs!AH74+Sect_FCs!AH74</f>
        <v>2635.6162101700002</v>
      </c>
      <c r="BG74" s="16">
        <f>Sect_CBs!BG74+Sect_DBs!AI74+Sect_FCs!AI74</f>
        <v>2615.2833149499997</v>
      </c>
      <c r="BH74" s="16">
        <f>Sect_CBs!BH74+Sect_DBs!AJ74+Sect_FCs!AJ74</f>
        <v>2665.9157342899994</v>
      </c>
      <c r="BI74" s="16">
        <f>Sect_CBs!BI74+Sect_DBs!AK74+Sect_FCs!AK74</f>
        <v>2759.9389332689993</v>
      </c>
      <c r="BJ74" s="16">
        <f>Sect_CBs!BJ74+Sect_DBs!AL74+Sect_FCs!AL74</f>
        <v>2598.2843517300007</v>
      </c>
      <c r="BK74" s="16">
        <f>Sect_CBs!BK74+Sect_DBs!AM74+Sect_FCs!AM74</f>
        <v>2709.0176747607998</v>
      </c>
      <c r="BL74" s="16">
        <f>Sect_CBs!BL74+Sect_DBs!AN74+Sect_FCs!AN74</f>
        <v>2799.5104033108005</v>
      </c>
      <c r="BM74" s="16">
        <f>Sect_CBs!BM74+Sect_DBs!AO74+Sect_FCs!AO74</f>
        <v>2988.2408063200005</v>
      </c>
      <c r="BN74" s="16">
        <f>Sect_CBs!BN74+Sect_DBs!AP74+Sect_FCs!AP74</f>
        <v>2747.3674968699997</v>
      </c>
      <c r="BO74" s="16">
        <f>Sect_CBs!BO74+Sect_DBs!AQ74+Sect_FCs!AQ74</f>
        <v>2784.0925539999998</v>
      </c>
      <c r="BP74" s="16">
        <f>Sect_CBs!BP74+Sect_DBs!AR74+Sect_FCs!AR74</f>
        <v>2856.0742683075005</v>
      </c>
      <c r="BQ74" s="16">
        <f>Sect_CBs!BQ74+Sect_DBs!AS74+Sect_FCs!AS74</f>
        <v>2904.9227892280001</v>
      </c>
      <c r="BR74" s="16">
        <f>Sect_CBs!BR74+Sect_DBs!AT74+Sect_FCs!AT74</f>
        <v>2904.0046254099989</v>
      </c>
      <c r="BS74" s="16">
        <f>Sect_CBs!BS74+Sect_DBs!AU74+Sect_FCs!AU74</f>
        <v>3001.850944190001</v>
      </c>
      <c r="BT74" s="16">
        <f>Sect_CBs!BT74+Sect_DBs!AV74+Sect_FCs!AV74</f>
        <v>3003.42411154</v>
      </c>
      <c r="BU74" s="16">
        <f>Sect_CBs!BU74+Sect_DBs!AW74+Sect_FCs!AW74</f>
        <v>3001.6269126132961</v>
      </c>
      <c r="BV74" s="16">
        <f>Sect_CBs!BV74+Sect_DBs!AX74+Sect_FCs!AX74</f>
        <v>3063.0504860332953</v>
      </c>
      <c r="BW74" s="16">
        <f>Sect_CBs!BW74+Sect_DBs!AY74+Sect_FCs!AY74</f>
        <v>3160.38380289</v>
      </c>
      <c r="BX74" s="16">
        <f>Sect_CBs!BX74+Sect_DBs!AZ74+Sect_FCs!AZ74</f>
        <v>3401.8099858399992</v>
      </c>
      <c r="BY74" s="16">
        <f>Sect_CBs!BY74+Sect_DBs!BA74+Sect_FCs!BA74</f>
        <v>3438.9713863474994</v>
      </c>
      <c r="BZ74" s="16">
        <f>Sect_CBs!BZ74+Sect_DBs!BB74+Sect_FCs!BB74</f>
        <v>3454.4762189099997</v>
      </c>
      <c r="CA74" s="16">
        <f>Sect_CBs!CA74+Sect_DBs!BC74+Sect_FCs!BC74</f>
        <v>3586.0292008299994</v>
      </c>
      <c r="CB74" s="16">
        <f>Sect_CBs!CB74+Sect_DBs!BD74+Sect_FCs!BD74</f>
        <v>3509.4490496700005</v>
      </c>
      <c r="CC74" s="16">
        <f>Sect_CBs!CC74+Sect_DBs!BE74+Sect_FCs!BE74</f>
        <v>3569.9256415800005</v>
      </c>
      <c r="CD74" s="16">
        <f>Sect_CBs!CD74+Sect_DBs!BF74+Sect_FCs!BF74</f>
        <v>3572.0770044100004</v>
      </c>
      <c r="CE74" s="16">
        <f>Sect_CBs!CE74+Sect_DBs!BG74+Sect_FCs!BG74</f>
        <v>3793.7784652099999</v>
      </c>
      <c r="CF74" s="16">
        <f>Sect_CBs!CF74+Sect_DBs!BH74+Sect_FCs!BH74</f>
        <v>3738.9289761999999</v>
      </c>
      <c r="CG74" s="16">
        <f>Sect_CBs!CG74+Sect_DBs!BI74+Sect_FCs!BI74</f>
        <v>3778.7153539009996</v>
      </c>
      <c r="CH74" s="16">
        <f>Sect_CBs!CH74+Sect_DBs!BJ74+Sect_FCs!BJ74</f>
        <v>4210.6796657599998</v>
      </c>
      <c r="CI74" s="16">
        <f>Sect_CBs!CI74+Sect_DBs!BK74+Sect_FCs!BK74</f>
        <v>4292.3996190599992</v>
      </c>
      <c r="CJ74" s="16">
        <f>Sect_CBs!CJ74+Sect_DBs!BL74+Sect_FCs!BL74</f>
        <v>4556.7514443299997</v>
      </c>
      <c r="CK74" s="16">
        <f>Sect_CBs!CK74+Sect_DBs!BM74+Sect_FCs!BM74</f>
        <v>4731.8387838199997</v>
      </c>
      <c r="CL74" s="16">
        <f>Sect_CBs!CL74+Sect_DBs!BN74+Sect_FCs!BN74</f>
        <v>4925.7452138199997</v>
      </c>
      <c r="CM74" s="16">
        <f>Sect_CBs!CM74+Sect_DBs!BO74+Sect_FCs!BO74</f>
        <v>4919.1245859839983</v>
      </c>
      <c r="CN74" s="16">
        <f>Sect_CBs!CN74+Sect_DBs!BP74+Sect_FCs!BP74</f>
        <v>4963.7099042700002</v>
      </c>
      <c r="CO74" s="16">
        <f>Sect_CBs!CO74+Sect_DBs!BQ74+Sect_FCs!BQ74</f>
        <v>5044.034200189999</v>
      </c>
      <c r="CP74" s="16">
        <f>Sect_CBs!CP74+Sect_DBs!BR74+Sect_FCs!BR74</f>
        <v>4965.1129608400006</v>
      </c>
      <c r="CQ74" s="16">
        <f>Sect_CBs!CQ74+Sect_DBs!BS74+Sect_FCs!BS74</f>
        <v>5195.1613973399999</v>
      </c>
      <c r="CR74" s="16">
        <f>Sect_CBs!CR74+Sect_DBs!BT74+Sect_FCs!BT74</f>
        <v>5181.2997140899997</v>
      </c>
      <c r="CS74" s="16">
        <f>Sect_CBs!CS74+Sect_DBs!BU74+Sect_FCs!BU74</f>
        <v>5150.7262444199978</v>
      </c>
      <c r="CT74" s="16">
        <f>Sect_CBs!CT74+Sect_DBs!BV74+Sect_FCs!BV74</f>
        <v>5158.7032163699996</v>
      </c>
      <c r="CU74" s="16">
        <f>Sect_CBs!CU74+Sect_DBs!BW74+Sect_FCs!BW74</f>
        <v>4986.7404676800006</v>
      </c>
      <c r="CV74" s="16">
        <f>Sect_CBs!CV74+Sect_DBs!BX74+Sect_FCs!BX74</f>
        <v>5159.8568078999988</v>
      </c>
      <c r="CW74" s="16">
        <f>Sect_CBs!CW74+Sect_DBs!BY74+Sect_FCs!BY74</f>
        <v>5349.2428314999988</v>
      </c>
      <c r="CX74" s="16">
        <f>Sect_CBs!CX74+Sect_DBs!BZ74+Sect_FCs!BZ74</f>
        <v>5635.55416264</v>
      </c>
      <c r="CY74" s="16">
        <f>Sect_CBs!CY74+Sect_DBs!CA74+Sect_FCs!CA74</f>
        <v>5510.82805998</v>
      </c>
      <c r="CZ74" s="16">
        <f>Sect_CBs!CZ74+Sect_DBs!CB74+Sect_FCs!CB74</f>
        <v>5572.6404066499999</v>
      </c>
      <c r="DA74" s="16">
        <f>Sect_CBs!DA74+Sect_DBs!CC74+Sect_FCs!CC74</f>
        <v>5641.1789046299982</v>
      </c>
      <c r="DB74" s="16">
        <f>Sect_CBs!DB74+Sect_DBs!CD74+Sect_FCs!CD74</f>
        <v>5565.0113873100008</v>
      </c>
      <c r="DC74" s="16">
        <f>Sect_CBs!DC74+Sect_DBs!CE74+Sect_FCs!CE74</f>
        <v>5749.040770919999</v>
      </c>
      <c r="DD74" s="16">
        <f>Sect_CBs!DD74+Sect_DBs!CF74+Sect_FCs!CF74</f>
        <v>5804.5231479300001</v>
      </c>
      <c r="DE74" s="16">
        <f>Sect_CBs!DE74+Sect_DBs!CG74+Sect_FCs!CG74</f>
        <v>5996.5793069799975</v>
      </c>
      <c r="DF74" s="16">
        <f>Sect_CBs!DF74+Sect_DBs!CH74+Sect_FCs!CH74</f>
        <v>6095.5717954199999</v>
      </c>
      <c r="DG74" s="16">
        <f>Sect_CBs!DG74+Sect_DBs!CI74+Sect_FCs!CI74</f>
        <v>6094.71149737</v>
      </c>
      <c r="DH74" s="16">
        <f>Sect_CBs!DH74+Sect_DBs!CJ74+Sect_FCs!CJ74</f>
        <v>6188.1325941199993</v>
      </c>
      <c r="DI74" s="16">
        <f>Sect_CBs!DI74+Sect_DBs!CK74+Sect_FCs!CK74</f>
        <v>6493.3797650299994</v>
      </c>
      <c r="DJ74" s="16">
        <f>Sect_CBs!DJ74+Sect_DBs!CL74+Sect_FCs!CL74</f>
        <v>6333.0825312199995</v>
      </c>
      <c r="DK74" s="16">
        <f>Sect_CBs!DK74+Sect_DBs!CM74+Sect_FCs!CM74</f>
        <v>6588.386915869999</v>
      </c>
      <c r="DL74" s="16">
        <f>Sect_CBs!DL74+Sect_DBs!CN74+Sect_FCs!CN74</f>
        <v>6988.5326173100029</v>
      </c>
      <c r="DM74" s="16">
        <f>Sect_CBs!DM74+Sect_DBs!CO74+Sect_FCs!CO74</f>
        <v>7064.4472221800015</v>
      </c>
      <c r="DN74" s="16">
        <f>Sect_CBs!DN74+Sect_DBs!CP74+Sect_FCs!CP74</f>
        <v>7168.8855160800013</v>
      </c>
      <c r="DO74" s="16">
        <f>Sect_CBs!DO74+Sect_DBs!CQ74+Sect_FCs!CQ74</f>
        <v>6983.4073161099986</v>
      </c>
      <c r="DP74" s="16">
        <f>Sect_CBs!DP74+Sect_DBs!CR74+Sect_FCs!CR74</f>
        <v>6979.2944816500012</v>
      </c>
      <c r="DQ74" s="16">
        <f>Sect_CBs!DQ74+Sect_DBs!CS74+Sect_FCs!CS74</f>
        <v>6935.920832230001</v>
      </c>
      <c r="DR74" s="16">
        <f>Sect_CBs!DR74+Sect_DBs!CT74+Sect_FCs!CT74</f>
        <v>6711.0137528100049</v>
      </c>
      <c r="DS74" s="16">
        <f>Sect_CBs!DS74+Sect_DBs!CU74+Sect_FCs!CU74</f>
        <v>6804.272758410003</v>
      </c>
      <c r="DT74" s="16">
        <f>Sect_CBs!DT74+Sect_DBs!CV74+Sect_FCs!CV74</f>
        <v>6571.1209603400039</v>
      </c>
      <c r="DU74" s="16">
        <f>Sect_CBs!DU74+Sect_DBs!CW74+Sect_FCs!CW74</f>
        <v>6570.4222030200053</v>
      </c>
      <c r="DV74" s="16">
        <f>Sect_CBs!DV74+Sect_DBs!CX74+Sect_FCs!CX74</f>
        <v>6359.8678759300037</v>
      </c>
      <c r="DW74" s="16">
        <f>Sect_CBs!DW74+Sect_DBs!CY74+Sect_FCs!CY74</f>
        <v>6394.0012648100028</v>
      </c>
      <c r="DX74" s="16">
        <f>Sect_CBs!DX74+Sect_DBs!CZ74+Sect_FCs!CZ74</f>
        <v>6509.4812693600015</v>
      </c>
      <c r="DY74" s="16">
        <f>Sect_CBs!DY74+Sect_DBs!DA74+Sect_FCs!DA74</f>
        <v>6478.8062541000018</v>
      </c>
      <c r="DZ74" s="16">
        <f>Sect_CBs!DZ74+Sect_DBs!DB74+Sect_FCs!DB74</f>
        <v>6608.386956270002</v>
      </c>
      <c r="EA74" s="16">
        <f>Sect_CBs!EA74+Sect_DBs!DC74+Sect_FCs!DC74</f>
        <v>6706.6895629400005</v>
      </c>
      <c r="EB74" s="16">
        <f>Sect_CBs!EB74+Sect_DBs!DD74+Sect_FCs!DD74</f>
        <v>6340.8196981299998</v>
      </c>
      <c r="EC74" s="16">
        <f>Sect_CBs!EC74+Sect_DBs!DE74+Sect_FCs!DE74</f>
        <v>6650.8526807300013</v>
      </c>
      <c r="ED74" s="16">
        <f>Sect_CBs!ED74+Sect_DBs!DF74+Sect_FCs!DF74</f>
        <v>6964.7663895530013</v>
      </c>
      <c r="EE74" s="16">
        <f>Sect_CBs!EE74+Sect_DBs!DG74+Sect_FCs!DG74</f>
        <v>7185.3690231328683</v>
      </c>
      <c r="EF74" s="16">
        <f>Sect_CBs!EF74+Sect_DBs!DH74+Sect_FCs!DH74</f>
        <v>7279.0118032928694</v>
      </c>
      <c r="EG74" s="16">
        <f>Sect_CBs!EG74+Sect_DBs!DI74+Sect_FCs!DI74</f>
        <v>7699.5356068130022</v>
      </c>
      <c r="EH74" s="16">
        <f>Sect_CBs!EH74+Sect_DBs!DJ74+Sect_FCs!DJ74</f>
        <v>7650.9657431430005</v>
      </c>
      <c r="EI74" s="16">
        <f>Sect_CBs!EI74+Sect_DBs!DK74+Sect_FCs!DK74</f>
        <v>7703.7133684830014</v>
      </c>
      <c r="EJ74" s="16">
        <f>Sect_CBs!EJ74+Sect_DBs!DL74+Sect_FCs!DL74</f>
        <v>7907.055929643001</v>
      </c>
      <c r="EK74" s="13">
        <f>Sect_CBs!EK74+Sect_DBs!DM74+Sect_FCs!DM74</f>
        <v>7747.1620878129988</v>
      </c>
      <c r="EL74" s="13">
        <f>Sect_CBs!EL74+Sect_DBs!DN74+Sect_FCs!DN74</f>
        <v>7877.1298901830014</v>
      </c>
      <c r="EM74" s="13">
        <f>Sect_CBs!EM74+Sect_DBs!DO74+Sect_FCs!DO74</f>
        <v>7969.6935871700007</v>
      </c>
      <c r="EN74" s="13">
        <f>Sect_CBs!EN74+Sect_DBs!DP74+Sect_FCs!DP74</f>
        <v>7591.6815564430008</v>
      </c>
      <c r="EO74" s="13">
        <f>Sect_CBs!EO74+Sect_DBs!DQ74+Sect_FCs!DQ74</f>
        <v>8042.1820283730012</v>
      </c>
      <c r="EP74" s="13">
        <f>Sect_CBs!EP74+Sect_DBs!DR74+Sect_FCs!DR74</f>
        <v>7871.101221500001</v>
      </c>
      <c r="EQ74" s="13">
        <f>Sect_CBs!EQ74+Sect_DBs!DS74+Sect_FCs!DS74</f>
        <v>7925.6753876829998</v>
      </c>
      <c r="ER74" s="13">
        <f>Sect_CBs!ER74+Sect_DBs!DT74+Sect_FCs!DT74</f>
        <v>9001.8482079229998</v>
      </c>
      <c r="ES74" s="13">
        <f>Sect_CBs!ES74+Sect_DBs!DU74+Sect_FCs!DU74</f>
        <v>7980.1638822659997</v>
      </c>
      <c r="ET74" s="13">
        <f>Sect_CBs!ET74+Sect_DBs!DV74+Sect_FCs!DV74</f>
        <v>8241.4870042959992</v>
      </c>
      <c r="EU74" s="13">
        <f>Sect_CBs!EU74+Sect_DBs!DW74+Sect_FCs!DW74</f>
        <v>8342.178593376002</v>
      </c>
      <c r="EV74" s="13">
        <f>Sect_CBs!EV74+Sect_DBs!DX74+Sect_FCs!DX74</f>
        <v>8358.9153726460008</v>
      </c>
      <c r="EW74" s="13">
        <f>Sect_CBs!EW74+Sect_DBs!DY74+Sect_FCs!DY74</f>
        <v>8145.3734896859969</v>
      </c>
      <c r="EX74" s="13">
        <f>Sect_CBs!EX74+Sect_DBs!DZ74+Sect_FCs!DZ74</f>
        <v>8102.3630328059999</v>
      </c>
    </row>
    <row r="75" spans="1:154" s="18" customFormat="1" x14ac:dyDescent="0.3">
      <c r="A75" s="15" t="s">
        <v>87</v>
      </c>
      <c r="B75" s="16">
        <v>6963.520577780002</v>
      </c>
      <c r="C75" s="16">
        <v>6678.2235717924195</v>
      </c>
      <c r="D75" s="16">
        <v>7129.1101194899993</v>
      </c>
      <c r="E75" s="16">
        <v>6742.7937951772519</v>
      </c>
      <c r="F75" s="16">
        <v>6843.4930940299992</v>
      </c>
      <c r="G75" s="16">
        <v>7717.1535019999992</v>
      </c>
      <c r="H75" s="16">
        <v>7114.2519538147844</v>
      </c>
      <c r="I75" s="16">
        <v>7701.4361213720676</v>
      </c>
      <c r="J75" s="16">
        <v>7739.4101213720687</v>
      </c>
      <c r="K75" s="16">
        <v>7544.4091200373468</v>
      </c>
      <c r="L75" s="16">
        <v>7719.6752907567006</v>
      </c>
      <c r="M75" s="16">
        <v>7054.4146673640989</v>
      </c>
      <c r="N75" s="16">
        <v>7597.495952581402</v>
      </c>
      <c r="O75" s="16">
        <v>7371.633294280904</v>
      </c>
      <c r="P75" s="16">
        <v>5728.6215929899017</v>
      </c>
      <c r="Q75" s="16">
        <v>5930.6103433449007</v>
      </c>
      <c r="R75" s="16">
        <v>6060.4955216504004</v>
      </c>
      <c r="S75" s="16">
        <v>6305.7254020849996</v>
      </c>
      <c r="T75" s="16">
        <v>5985.4345600700017</v>
      </c>
      <c r="U75" s="16">
        <v>6002.613337626246</v>
      </c>
      <c r="V75" s="16">
        <v>6174.6817911249982</v>
      </c>
      <c r="W75" s="16">
        <v>6468.6211669949989</v>
      </c>
      <c r="X75" s="16">
        <v>6228.0580084949997</v>
      </c>
      <c r="Y75" s="16">
        <v>6194.5993327700007</v>
      </c>
      <c r="Z75" s="16">
        <f>Sect_CBs!Z75+Sect_DBs!B75+Sect_FCs!B75</f>
        <v>9301.4701394599997</v>
      </c>
      <c r="AA75" s="16">
        <f>Sect_CBs!AA75+Sect_DBs!C75+Sect_FCs!C75</f>
        <v>9310.2244390800006</v>
      </c>
      <c r="AB75" s="16">
        <f>Sect_CBs!AB75+Sect_DBs!D75+Sect_FCs!D75</f>
        <v>9001.7440759532983</v>
      </c>
      <c r="AC75" s="16">
        <f>Sect_CBs!AC75+Sect_DBs!E75+Sect_FCs!E75</f>
        <v>8931.6650032632988</v>
      </c>
      <c r="AD75" s="16">
        <f>Sect_CBs!AD75+Sect_DBs!F75+Sect_FCs!F75</f>
        <v>8890.298650662</v>
      </c>
      <c r="AE75" s="16">
        <f>Sect_CBs!AE75+Sect_DBs!G75+Sect_FCs!G75</f>
        <v>8886.4927349850004</v>
      </c>
      <c r="AF75" s="16">
        <f>Sect_CBs!AF75+Sect_DBs!H75+Sect_FCs!H75</f>
        <v>8732.6658039220001</v>
      </c>
      <c r="AG75" s="16">
        <f>Sect_CBs!AG75+Sect_DBs!I75+Sect_FCs!I75</f>
        <v>8628.8603470010003</v>
      </c>
      <c r="AH75" s="16">
        <f>Sect_CBs!AH75+Sect_DBs!J75+Sect_FCs!J75</f>
        <v>8617.8212946339991</v>
      </c>
      <c r="AI75" s="16">
        <f>Sect_CBs!AI75+Sect_DBs!K75+Sect_FCs!K75</f>
        <v>8727.0743442099974</v>
      </c>
      <c r="AJ75" s="16">
        <f>Sect_CBs!AJ75+Sect_DBs!L75+Sect_FCs!L75</f>
        <v>8528.0456244079996</v>
      </c>
      <c r="AK75" s="16">
        <f>Sect_CBs!AK75+Sect_DBs!M75+Sect_FCs!M75</f>
        <v>8487.8808811779982</v>
      </c>
      <c r="AL75" s="16">
        <f>Sect_CBs!AL75+Sect_DBs!N75+Sect_FCs!N75</f>
        <v>8240.3933073379994</v>
      </c>
      <c r="AM75" s="16">
        <f>Sect_CBs!AM75+Sect_DBs!O75+Sect_FCs!O75</f>
        <v>7733.9594108900019</v>
      </c>
      <c r="AN75" s="16">
        <f>Sect_CBs!AN75+Sect_DBs!P75+Sect_FCs!P75</f>
        <v>8057.7498137939983</v>
      </c>
      <c r="AO75" s="16">
        <f>Sect_CBs!AO75+Sect_DBs!Q75+Sect_FCs!Q75</f>
        <v>8663.1666190340002</v>
      </c>
      <c r="AP75" s="16">
        <f>Sect_CBs!AP75+Sect_DBs!R75+Sect_FCs!R75</f>
        <v>7920.1137767689988</v>
      </c>
      <c r="AQ75" s="16">
        <f>Sect_CBs!AQ75+Sect_DBs!S75+Sect_FCs!S75</f>
        <v>8039.5017875709991</v>
      </c>
      <c r="AR75" s="16">
        <f>Sect_CBs!AR75+Sect_DBs!T75+Sect_FCs!T75</f>
        <v>7806.9825099490017</v>
      </c>
      <c r="AS75" s="16">
        <f>Sect_CBs!AS75+Sect_DBs!U75+Sect_FCs!U75</f>
        <v>7806.2082479540022</v>
      </c>
      <c r="AT75" s="16">
        <f>Sect_CBs!AT75+Sect_DBs!V75+Sect_FCs!V75</f>
        <v>7467.8818251244038</v>
      </c>
      <c r="AU75" s="16">
        <f>Sect_CBs!AU75+Sect_DBs!W75+Sect_FCs!W75</f>
        <v>7912.6275112643989</v>
      </c>
      <c r="AV75" s="16">
        <f>Sect_CBs!AV75+Sect_DBs!X75+Sect_FCs!X75</f>
        <v>8126.4679296343993</v>
      </c>
      <c r="AW75" s="16">
        <f>Sect_CBs!AW75+Sect_DBs!Y75+Sect_FCs!Y75</f>
        <v>8327.2383741443991</v>
      </c>
      <c r="AX75" s="16">
        <f>Sect_CBs!AX75+Sect_DBs!Z75+Sect_FCs!Z75</f>
        <v>8435.0865884893974</v>
      </c>
      <c r="AY75" s="16">
        <f>Sect_CBs!AY75+Sect_DBs!AA75+Sect_FCs!AA75</f>
        <v>8318.4236269943995</v>
      </c>
      <c r="AZ75" s="16">
        <f>Sect_CBs!AZ75+Sect_DBs!AB75+Sect_FCs!AB75</f>
        <v>8444.4645530943999</v>
      </c>
      <c r="BA75" s="16">
        <f>Sect_CBs!BA75+Sect_DBs!AC75+Sect_FCs!AC75</f>
        <v>7777.3417140443989</v>
      </c>
      <c r="BB75" s="16">
        <f>Sect_CBs!BB75+Sect_DBs!AD75+Sect_FCs!AD75</f>
        <v>7806.9330409789</v>
      </c>
      <c r="BC75" s="16">
        <f>Sect_CBs!BC75+Sect_DBs!AE75+Sect_FCs!AE75</f>
        <v>8060.0658149683995</v>
      </c>
      <c r="BD75" s="16">
        <f>Sect_CBs!BD75+Sect_DBs!AF75+Sect_FCs!AF75</f>
        <v>8324.1894892098935</v>
      </c>
      <c r="BE75" s="16">
        <f>Sect_CBs!BE75+Sect_DBs!AG75+Sect_FCs!AG75</f>
        <v>8130.7841111898933</v>
      </c>
      <c r="BF75" s="16">
        <f>Sect_CBs!BF75+Sect_DBs!AH75+Sect_FCs!AH75</f>
        <v>7854.2296488200027</v>
      </c>
      <c r="BG75" s="16">
        <f>Sect_CBs!BG75+Sect_DBs!AI75+Sect_FCs!AI75</f>
        <v>7976.8338619699989</v>
      </c>
      <c r="BH75" s="16">
        <f>Sect_CBs!BH75+Sect_DBs!AJ75+Sect_FCs!AJ75</f>
        <v>7192.3287301600003</v>
      </c>
      <c r="BI75" s="16">
        <f>Sect_CBs!BI75+Sect_DBs!AK75+Sect_FCs!AK75</f>
        <v>7223.1257479209999</v>
      </c>
      <c r="BJ75" s="16">
        <f>Sect_CBs!BJ75+Sect_DBs!AL75+Sect_FCs!AL75</f>
        <v>7274.8231590700007</v>
      </c>
      <c r="BK75" s="16">
        <f>Sect_CBs!BK75+Sect_DBs!AM75+Sect_FCs!AM75</f>
        <v>7489.237441143001</v>
      </c>
      <c r="BL75" s="16">
        <f>Sect_CBs!BL75+Sect_DBs!AN75+Sect_FCs!AN75</f>
        <v>7440.1722579099987</v>
      </c>
      <c r="BM75" s="16">
        <f>Sect_CBs!BM75+Sect_DBs!AO75+Sect_FCs!AO75</f>
        <v>7319.140370590002</v>
      </c>
      <c r="BN75" s="16">
        <f>Sect_CBs!BN75+Sect_DBs!AP75+Sect_FCs!AP75</f>
        <v>7258.4430030799995</v>
      </c>
      <c r="BO75" s="16">
        <f>Sect_CBs!BO75+Sect_DBs!AQ75+Sect_FCs!AQ75</f>
        <v>7891.1895625500001</v>
      </c>
      <c r="BP75" s="16">
        <f>Sect_CBs!BP75+Sect_DBs!AR75+Sect_FCs!AR75</f>
        <v>8442.7391815300016</v>
      </c>
      <c r="BQ75" s="16">
        <f>Sect_CBs!BQ75+Sect_DBs!AS75+Sect_FCs!AS75</f>
        <v>8513.1362967064997</v>
      </c>
      <c r="BR75" s="16">
        <f>Sect_CBs!BR75+Sect_DBs!AT75+Sect_FCs!AT75</f>
        <v>8783.0086728300012</v>
      </c>
      <c r="BS75" s="16">
        <f>Sect_CBs!BS75+Sect_DBs!AU75+Sect_FCs!AU75</f>
        <v>8742.0056665299981</v>
      </c>
      <c r="BT75" s="16">
        <f>Sect_CBs!BT75+Sect_DBs!AV75+Sect_FCs!AV75</f>
        <v>8599.5072617749993</v>
      </c>
      <c r="BU75" s="16">
        <f>Sect_CBs!BU75+Sect_DBs!AW75+Sect_FCs!AW75</f>
        <v>8150.0474826999998</v>
      </c>
      <c r="BV75" s="16">
        <f>Sect_CBs!BV75+Sect_DBs!AX75+Sect_FCs!AX75</f>
        <v>8322.3224310699989</v>
      </c>
      <c r="BW75" s="16">
        <f>Sect_CBs!BW75+Sect_DBs!AY75+Sect_FCs!AY75</f>
        <v>8263.2748041100022</v>
      </c>
      <c r="BX75" s="16">
        <f>Sect_CBs!BX75+Sect_DBs!AZ75+Sect_FCs!AZ75</f>
        <v>8506.0363264299995</v>
      </c>
      <c r="BY75" s="16">
        <f>Sect_CBs!BY75+Sect_DBs!BA75+Sect_FCs!BA75</f>
        <v>9049.1710041300012</v>
      </c>
      <c r="BZ75" s="16">
        <f>Sect_CBs!BZ75+Sect_DBs!BB75+Sect_FCs!BB75</f>
        <v>9165.8612933800014</v>
      </c>
      <c r="CA75" s="16">
        <f>Sect_CBs!CA75+Sect_DBs!BC75+Sect_FCs!BC75</f>
        <v>9233.0385782899994</v>
      </c>
      <c r="CB75" s="16">
        <f>Sect_CBs!CB75+Sect_DBs!BD75+Sect_FCs!BD75</f>
        <v>9642.2052791400001</v>
      </c>
      <c r="CC75" s="16">
        <f>Sect_CBs!CC75+Sect_DBs!BE75+Sect_FCs!BE75</f>
        <v>9607.6509216800005</v>
      </c>
      <c r="CD75" s="16">
        <f>Sect_CBs!CD75+Sect_DBs!BF75+Sect_FCs!BF75</f>
        <v>10607.172684580013</v>
      </c>
      <c r="CE75" s="16">
        <f>Sect_CBs!CE75+Sect_DBs!BG75+Sect_FCs!BG75</f>
        <v>10930.577700150012</v>
      </c>
      <c r="CF75" s="16">
        <f>Sect_CBs!CF75+Sect_DBs!BH75+Sect_FCs!BH75</f>
        <v>11041.425357360011</v>
      </c>
      <c r="CG75" s="16">
        <f>Sect_CBs!CG75+Sect_DBs!BI75+Sect_FCs!BI75</f>
        <v>10878.412723090018</v>
      </c>
      <c r="CH75" s="16">
        <f>Sect_CBs!CH75+Sect_DBs!BJ75+Sect_FCs!BJ75</f>
        <v>11357.696734170016</v>
      </c>
      <c r="CI75" s="16">
        <f>Sect_CBs!CI75+Sect_DBs!BK75+Sect_FCs!BK75</f>
        <v>11746.394267970014</v>
      </c>
      <c r="CJ75" s="16">
        <f>Sect_CBs!CJ75+Sect_DBs!BL75+Sect_FCs!BL75</f>
        <v>12399.775612250014</v>
      </c>
      <c r="CK75" s="16">
        <f>Sect_CBs!CK75+Sect_DBs!BM75+Sect_FCs!BM75</f>
        <v>12649.955043780012</v>
      </c>
      <c r="CL75" s="16">
        <f>Sect_CBs!CL75+Sect_DBs!BN75+Sect_FCs!BN75</f>
        <v>12578.465686660014</v>
      </c>
      <c r="CM75" s="16">
        <f>Sect_CBs!CM75+Sect_DBs!BO75+Sect_FCs!BO75</f>
        <v>12655.187054330012</v>
      </c>
      <c r="CN75" s="16">
        <f>Sect_CBs!CN75+Sect_DBs!BP75+Sect_FCs!BP75</f>
        <v>14114.432717800015</v>
      </c>
      <c r="CO75" s="16">
        <f>Sect_CBs!CO75+Sect_DBs!BQ75+Sect_FCs!BQ75</f>
        <v>14183.262809290007</v>
      </c>
      <c r="CP75" s="16">
        <f>Sect_CBs!CP75+Sect_DBs!BR75+Sect_FCs!BR75</f>
        <v>13926.70493871201</v>
      </c>
      <c r="CQ75" s="16">
        <f>Sect_CBs!CQ75+Sect_DBs!BS75+Sect_FCs!BS75</f>
        <v>13952.335614162008</v>
      </c>
      <c r="CR75" s="16">
        <f>Sect_CBs!CR75+Sect_DBs!BT75+Sect_FCs!BT75</f>
        <v>13802.198690590014</v>
      </c>
      <c r="CS75" s="16">
        <f>Sect_CBs!CS75+Sect_DBs!BU75+Sect_FCs!BU75</f>
        <v>12663.186614940012</v>
      </c>
      <c r="CT75" s="16">
        <f>Sect_CBs!CT75+Sect_DBs!BV75+Sect_FCs!BV75</f>
        <v>12538.831542840011</v>
      </c>
      <c r="CU75" s="16">
        <f>Sect_CBs!CU75+Sect_DBs!BW75+Sect_FCs!BW75</f>
        <v>12298.069462690015</v>
      </c>
      <c r="CV75" s="16">
        <f>Sect_CBs!CV75+Sect_DBs!BX75+Sect_FCs!BX75</f>
        <v>12096.730282060013</v>
      </c>
      <c r="CW75" s="16">
        <f>Sect_CBs!CW75+Sect_DBs!BY75+Sect_FCs!BY75</f>
        <v>12294.714727170001</v>
      </c>
      <c r="CX75" s="16">
        <f>Sect_CBs!CX75+Sect_DBs!BZ75+Sect_FCs!BZ75</f>
        <v>12696.92546731</v>
      </c>
      <c r="CY75" s="16">
        <f>Sect_CBs!CY75+Sect_DBs!CA75+Sect_FCs!CA75</f>
        <v>12914.876565989998</v>
      </c>
      <c r="CZ75" s="16">
        <f>Sect_CBs!CZ75+Sect_DBs!CB75+Sect_FCs!CB75</f>
        <v>13138.202304339999</v>
      </c>
      <c r="DA75" s="16">
        <f>Sect_CBs!DA75+Sect_DBs!CC75+Sect_FCs!CC75</f>
        <v>12908.088538200003</v>
      </c>
      <c r="DB75" s="16">
        <f>Sect_CBs!DB75+Sect_DBs!CD75+Sect_FCs!CD75</f>
        <v>13346.04049361</v>
      </c>
      <c r="DC75" s="16">
        <f>Sect_CBs!DC75+Sect_DBs!CE75+Sect_FCs!CE75</f>
        <v>13629.533480192997</v>
      </c>
      <c r="DD75" s="16">
        <f>Sect_CBs!DD75+Sect_DBs!CF75+Sect_FCs!CF75</f>
        <v>14376.551903113001</v>
      </c>
      <c r="DE75" s="16">
        <f>Sect_CBs!DE75+Sect_DBs!CG75+Sect_FCs!CG75</f>
        <v>13704.161620052995</v>
      </c>
      <c r="DF75" s="16">
        <f>Sect_CBs!DF75+Sect_DBs!CH75+Sect_FCs!CH75</f>
        <v>14220.381078483004</v>
      </c>
      <c r="DG75" s="16">
        <f>Sect_CBs!DG75+Sect_DBs!CI75+Sect_FCs!CI75</f>
        <v>14208.087243432999</v>
      </c>
      <c r="DH75" s="16">
        <f>Sect_CBs!DH75+Sect_DBs!CJ75+Sect_FCs!CJ75</f>
        <v>14185.830627003003</v>
      </c>
      <c r="DI75" s="16">
        <f>Sect_CBs!DI75+Sect_DBs!CK75+Sect_FCs!CK75</f>
        <v>15398.879782362998</v>
      </c>
      <c r="DJ75" s="16">
        <f>Sect_CBs!DJ75+Sect_DBs!CL75+Sect_FCs!CL75</f>
        <v>15521.915392673001</v>
      </c>
      <c r="DK75" s="16">
        <f>Sect_CBs!DK75+Sect_DBs!CM75+Sect_FCs!CM75</f>
        <v>15143.193019643004</v>
      </c>
      <c r="DL75" s="16">
        <f>Sect_CBs!DL75+Sect_DBs!CN75+Sect_FCs!CN75</f>
        <v>15356.717297380997</v>
      </c>
      <c r="DM75" s="16">
        <f>Sect_CBs!DM75+Sect_DBs!CO75+Sect_FCs!CO75</f>
        <v>15642.193760441001</v>
      </c>
      <c r="DN75" s="16">
        <f>Sect_CBs!DN75+Sect_DBs!CP75+Sect_FCs!CP75</f>
        <v>16655.200505196008</v>
      </c>
      <c r="DO75" s="16">
        <f>Sect_CBs!DO75+Sect_DBs!CQ75+Sect_FCs!CQ75</f>
        <v>16151.944244940003</v>
      </c>
      <c r="DP75" s="16">
        <f>Sect_CBs!DP75+Sect_DBs!CR75+Sect_FCs!CR75</f>
        <v>15845.573416185996</v>
      </c>
      <c r="DQ75" s="16">
        <f>Sect_CBs!DQ75+Sect_DBs!CS75+Sect_FCs!CS75</f>
        <v>17743.638667629999</v>
      </c>
      <c r="DR75" s="16">
        <f>Sect_CBs!DR75+Sect_DBs!CT75+Sect_FCs!CT75</f>
        <v>16378.801883110002</v>
      </c>
      <c r="DS75" s="16">
        <f>Sect_CBs!DS75+Sect_DBs!CU75+Sect_FCs!CU75</f>
        <v>16602.677413439993</v>
      </c>
      <c r="DT75" s="16">
        <f>Sect_CBs!DT75+Sect_DBs!CV75+Sect_FCs!CV75</f>
        <v>16660.599623299993</v>
      </c>
      <c r="DU75" s="16">
        <f>Sect_CBs!DU75+Sect_DBs!CW75+Sect_FCs!CW75</f>
        <v>16807.075546870492</v>
      </c>
      <c r="DV75" s="16">
        <f>Sect_CBs!DV75+Sect_DBs!CX75+Sect_FCs!CX75</f>
        <v>16835.075954470489</v>
      </c>
      <c r="DW75" s="16">
        <f>Sect_CBs!DW75+Sect_DBs!CY75+Sect_FCs!CY75</f>
        <v>17060.715212100491</v>
      </c>
      <c r="DX75" s="16">
        <f>Sect_CBs!DX75+Sect_DBs!CZ75+Sect_FCs!CZ75</f>
        <v>17302.82614966149</v>
      </c>
      <c r="DY75" s="16">
        <f>Sect_CBs!DY75+Sect_DBs!DA75+Sect_FCs!DA75</f>
        <v>17115.048810261491</v>
      </c>
      <c r="DZ75" s="16">
        <f>Sect_CBs!DZ75+Sect_DBs!DB75+Sect_FCs!DB75</f>
        <v>13654.679700751489</v>
      </c>
      <c r="EA75" s="16">
        <f>Sect_CBs!EA75+Sect_DBs!DC75+Sect_FCs!DC75</f>
        <v>17991.395573971487</v>
      </c>
      <c r="EB75" s="16">
        <f>Sect_CBs!EB75+Sect_DBs!DD75+Sect_FCs!DD75</f>
        <v>17695.686321571487</v>
      </c>
      <c r="EC75" s="16">
        <f>Sect_CBs!EC75+Sect_DBs!DE75+Sect_FCs!DE75</f>
        <v>17491.271060981508</v>
      </c>
      <c r="ED75" s="16">
        <f>Sect_CBs!ED75+Sect_DBs!DF75+Sect_FCs!DF75</f>
        <v>16485.372982081488</v>
      </c>
      <c r="EE75" s="16">
        <f>Sect_CBs!EE75+Sect_DBs!DG75+Sect_FCs!DG75</f>
        <v>16291.163402401484</v>
      </c>
      <c r="EF75" s="16">
        <f>Sect_CBs!EF75+Sect_DBs!DH75+Sect_FCs!DH75</f>
        <v>16405.007539113987</v>
      </c>
      <c r="EG75" s="16">
        <f>Sect_CBs!EG75+Sect_DBs!DI75+Sect_FCs!DI75</f>
        <v>16358.983561523981</v>
      </c>
      <c r="EH75" s="16">
        <f>Sect_CBs!EH75+Sect_DBs!DJ75+Sect_FCs!DJ75</f>
        <v>15974.796613759474</v>
      </c>
      <c r="EI75" s="16">
        <f>Sect_CBs!EI75+Sect_DBs!DK75+Sect_FCs!DK75</f>
        <v>16883.095224340985</v>
      </c>
      <c r="EJ75" s="16">
        <f>Sect_CBs!EJ75+Sect_DBs!DL75+Sect_FCs!DL75</f>
        <v>17117.690789571974</v>
      </c>
      <c r="EK75" s="13">
        <f>Sect_CBs!EK75+Sect_DBs!DM75+Sect_FCs!DM75</f>
        <v>17191.324820171001</v>
      </c>
      <c r="EL75" s="13">
        <f>Sect_CBs!EL75+Sect_DBs!DN75+Sect_FCs!DN75</f>
        <v>17362.742145810997</v>
      </c>
      <c r="EM75" s="13">
        <f>Sect_CBs!EM75+Sect_DBs!DO75+Sect_FCs!DO75</f>
        <v>18144.607375086009</v>
      </c>
      <c r="EN75" s="13">
        <f>Sect_CBs!EN75+Sect_DBs!DP75+Sect_FCs!DP75</f>
        <v>17999.611862846985</v>
      </c>
      <c r="EO75" s="13">
        <f>Sect_CBs!EO75+Sect_DBs!DQ75+Sect_FCs!DQ75</f>
        <v>17948.822137380987</v>
      </c>
      <c r="EP75" s="13">
        <f>Sect_CBs!EP75+Sect_DBs!DR75+Sect_FCs!DR75</f>
        <v>19124.026808150997</v>
      </c>
      <c r="EQ75" s="13">
        <f>Sect_CBs!EQ75+Sect_DBs!DS75+Sect_FCs!DS75</f>
        <v>18906.856158120987</v>
      </c>
      <c r="ER75" s="13">
        <f>Sect_CBs!ER75+Sect_DBs!DT75+Sect_FCs!DT75</f>
        <v>17543.537307290997</v>
      </c>
      <c r="ES75" s="13">
        <f>Sect_CBs!ES75+Sect_DBs!DU75+Sect_FCs!DU75</f>
        <v>19299.325941590992</v>
      </c>
      <c r="ET75" s="13">
        <f>Sect_CBs!ET75+Sect_DBs!DV75+Sect_FCs!DV75</f>
        <v>19862.377050411</v>
      </c>
      <c r="EU75" s="13">
        <f>Sect_CBs!EU75+Sect_DBs!DW75+Sect_FCs!DW75</f>
        <v>20001.110181510994</v>
      </c>
      <c r="EV75" s="13">
        <f>Sect_CBs!EV75+Sect_DBs!DX75+Sect_FCs!DX75</f>
        <v>21540.696902051001</v>
      </c>
      <c r="EW75" s="13">
        <f>Sect_CBs!EW75+Sect_DBs!DY75+Sect_FCs!DY75</f>
        <v>21826.706948130995</v>
      </c>
      <c r="EX75" s="13">
        <f>Sect_CBs!EX75+Sect_DBs!DZ75+Sect_FCs!DZ75</f>
        <v>21011.899349429797</v>
      </c>
    </row>
    <row r="76" spans="1:154" s="14" customFormat="1" x14ac:dyDescent="0.3">
      <c r="A76" s="12" t="s">
        <v>88</v>
      </c>
      <c r="B76" s="13">
        <v>68808.336484949978</v>
      </c>
      <c r="C76" s="13">
        <v>69890.698799039979</v>
      </c>
      <c r="D76" s="13">
        <f t="shared" ref="D76:Y76" si="7">SUM(D77:D82)</f>
        <v>72601.265598350001</v>
      </c>
      <c r="E76" s="13">
        <f t="shared" si="7"/>
        <v>77350.578780858603</v>
      </c>
      <c r="F76" s="13">
        <f t="shared" si="7"/>
        <v>79091.115745710005</v>
      </c>
      <c r="G76" s="13">
        <f t="shared" si="7"/>
        <v>82272.804710460012</v>
      </c>
      <c r="H76" s="13">
        <f t="shared" si="7"/>
        <v>85635.192688073454</v>
      </c>
      <c r="I76" s="13">
        <f t="shared" si="7"/>
        <v>86040.539430101941</v>
      </c>
      <c r="J76" s="13">
        <f t="shared" si="7"/>
        <v>85915.88643010192</v>
      </c>
      <c r="K76" s="13">
        <f t="shared" si="7"/>
        <v>84792.484721670393</v>
      </c>
      <c r="L76" s="13">
        <f t="shared" si="7"/>
        <v>87000.942309185935</v>
      </c>
      <c r="M76" s="13">
        <f t="shared" si="7"/>
        <v>85941.377236223198</v>
      </c>
      <c r="N76" s="13">
        <f t="shared" si="7"/>
        <v>88584.148637959501</v>
      </c>
      <c r="O76" s="13">
        <f t="shared" si="7"/>
        <v>87593.813756479518</v>
      </c>
      <c r="P76" s="13">
        <f t="shared" si="7"/>
        <v>90066.740305979518</v>
      </c>
      <c r="Q76" s="13">
        <f t="shared" si="7"/>
        <v>92618.089641432802</v>
      </c>
      <c r="R76" s="13">
        <f t="shared" si="7"/>
        <v>93462.343939705504</v>
      </c>
      <c r="S76" s="13">
        <f t="shared" si="7"/>
        <v>93921.862101188017</v>
      </c>
      <c r="T76" s="13">
        <f t="shared" si="7"/>
        <v>98993.820146099009</v>
      </c>
      <c r="U76" s="13">
        <f t="shared" si="7"/>
        <v>99493.70404821758</v>
      </c>
      <c r="V76" s="13">
        <f t="shared" si="7"/>
        <v>100062.16617073999</v>
      </c>
      <c r="W76" s="13">
        <f t="shared" si="7"/>
        <v>107466.41807276</v>
      </c>
      <c r="X76" s="13">
        <f t="shared" si="7"/>
        <v>107728.53748829999</v>
      </c>
      <c r="Y76" s="13">
        <f t="shared" si="7"/>
        <v>107911.42217357003</v>
      </c>
      <c r="Z76" s="13">
        <f>Sect_CBs!Z76+Sect_DBs!B76+Sect_FCs!B76</f>
        <v>140631.75953792001</v>
      </c>
      <c r="AA76" s="13">
        <f>Sect_CBs!AA76+Sect_DBs!C76+Sect_FCs!C76</f>
        <v>137146.42777615998</v>
      </c>
      <c r="AB76" s="13">
        <f>Sect_CBs!AB76+Sect_DBs!D76+Sect_FCs!D76</f>
        <v>139430.05520551399</v>
      </c>
      <c r="AC76" s="13">
        <f>Sect_CBs!AC76+Sect_DBs!E76+Sect_FCs!E76</f>
        <v>142272.63532604396</v>
      </c>
      <c r="AD76" s="13">
        <f>Sect_CBs!AD76+Sect_DBs!F76+Sect_FCs!F76</f>
        <v>141460.0642489187</v>
      </c>
      <c r="AE76" s="13">
        <f>Sect_CBs!AE76+Sect_DBs!G76+Sect_FCs!G76</f>
        <v>141552.24229521773</v>
      </c>
      <c r="AF76" s="13">
        <f>Sect_CBs!AF76+Sect_DBs!H76+Sect_FCs!H76</f>
        <v>145215.44936215997</v>
      </c>
      <c r="AG76" s="13">
        <f>Sect_CBs!AG76+Sect_DBs!I76+Sect_FCs!I76</f>
        <v>145608.38207583784</v>
      </c>
      <c r="AH76" s="13">
        <f>Sect_CBs!AH76+Sect_DBs!J76+Sect_FCs!J76</f>
        <v>147199.2806686117</v>
      </c>
      <c r="AI76" s="13">
        <f>Sect_CBs!AI76+Sect_DBs!K76+Sect_FCs!K76</f>
        <v>153289.31961579222</v>
      </c>
      <c r="AJ76" s="13">
        <f>Sect_CBs!AJ76+Sect_DBs!L76+Sect_FCs!L76</f>
        <v>153195.83060354434</v>
      </c>
      <c r="AK76" s="13">
        <f>Sect_CBs!AK76+Sect_DBs!M76+Sect_FCs!M76</f>
        <v>155212.16246654704</v>
      </c>
      <c r="AL76" s="13">
        <f>Sect_CBs!AL76+Sect_DBs!N76+Sect_FCs!N76</f>
        <v>161394.03812507202</v>
      </c>
      <c r="AM76" s="13">
        <f>Sect_CBs!AM76+Sect_DBs!O76+Sect_FCs!O76</f>
        <v>159803.30663078514</v>
      </c>
      <c r="AN76" s="13">
        <f>Sect_CBs!AN76+Sect_DBs!P76+Sect_FCs!P76</f>
        <v>165287.0134867598</v>
      </c>
      <c r="AO76" s="13">
        <f>Sect_CBs!AO76+Sect_DBs!Q76+Sect_FCs!Q76</f>
        <v>174108.33361225334</v>
      </c>
      <c r="AP76" s="13">
        <f>Sect_CBs!AP76+Sect_DBs!R76+Sect_FCs!R76</f>
        <v>174000.19508144431</v>
      </c>
      <c r="AQ76" s="13">
        <f>Sect_CBs!AQ76+Sect_DBs!S76+Sect_FCs!S76</f>
        <v>176121.40208543697</v>
      </c>
      <c r="AR76" s="13">
        <f>Sect_CBs!AR76+Sect_DBs!T76+Sect_FCs!T76</f>
        <v>183676.67719912136</v>
      </c>
      <c r="AS76" s="13">
        <f>Sect_CBs!AS76+Sect_DBs!U76+Sect_FCs!U76</f>
        <v>184318.03998157696</v>
      </c>
      <c r="AT76" s="13">
        <f>Sect_CBs!AT76+Sect_DBs!V76+Sect_FCs!V76</f>
        <v>188247.61109621622</v>
      </c>
      <c r="AU76" s="13">
        <f>Sect_CBs!AU76+Sect_DBs!W76+Sect_FCs!W76</f>
        <v>190957.27373892791</v>
      </c>
      <c r="AV76" s="13">
        <f>Sect_CBs!AV76+Sect_DBs!X76+Sect_FCs!X76</f>
        <v>193281.97387440345</v>
      </c>
      <c r="AW76" s="13">
        <f>Sect_CBs!AW76+Sect_DBs!Y76+Sect_FCs!Y76</f>
        <v>193535.51098939497</v>
      </c>
      <c r="AX76" s="13">
        <f>Sect_CBs!AX76+Sect_DBs!Z76+Sect_FCs!Z76</f>
        <v>198296.38671579576</v>
      </c>
      <c r="AY76" s="13">
        <f>Sect_CBs!AY76+Sect_DBs!AA76+Sect_FCs!AA76</f>
        <v>196303.10664921792</v>
      </c>
      <c r="AZ76" s="13">
        <f>Sect_CBs!AZ76+Sect_DBs!AB76+Sect_FCs!AB76</f>
        <v>202162.42173946503</v>
      </c>
      <c r="BA76" s="13">
        <f>Sect_CBs!BA76+Sect_DBs!AC76+Sect_FCs!AC76</f>
        <v>211511.6552794413</v>
      </c>
      <c r="BB76" s="13">
        <f>Sect_CBs!BB76+Sect_DBs!AD76+Sect_FCs!AD76</f>
        <v>211260.90534712822</v>
      </c>
      <c r="BC76" s="13">
        <f>Sect_CBs!BC76+Sect_DBs!AE76+Sect_FCs!AE76</f>
        <v>216743.00867582584</v>
      </c>
      <c r="BD76" s="13">
        <f>Sect_CBs!BD76+Sect_DBs!AF76+Sect_FCs!AF76</f>
        <v>224674.72228963402</v>
      </c>
      <c r="BE76" s="13">
        <f>Sect_CBs!BE76+Sect_DBs!AG76+Sect_FCs!AG76</f>
        <v>225346.64258766698</v>
      </c>
      <c r="BF76" s="13">
        <f>Sect_CBs!BF76+Sect_DBs!AH76+Sect_FCs!AH76</f>
        <v>227739.84815364296</v>
      </c>
      <c r="BG76" s="13">
        <f>Sect_CBs!BG76+Sect_DBs!AI76+Sect_FCs!AI76</f>
        <v>234730.49437845038</v>
      </c>
      <c r="BH76" s="13">
        <f>Sect_CBs!BH76+Sect_DBs!AJ76+Sect_FCs!AJ76</f>
        <v>235540.81890964761</v>
      </c>
      <c r="BI76" s="13">
        <f>Sect_CBs!BI76+Sect_DBs!AK76+Sect_FCs!AK76</f>
        <v>237326.29345493743</v>
      </c>
      <c r="BJ76" s="13">
        <f>Sect_CBs!BJ76+Sect_DBs!AL76+Sect_FCs!AL76</f>
        <v>244239.8243797957</v>
      </c>
      <c r="BK76" s="13">
        <f>Sect_CBs!BK76+Sect_DBs!AM76+Sect_FCs!AM76</f>
        <v>247158.26819208561</v>
      </c>
      <c r="BL76" s="13">
        <f>Sect_CBs!BL76+Sect_DBs!AN76+Sect_FCs!AN76</f>
        <v>255317.82481147643</v>
      </c>
      <c r="BM76" s="13">
        <f>Sect_CBs!BM76+Sect_DBs!AO76+Sect_FCs!AO76</f>
        <v>266991.42290428956</v>
      </c>
      <c r="BN76" s="13">
        <f>Sect_CBs!BN76+Sect_DBs!AP76+Sect_FCs!AP76</f>
        <v>264024.29075340979</v>
      </c>
      <c r="BO76" s="13">
        <f>Sect_CBs!BO76+Sect_DBs!AQ76+Sect_FCs!AQ76</f>
        <v>267539.71207874868</v>
      </c>
      <c r="BP76" s="13">
        <f>Sect_CBs!BP76+Sect_DBs!AR76+Sect_FCs!AR76</f>
        <v>276979.5005011817</v>
      </c>
      <c r="BQ76" s="13">
        <f>Sect_CBs!BQ76+Sect_DBs!AS76+Sect_FCs!AS76</f>
        <v>279262.75281301874</v>
      </c>
      <c r="BR76" s="13">
        <f>Sect_CBs!BR76+Sect_DBs!AT76+Sect_FCs!AT76</f>
        <v>283505.56596490013</v>
      </c>
      <c r="BS76" s="13">
        <f>Sect_CBs!BS76+Sect_DBs!AU76+Sect_FCs!AU76</f>
        <v>291899.56633766153</v>
      </c>
      <c r="BT76" s="13">
        <f>Sect_CBs!BT76+Sect_DBs!AV76+Sect_FCs!AV76</f>
        <v>290913.84023253911</v>
      </c>
      <c r="BU76" s="13">
        <f>Sect_CBs!BU76+Sect_DBs!AW76+Sect_FCs!AW76</f>
        <v>290414.41131353407</v>
      </c>
      <c r="BV76" s="13">
        <f>Sect_CBs!BV76+Sect_DBs!AX76+Sect_FCs!AX76</f>
        <v>297464.8425950582</v>
      </c>
      <c r="BW76" s="13">
        <f>Sect_CBs!BW76+Sect_DBs!AY76+Sect_FCs!AY76</f>
        <v>295429.24699156871</v>
      </c>
      <c r="BX76" s="13">
        <f>Sect_CBs!BX76+Sect_DBs!AZ76+Sect_FCs!AZ76</f>
        <v>299896.00635978027</v>
      </c>
      <c r="BY76" s="13">
        <f>Sect_CBs!BY76+Sect_DBs!BA76+Sect_FCs!BA76</f>
        <v>303973.31232582062</v>
      </c>
      <c r="BZ76" s="13">
        <f>Sect_CBs!BZ76+Sect_DBs!BB76+Sect_FCs!BB76</f>
        <v>301655.38410600141</v>
      </c>
      <c r="CA76" s="13">
        <f>Sect_CBs!CA76+Sect_DBs!BC76+Sect_FCs!BC76</f>
        <v>301360.23038719868</v>
      </c>
      <c r="CB76" s="13">
        <f>Sect_CBs!CB76+Sect_DBs!BD76+Sect_FCs!BD76</f>
        <v>310608.05513273267</v>
      </c>
      <c r="CC76" s="13">
        <f>Sect_CBs!CC76+Sect_DBs!BE76+Sect_FCs!BE76</f>
        <v>317834.98669723788</v>
      </c>
      <c r="CD76" s="13">
        <f>Sect_CBs!CD76+Sect_DBs!BF76+Sect_FCs!BF76</f>
        <v>329650.40164362331</v>
      </c>
      <c r="CE76" s="13">
        <f>Sect_CBs!CE76+Sect_DBs!BG76+Sect_FCs!BG76</f>
        <v>345510.36125653435</v>
      </c>
      <c r="CF76" s="13">
        <f>Sect_CBs!CF76+Sect_DBs!BH76+Sect_FCs!BH76</f>
        <v>351137.91774870985</v>
      </c>
      <c r="CG76" s="13">
        <f>Sect_CBs!CG76+Sect_DBs!BI76+Sect_FCs!BI76</f>
        <v>358841.19022208848</v>
      </c>
      <c r="CH76" s="13">
        <f>Sect_CBs!CH76+Sect_DBs!BJ76+Sect_FCs!BJ76</f>
        <v>374349.8277711696</v>
      </c>
      <c r="CI76" s="13">
        <f>Sect_CBs!CI76+Sect_DBs!BK76+Sect_FCs!BK76</f>
        <v>375626.2903911238</v>
      </c>
      <c r="CJ76" s="13">
        <f>Sect_CBs!CJ76+Sect_DBs!BL76+Sect_FCs!BL76</f>
        <v>388797.46929663059</v>
      </c>
      <c r="CK76" s="13">
        <f>Sect_CBs!CK76+Sect_DBs!BM76+Sect_FCs!BM76</f>
        <v>395056.74817373051</v>
      </c>
      <c r="CL76" s="13">
        <f>Sect_CBs!CL76+Sect_DBs!BN76+Sect_FCs!BN76</f>
        <v>400379.47275861766</v>
      </c>
      <c r="CM76" s="13">
        <f>Sect_CBs!CM76+Sect_DBs!BO76+Sect_FCs!BO76</f>
        <v>404484.9194233091</v>
      </c>
      <c r="CN76" s="13">
        <f>Sect_CBs!CN76+Sect_DBs!BP76+Sect_FCs!BP76</f>
        <v>413796.97764276579</v>
      </c>
      <c r="CO76" s="13">
        <f>Sect_CBs!CO76+Sect_DBs!BQ76+Sect_FCs!BQ76</f>
        <v>421092.55262430303</v>
      </c>
      <c r="CP76" s="13">
        <f>Sect_CBs!CP76+Sect_DBs!BR76+Sect_FCs!BR76</f>
        <v>423060.33471411112</v>
      </c>
      <c r="CQ76" s="13">
        <f>Sect_CBs!CQ76+Sect_DBs!BS76+Sect_FCs!BS76</f>
        <v>424806.34541519446</v>
      </c>
      <c r="CR76" s="13">
        <f>Sect_CBs!CR76+Sect_DBs!BT76+Sect_FCs!BT76</f>
        <v>426131.77458748809</v>
      </c>
      <c r="CS76" s="13">
        <f>Sect_CBs!CS76+Sect_DBs!BU76+Sect_FCs!BU76</f>
        <v>430134.15927167103</v>
      </c>
      <c r="CT76" s="13">
        <f>Sect_CBs!CT76+Sect_DBs!BV76+Sect_FCs!BV76</f>
        <v>434697.5632333465</v>
      </c>
      <c r="CU76" s="13">
        <f>Sect_CBs!CU76+Sect_DBs!BW76+Sect_FCs!BW76</f>
        <v>436192.58600508154</v>
      </c>
      <c r="CV76" s="13">
        <f>Sect_CBs!CV76+Sect_DBs!BX76+Sect_FCs!BX76</f>
        <v>449246.05149269011</v>
      </c>
      <c r="CW76" s="13">
        <f>Sect_CBs!CW76+Sect_DBs!BY76+Sect_FCs!BY76</f>
        <v>464033.78248537099</v>
      </c>
      <c r="CX76" s="13">
        <f>Sect_CBs!CX76+Sect_DBs!BZ76+Sect_FCs!BZ76</f>
        <v>468940.90713993477</v>
      </c>
      <c r="CY76" s="13">
        <f>Sect_CBs!CY76+Sect_DBs!CA76+Sect_FCs!CA76</f>
        <v>472327.84253437835</v>
      </c>
      <c r="CZ76" s="13">
        <f>Sect_CBs!CZ76+Sect_DBs!CB76+Sect_FCs!CB76</f>
        <v>490442.03563302016</v>
      </c>
      <c r="DA76" s="13">
        <f>Sect_CBs!DA76+Sect_DBs!CC76+Sect_FCs!CC76</f>
        <v>498280.53202300624</v>
      </c>
      <c r="DB76" s="13">
        <f>Sect_CBs!DB76+Sect_DBs!CD76+Sect_FCs!CD76</f>
        <v>496100.26264518441</v>
      </c>
      <c r="DC76" s="13">
        <f>Sect_CBs!DC76+Sect_DBs!CE76+Sect_FCs!CE76</f>
        <v>505858.25430420204</v>
      </c>
      <c r="DD76" s="13">
        <f>Sect_CBs!DD76+Sect_DBs!CF76+Sect_FCs!CF76</f>
        <v>513873.52021843137</v>
      </c>
      <c r="DE76" s="13">
        <f>Sect_CBs!DE76+Sect_DBs!CG76+Sect_FCs!CG76</f>
        <v>522751.75151941879</v>
      </c>
      <c r="DF76" s="13">
        <f>Sect_CBs!DF76+Sect_DBs!CH76+Sect_FCs!CH76</f>
        <v>532019.17145723687</v>
      </c>
      <c r="DG76" s="13">
        <f>Sect_CBs!DG76+Sect_DBs!CI76+Sect_FCs!CI76</f>
        <v>528779.30676615692</v>
      </c>
      <c r="DH76" s="13">
        <f>Sect_CBs!DH76+Sect_DBs!CJ76+Sect_FCs!CJ76</f>
        <v>544958.95299473184</v>
      </c>
      <c r="DI76" s="13">
        <f>Sect_CBs!DI76+Sect_DBs!CK76+Sect_FCs!CK76</f>
        <v>569805.77181993274</v>
      </c>
      <c r="DJ76" s="13">
        <f>Sect_CBs!DJ76+Sect_DBs!CL76+Sect_FCs!CL76</f>
        <v>575110.09411003639</v>
      </c>
      <c r="DK76" s="13">
        <f>Sect_CBs!DK76+Sect_DBs!CM76+Sect_FCs!CM76</f>
        <v>581032.28346258076</v>
      </c>
      <c r="DL76" s="13">
        <f>Sect_CBs!DL76+Sect_DBs!CN76+Sect_FCs!CN76</f>
        <v>594300.58297301235</v>
      </c>
      <c r="DM76" s="13">
        <f>Sect_CBs!DM76+Sect_DBs!CO76+Sect_FCs!CO76</f>
        <v>592120.27154990239</v>
      </c>
      <c r="DN76" s="13">
        <f>Sect_CBs!DN76+Sect_DBs!CP76+Sect_FCs!CP76</f>
        <v>603585.15697709552</v>
      </c>
      <c r="DO76" s="13">
        <f>Sect_CBs!DO76+Sect_DBs!CQ76+Sect_FCs!CQ76</f>
        <v>616358.3912769648</v>
      </c>
      <c r="DP76" s="13">
        <f>Sect_CBs!DP76+Sect_DBs!CR76+Sect_FCs!CR76</f>
        <v>617794.89246101759</v>
      </c>
      <c r="DQ76" s="13">
        <f>Sect_CBs!DQ76+Sect_DBs!CS76+Sect_FCs!CS76</f>
        <v>619315.08508984384</v>
      </c>
      <c r="DR76" s="13">
        <f>Sect_CBs!DR76+Sect_DBs!CT76+Sect_FCs!CT76</f>
        <v>615449.58777251688</v>
      </c>
      <c r="DS76" s="13">
        <f>Sect_CBs!DS76+Sect_DBs!CU76+Sect_FCs!CU76</f>
        <v>613048.36070897616</v>
      </c>
      <c r="DT76" s="13">
        <f>Sect_CBs!DT76+Sect_DBs!CV76+Sect_FCs!CV76</f>
        <v>629195.84588891803</v>
      </c>
      <c r="DU76" s="13">
        <f>Sect_CBs!DU76+Sect_DBs!CW76+Sect_FCs!CW76</f>
        <v>642045.85639780166</v>
      </c>
      <c r="DV76" s="13">
        <f>Sect_CBs!DV76+Sect_DBs!CX76+Sect_FCs!CX76</f>
        <v>641039.97585482558</v>
      </c>
      <c r="DW76" s="13">
        <f>Sect_CBs!DW76+Sect_DBs!CY76+Sect_FCs!CY76</f>
        <v>645600.00906510931</v>
      </c>
      <c r="DX76" s="13">
        <f>Sect_CBs!DX76+Sect_DBs!CZ76+Sect_FCs!CZ76</f>
        <v>657186.05930431793</v>
      </c>
      <c r="DY76" s="13">
        <f>Sect_CBs!DY76+Sect_DBs!DA76+Sect_FCs!DA76</f>
        <v>659230.85147086612</v>
      </c>
      <c r="DZ76" s="13">
        <f>Sect_CBs!DZ76+Sect_DBs!DB76+Sect_FCs!DB76</f>
        <v>659604.1153366908</v>
      </c>
      <c r="EA76" s="13">
        <f>Sect_CBs!EA76+Sect_DBs!DC76+Sect_FCs!DC76</f>
        <v>662873.28306965367</v>
      </c>
      <c r="EB76" s="13">
        <f>Sect_CBs!EB76+Sect_DBs!DD76+Sect_FCs!DD76</f>
        <v>664312.25533515424</v>
      </c>
      <c r="EC76" s="13">
        <f>Sect_CBs!EC76+Sect_DBs!DE76+Sect_FCs!DE76</f>
        <v>661672.65147696738</v>
      </c>
      <c r="ED76" s="13">
        <f>Sect_CBs!ED76+Sect_DBs!DF76+Sect_FCs!DF76</f>
        <v>662828.19827746321</v>
      </c>
      <c r="EE76" s="13">
        <f>Sect_CBs!EE76+Sect_DBs!DG76+Sect_FCs!DG76</f>
        <v>652252.71420076105</v>
      </c>
      <c r="EF76" s="13">
        <f>Sect_CBs!EF76+Sect_DBs!DH76+Sect_FCs!DH76</f>
        <v>664223.10102935275</v>
      </c>
      <c r="EG76" s="13">
        <f>Sect_CBs!EG76+Sect_DBs!DI76+Sect_FCs!DI76</f>
        <v>693969.28138507006</v>
      </c>
      <c r="EH76" s="13">
        <f>Sect_CBs!EH76+Sect_DBs!DJ76+Sect_FCs!DJ76</f>
        <v>693747.95372311072</v>
      </c>
      <c r="EI76" s="13">
        <f>Sect_CBs!EI76+Sect_DBs!DK76+Sect_FCs!DK76</f>
        <v>701605.15119019581</v>
      </c>
      <c r="EJ76" s="13">
        <f>Sect_CBs!EJ76+Sect_DBs!DL76+Sect_FCs!DL76</f>
        <v>725913.90265878057</v>
      </c>
      <c r="EK76" s="13">
        <f>Sect_CBs!EK76+Sect_DBs!DM76+Sect_FCs!DM76</f>
        <v>737327.80677306023</v>
      </c>
      <c r="EL76" s="13">
        <f>Sect_CBs!EL76+Sect_DBs!DN76+Sect_FCs!DN76</f>
        <v>761669.11650858284</v>
      </c>
      <c r="EM76" s="13">
        <f>Sect_CBs!EM76+Sect_DBs!DO76+Sect_FCs!DO76</f>
        <v>800923.10532738443</v>
      </c>
      <c r="EN76" s="13">
        <f>Sect_CBs!EN76+Sect_DBs!DP76+Sect_FCs!DP76</f>
        <v>811737.43182255258</v>
      </c>
      <c r="EO76" s="13">
        <f>Sect_CBs!EO76+Sect_DBs!DQ76+Sect_FCs!DQ76</f>
        <v>831416.41776048765</v>
      </c>
      <c r="EP76" s="13">
        <f>Sect_CBs!EP76+Sect_DBs!DR76+Sect_FCs!DR76</f>
        <v>836742.35583558003</v>
      </c>
      <c r="EQ76" s="13">
        <f>Sect_CBs!EQ76+Sect_DBs!DS76+Sect_FCs!DS76</f>
        <v>840668.3947078241</v>
      </c>
      <c r="ER76" s="13">
        <f>Sect_CBs!ER76+Sect_DBs!DT76+Sect_FCs!DT76</f>
        <v>882675.49930027558</v>
      </c>
      <c r="ES76" s="13">
        <f>Sect_CBs!ES76+Sect_DBs!DU76+Sect_FCs!DU76</f>
        <v>899398.02613359247</v>
      </c>
      <c r="ET76" s="13">
        <f>Sect_CBs!ET76+Sect_DBs!DV76+Sect_FCs!DV76</f>
        <v>916514.94146917865</v>
      </c>
      <c r="EU76" s="13">
        <f>Sect_CBs!EU76+Sect_DBs!DW76+Sect_FCs!DW76</f>
        <v>928021.25668321422</v>
      </c>
      <c r="EV76" s="13">
        <f>Sect_CBs!EV76+Sect_DBs!DX76+Sect_FCs!DX76</f>
        <v>942709.26975322445</v>
      </c>
      <c r="EW76" s="13">
        <f>Sect_CBs!EW76+Sect_DBs!DY76+Sect_FCs!DY76</f>
        <v>952438.23201443965</v>
      </c>
      <c r="EX76" s="13">
        <f>Sect_CBs!EX76+Sect_DBs!DZ76+Sect_FCs!DZ76</f>
        <v>959481.75052430935</v>
      </c>
    </row>
    <row r="77" spans="1:154" s="18" customFormat="1" x14ac:dyDescent="0.3">
      <c r="A77" s="15" t="s">
        <v>89</v>
      </c>
      <c r="B77" s="16">
        <v>28104.009310199988</v>
      </c>
      <c r="C77" s="16">
        <v>28256.024381209998</v>
      </c>
      <c r="D77" s="16">
        <v>29954.408394159993</v>
      </c>
      <c r="E77" s="16">
        <v>31701.930156727169</v>
      </c>
      <c r="F77" s="16">
        <v>32018.995359009998</v>
      </c>
      <c r="G77" s="16">
        <v>32732.261010609996</v>
      </c>
      <c r="H77" s="16">
        <v>33479.007259683451</v>
      </c>
      <c r="I77" s="16">
        <v>33612.400389901915</v>
      </c>
      <c r="J77" s="16">
        <v>33521.084389901916</v>
      </c>
      <c r="K77" s="16">
        <v>31893.656188870395</v>
      </c>
      <c r="L77" s="16">
        <v>32592.202277135257</v>
      </c>
      <c r="M77" s="16">
        <v>34040.648685611872</v>
      </c>
      <c r="N77" s="16">
        <v>33324.015205579773</v>
      </c>
      <c r="O77" s="16">
        <v>32800.068714659777</v>
      </c>
      <c r="P77" s="16">
        <v>33394.918628919775</v>
      </c>
      <c r="Q77" s="16">
        <v>35178.346202629778</v>
      </c>
      <c r="R77" s="16">
        <v>35299.616450329784</v>
      </c>
      <c r="S77" s="16">
        <v>35739.017084137005</v>
      </c>
      <c r="T77" s="16">
        <v>36933.30487100999</v>
      </c>
      <c r="U77" s="16">
        <v>35786.734639612085</v>
      </c>
      <c r="V77" s="16">
        <v>35662.822238429995</v>
      </c>
      <c r="W77" s="16">
        <v>39614.437694330001</v>
      </c>
      <c r="X77" s="16">
        <v>39448.191303380001</v>
      </c>
      <c r="Y77" s="16">
        <v>39594.48977289001</v>
      </c>
      <c r="Z77" s="16">
        <f>Sect_CBs!Z77+Sect_DBs!B77+Sect_FCs!B77</f>
        <v>47082.555926420013</v>
      </c>
      <c r="AA77" s="16">
        <f>Sect_CBs!AA77+Sect_DBs!C77+Sect_FCs!C77</f>
        <v>46600.290425079998</v>
      </c>
      <c r="AB77" s="16">
        <f>Sect_CBs!AB77+Sect_DBs!D77+Sect_FCs!D77</f>
        <v>46346.437226269481</v>
      </c>
      <c r="AC77" s="16">
        <f>Sect_CBs!AC77+Sect_DBs!E77+Sect_FCs!E77</f>
        <v>47841.343835069485</v>
      </c>
      <c r="AD77" s="16">
        <f>Sect_CBs!AD77+Sect_DBs!F77+Sect_FCs!F77</f>
        <v>48875.568611979012</v>
      </c>
      <c r="AE77" s="16">
        <f>Sect_CBs!AE77+Sect_DBs!G77+Sect_FCs!G77</f>
        <v>47881.766210609014</v>
      </c>
      <c r="AF77" s="16">
        <f>Sect_CBs!AF77+Sect_DBs!H77+Sect_FCs!H77</f>
        <v>49194.899435445484</v>
      </c>
      <c r="AG77" s="16">
        <f>Sect_CBs!AG77+Sect_DBs!I77+Sect_FCs!I77</f>
        <v>49070.6465439038</v>
      </c>
      <c r="AH77" s="16">
        <f>Sect_CBs!AH77+Sect_DBs!J77+Sect_FCs!J77</f>
        <v>49517.262930735502</v>
      </c>
      <c r="AI77" s="16">
        <f>Sect_CBs!AI77+Sect_DBs!K77+Sect_FCs!K77</f>
        <v>51208.091601255997</v>
      </c>
      <c r="AJ77" s="16">
        <f>Sect_CBs!AJ77+Sect_DBs!L77+Sect_FCs!L77</f>
        <v>50452.452893912894</v>
      </c>
      <c r="AK77" s="16">
        <f>Sect_CBs!AK77+Sect_DBs!M77+Sect_FCs!M77</f>
        <v>50656.66152486459</v>
      </c>
      <c r="AL77" s="16">
        <f>Sect_CBs!AL77+Sect_DBs!N77+Sect_FCs!N77</f>
        <v>53412.227971099914</v>
      </c>
      <c r="AM77" s="16">
        <f>Sect_CBs!AM77+Sect_DBs!O77+Sect_FCs!O77</f>
        <v>52571.536020534753</v>
      </c>
      <c r="AN77" s="16">
        <f>Sect_CBs!AN77+Sect_DBs!P77+Sect_FCs!P77</f>
        <v>55040.38819713916</v>
      </c>
      <c r="AO77" s="16">
        <f>Sect_CBs!AO77+Sect_DBs!Q77+Sect_FCs!Q77</f>
        <v>56863.416646097139</v>
      </c>
      <c r="AP77" s="16">
        <f>Sect_CBs!AP77+Sect_DBs!R77+Sect_FCs!R77</f>
        <v>56997.036117756907</v>
      </c>
      <c r="AQ77" s="16">
        <f>Sect_CBs!AQ77+Sect_DBs!S77+Sect_FCs!S77</f>
        <v>57123.694542157617</v>
      </c>
      <c r="AR77" s="16">
        <f>Sect_CBs!AR77+Sect_DBs!T77+Sect_FCs!T77</f>
        <v>58613.493913548817</v>
      </c>
      <c r="AS77" s="16">
        <f>Sect_CBs!AS77+Sect_DBs!U77+Sect_FCs!U77</f>
        <v>58416.927915257576</v>
      </c>
      <c r="AT77" s="16">
        <f>Sect_CBs!AT77+Sect_DBs!V77+Sect_FCs!V77</f>
        <v>59990.110392861301</v>
      </c>
      <c r="AU77" s="16">
        <f>Sect_CBs!AU77+Sect_DBs!W77+Sect_FCs!W77</f>
        <v>57504.402276996414</v>
      </c>
      <c r="AV77" s="16">
        <f>Sect_CBs!AV77+Sect_DBs!X77+Sect_FCs!X77</f>
        <v>58712.196804400301</v>
      </c>
      <c r="AW77" s="16">
        <f>Sect_CBs!AW77+Sect_DBs!Y77+Sect_FCs!Y77</f>
        <v>58484.069487458284</v>
      </c>
      <c r="AX77" s="16">
        <f>Sect_CBs!AX77+Sect_DBs!Z77+Sect_FCs!Z77</f>
        <v>59422.313502688288</v>
      </c>
      <c r="AY77" s="16">
        <f>Sect_CBs!AY77+Sect_DBs!AA77+Sect_FCs!AA77</f>
        <v>52095.671209606298</v>
      </c>
      <c r="AZ77" s="16">
        <f>Sect_CBs!AZ77+Sect_DBs!AB77+Sect_FCs!AB77</f>
        <v>51591.548011381303</v>
      </c>
      <c r="BA77" s="16">
        <f>Sect_CBs!BA77+Sect_DBs!AC77+Sect_FCs!AC77</f>
        <v>53770.637095376289</v>
      </c>
      <c r="BB77" s="16">
        <f>Sect_CBs!BB77+Sect_DBs!AD77+Sect_FCs!AD77</f>
        <v>52348.190741229788</v>
      </c>
      <c r="BC77" s="16">
        <f>Sect_CBs!BC77+Sect_DBs!AE77+Sect_FCs!AE77</f>
        <v>53735.121861582273</v>
      </c>
      <c r="BD77" s="16">
        <f>Sect_CBs!BD77+Sect_DBs!AF77+Sect_FCs!AF77</f>
        <v>55260.64022242697</v>
      </c>
      <c r="BE77" s="16">
        <f>Sect_CBs!BE77+Sect_DBs!AG77+Sect_FCs!AG77</f>
        <v>55571.398004476985</v>
      </c>
      <c r="BF77" s="16">
        <f>Sect_CBs!BF77+Sect_DBs!AH77+Sect_FCs!AH77</f>
        <v>56684.940785672785</v>
      </c>
      <c r="BG77" s="16">
        <f>Sect_CBs!BG77+Sect_DBs!AI77+Sect_FCs!AI77</f>
        <v>58010.434891705416</v>
      </c>
      <c r="BH77" s="16">
        <f>Sect_CBs!BH77+Sect_DBs!AJ77+Sect_FCs!AJ77</f>
        <v>58870.418612878406</v>
      </c>
      <c r="BI77" s="16">
        <f>Sect_CBs!BI77+Sect_DBs!AK77+Sect_FCs!AK77</f>
        <v>58184.929317432005</v>
      </c>
      <c r="BJ77" s="16">
        <f>Sect_CBs!BJ77+Sect_DBs!AL77+Sect_FCs!AL77</f>
        <v>57395.934324245987</v>
      </c>
      <c r="BK77" s="16">
        <f>Sect_CBs!BK77+Sect_DBs!AM77+Sect_FCs!AM77</f>
        <v>59006.535006341604</v>
      </c>
      <c r="BL77" s="16">
        <f>Sect_CBs!BL77+Sect_DBs!AN77+Sect_FCs!AN77</f>
        <v>60590.525949926407</v>
      </c>
      <c r="BM77" s="16">
        <f>Sect_CBs!BM77+Sect_DBs!AO77+Sect_FCs!AO77</f>
        <v>63088.261196217318</v>
      </c>
      <c r="BN77" s="16">
        <f>Sect_CBs!BN77+Sect_DBs!AP77+Sect_FCs!AP77</f>
        <v>63402.88096527251</v>
      </c>
      <c r="BO77" s="16">
        <f>Sect_CBs!BO77+Sect_DBs!AQ77+Sect_FCs!AQ77</f>
        <v>63602.467346319987</v>
      </c>
      <c r="BP77" s="16">
        <f>Sect_CBs!BP77+Sect_DBs!AR77+Sect_FCs!AR77</f>
        <v>65591.411643989006</v>
      </c>
      <c r="BQ77" s="16">
        <f>Sect_CBs!BQ77+Sect_DBs!AS77+Sect_FCs!AS77</f>
        <v>66131.201888431751</v>
      </c>
      <c r="BR77" s="16">
        <f>Sect_CBs!BR77+Sect_DBs!AT77+Sect_FCs!AT77</f>
        <v>66468.420689475504</v>
      </c>
      <c r="BS77" s="16">
        <f>Sect_CBs!BS77+Sect_DBs!AU77+Sect_FCs!AU77</f>
        <v>68643.140098679985</v>
      </c>
      <c r="BT77" s="16">
        <f>Sect_CBs!BT77+Sect_DBs!AV77+Sect_FCs!AV77</f>
        <v>67977.169038562235</v>
      </c>
      <c r="BU77" s="16">
        <f>Sect_CBs!BU77+Sect_DBs!AW77+Sect_FCs!AW77</f>
        <v>66115.747820290606</v>
      </c>
      <c r="BV77" s="16">
        <f>Sect_CBs!BV77+Sect_DBs!AX77+Sect_FCs!AX77</f>
        <v>66556.965644598677</v>
      </c>
      <c r="BW77" s="16">
        <f>Sect_CBs!BW77+Sect_DBs!AY77+Sect_FCs!AY77</f>
        <v>65872.064840271254</v>
      </c>
      <c r="BX77" s="16">
        <f>Sect_CBs!BX77+Sect_DBs!AZ77+Sect_FCs!AZ77</f>
        <v>65485.033727887254</v>
      </c>
      <c r="BY77" s="16">
        <f>Sect_CBs!BY77+Sect_DBs!BA77+Sect_FCs!BA77</f>
        <v>65122.613909299245</v>
      </c>
      <c r="BZ77" s="16">
        <f>Sect_CBs!BZ77+Sect_DBs!BB77+Sect_FCs!BB77</f>
        <v>64379.680058439691</v>
      </c>
      <c r="CA77" s="16">
        <f>Sect_CBs!CA77+Sect_DBs!BC77+Sect_FCs!BC77</f>
        <v>63312.233490288243</v>
      </c>
      <c r="CB77" s="16">
        <f>Sect_CBs!CB77+Sect_DBs!BD77+Sect_FCs!BD77</f>
        <v>64939.190630883255</v>
      </c>
      <c r="CC77" s="16">
        <f>Sect_CBs!CC77+Sect_DBs!BE77+Sect_FCs!BE77</f>
        <v>66240.07430600228</v>
      </c>
      <c r="CD77" s="16">
        <f>Sect_CBs!CD77+Sect_DBs!BF77+Sect_FCs!BF77</f>
        <v>68310.304012496272</v>
      </c>
      <c r="CE77" s="16">
        <f>Sect_CBs!CE77+Sect_DBs!BG77+Sect_FCs!BG77</f>
        <v>71892.96315915625</v>
      </c>
      <c r="CF77" s="16">
        <f>Sect_CBs!CF77+Sect_DBs!BH77+Sect_FCs!BH77</f>
        <v>71596.64917379625</v>
      </c>
      <c r="CG77" s="16">
        <f>Sect_CBs!CG77+Sect_DBs!BI77+Sect_FCs!BI77</f>
        <v>73452.297392976019</v>
      </c>
      <c r="CH77" s="16">
        <f>Sect_CBs!CH77+Sect_DBs!BJ77+Sect_FCs!BJ77</f>
        <v>75449.720605735507</v>
      </c>
      <c r="CI77" s="16">
        <f>Sect_CBs!CI77+Sect_DBs!BK77+Sect_FCs!BK77</f>
        <v>76075.75411239393</v>
      </c>
      <c r="CJ77" s="16">
        <f>Sect_CBs!CJ77+Sect_DBs!BL77+Sect_FCs!BL77</f>
        <v>77722.055748490733</v>
      </c>
      <c r="CK77" s="16">
        <f>Sect_CBs!CK77+Sect_DBs!BM77+Sect_FCs!BM77</f>
        <v>78259.504108124238</v>
      </c>
      <c r="CL77" s="16">
        <f>Sect_CBs!CL77+Sect_DBs!BN77+Sect_FCs!BN77</f>
        <v>79163.902820043251</v>
      </c>
      <c r="CM77" s="16">
        <f>Sect_CBs!CM77+Sect_DBs!BO77+Sect_FCs!BO77</f>
        <v>81649.245448498114</v>
      </c>
      <c r="CN77" s="16">
        <f>Sect_CBs!CN77+Sect_DBs!BP77+Sect_FCs!BP77</f>
        <v>83900.930849009004</v>
      </c>
      <c r="CO77" s="16">
        <f>Sect_CBs!CO77+Sect_DBs!BQ77+Sect_FCs!BQ77</f>
        <v>86679.82492535148</v>
      </c>
      <c r="CP77" s="16">
        <f>Sect_CBs!CP77+Sect_DBs!BR77+Sect_FCs!BR77</f>
        <v>87743.989995459517</v>
      </c>
      <c r="CQ77" s="16">
        <f>Sect_CBs!CQ77+Sect_DBs!BS77+Sect_FCs!BS77</f>
        <v>89484.757745696043</v>
      </c>
      <c r="CR77" s="16">
        <f>Sect_CBs!CR77+Sect_DBs!BT77+Sect_FCs!BT77</f>
        <v>89238.732874726513</v>
      </c>
      <c r="CS77" s="16">
        <f>Sect_CBs!CS77+Sect_DBs!BU77+Sect_FCs!BU77</f>
        <v>89748.686730144502</v>
      </c>
      <c r="CT77" s="16">
        <f>Sect_CBs!CT77+Sect_DBs!BV77+Sect_FCs!BV77</f>
        <v>90137.665558502005</v>
      </c>
      <c r="CU77" s="16">
        <f>Sect_CBs!CU77+Sect_DBs!BW77+Sect_FCs!BW77</f>
        <v>89466.712121737975</v>
      </c>
      <c r="CV77" s="16">
        <f>Sect_CBs!CV77+Sect_DBs!BX77+Sect_FCs!BX77</f>
        <v>91230.193251202145</v>
      </c>
      <c r="CW77" s="16">
        <f>Sect_CBs!CW77+Sect_DBs!BY77+Sect_FCs!BY77</f>
        <v>92313.159183951168</v>
      </c>
      <c r="CX77" s="16">
        <f>Sect_CBs!CX77+Sect_DBs!BZ77+Sect_FCs!BZ77</f>
        <v>93911.147874321163</v>
      </c>
      <c r="CY77" s="16">
        <f>Sect_CBs!CY77+Sect_DBs!CA77+Sect_FCs!CA77</f>
        <v>95533.926001351691</v>
      </c>
      <c r="CZ77" s="16">
        <f>Sect_CBs!CZ77+Sect_DBs!CB77+Sect_FCs!CB77</f>
        <v>100932.87160047264</v>
      </c>
      <c r="DA77" s="16">
        <f>Sect_CBs!DA77+Sect_DBs!CC77+Sect_FCs!CC77</f>
        <v>102100.32966179616</v>
      </c>
      <c r="DB77" s="16">
        <f>Sect_CBs!DB77+Sect_DBs!CD77+Sect_FCs!CD77</f>
        <v>101006.42450776001</v>
      </c>
      <c r="DC77" s="16">
        <f>Sect_CBs!DC77+Sect_DBs!CE77+Sect_FCs!CE77</f>
        <v>100492.19558039799</v>
      </c>
      <c r="DD77" s="16">
        <f>Sect_CBs!DD77+Sect_DBs!CF77+Sect_FCs!CF77</f>
        <v>109839.29744070201</v>
      </c>
      <c r="DE77" s="16">
        <f>Sect_CBs!DE77+Sect_DBs!CG77+Sect_FCs!CG77</f>
        <v>110432.82261783</v>
      </c>
      <c r="DF77" s="16">
        <f>Sect_CBs!DF77+Sect_DBs!CH77+Sect_FCs!CH77</f>
        <v>111321.438182246</v>
      </c>
      <c r="DG77" s="16">
        <f>Sect_CBs!DG77+Sect_DBs!CI77+Sect_FCs!CI77</f>
        <v>112340.849936415</v>
      </c>
      <c r="DH77" s="16">
        <f>Sect_CBs!DH77+Sect_DBs!CJ77+Sect_FCs!CJ77</f>
        <v>115108.11908766995</v>
      </c>
      <c r="DI77" s="16">
        <f>Sect_CBs!DI77+Sect_DBs!CK77+Sect_FCs!CK77</f>
        <v>119674.62767562103</v>
      </c>
      <c r="DJ77" s="16">
        <f>Sect_CBs!DJ77+Sect_DBs!CL77+Sect_FCs!CL77</f>
        <v>121056.16983940596</v>
      </c>
      <c r="DK77" s="16">
        <f>Sect_CBs!DK77+Sect_DBs!CM77+Sect_FCs!CM77</f>
        <v>123298.47360709999</v>
      </c>
      <c r="DL77" s="16">
        <f>Sect_CBs!DL77+Sect_DBs!CN77+Sect_FCs!CN77</f>
        <v>122999.16956872599</v>
      </c>
      <c r="DM77" s="16">
        <f>Sect_CBs!DM77+Sect_DBs!CO77+Sect_FCs!CO77</f>
        <v>123158.42219964007</v>
      </c>
      <c r="DN77" s="16">
        <f>Sect_CBs!DN77+Sect_DBs!CP77+Sect_FCs!CP77</f>
        <v>111358.326646242</v>
      </c>
      <c r="DO77" s="16">
        <f>Sect_CBs!DO77+Sect_DBs!CQ77+Sect_FCs!CQ77</f>
        <v>114433.39914768863</v>
      </c>
      <c r="DP77" s="16">
        <f>Sect_CBs!DP77+Sect_DBs!CR77+Sect_FCs!CR77</f>
        <v>114748.00512177659</v>
      </c>
      <c r="DQ77" s="16">
        <f>Sect_CBs!DQ77+Sect_DBs!CS77+Sect_FCs!CS77</f>
        <v>115483.52092517313</v>
      </c>
      <c r="DR77" s="16">
        <f>Sect_CBs!DR77+Sect_DBs!CT77+Sect_FCs!CT77</f>
        <v>114825.38086647121</v>
      </c>
      <c r="DS77" s="16">
        <f>Sect_CBs!DS77+Sect_DBs!CU77+Sect_FCs!CU77</f>
        <v>113200.80856459771</v>
      </c>
      <c r="DT77" s="16">
        <f>Sect_CBs!DT77+Sect_DBs!CV77+Sect_FCs!CV77</f>
        <v>117402.96495944425</v>
      </c>
      <c r="DU77" s="16">
        <f>Sect_CBs!DU77+Sect_DBs!CW77+Sect_FCs!CW77</f>
        <v>119445.23922849861</v>
      </c>
      <c r="DV77" s="16">
        <f>Sect_CBs!DV77+Sect_DBs!CX77+Sect_FCs!CX77</f>
        <v>119379.48619172817</v>
      </c>
      <c r="DW77" s="16">
        <f>Sect_CBs!DW77+Sect_DBs!CY77+Sect_FCs!CY77</f>
        <v>121047.07097160464</v>
      </c>
      <c r="DX77" s="16">
        <f>Sect_CBs!DX77+Sect_DBs!CZ77+Sect_FCs!CZ77</f>
        <v>123256.34905612368</v>
      </c>
      <c r="DY77" s="16">
        <f>Sect_CBs!DY77+Sect_DBs!DA77+Sect_FCs!DA77</f>
        <v>122594.28287401165</v>
      </c>
      <c r="DZ77" s="16">
        <f>Sect_CBs!DZ77+Sect_DBs!DB77+Sect_FCs!DB77</f>
        <v>122350.77204791456</v>
      </c>
      <c r="EA77" s="16">
        <f>Sect_CBs!EA77+Sect_DBs!DC77+Sect_FCs!DC77</f>
        <v>122565.09863660854</v>
      </c>
      <c r="EB77" s="16">
        <f>Sect_CBs!EB77+Sect_DBs!DD77+Sect_FCs!DD77</f>
        <v>124918.96982076659</v>
      </c>
      <c r="EC77" s="16">
        <f>Sect_CBs!EC77+Sect_DBs!DE77+Sect_FCs!DE77</f>
        <v>123360.59366672007</v>
      </c>
      <c r="ED77" s="16">
        <f>Sect_CBs!ED77+Sect_DBs!DF77+Sect_FCs!DF77</f>
        <v>120770.73548294647</v>
      </c>
      <c r="EE77" s="16">
        <f>Sect_CBs!EE77+Sect_DBs!DG77+Sect_FCs!DG77</f>
        <v>118846.75856713201</v>
      </c>
      <c r="EF77" s="16">
        <f>Sect_CBs!EF77+Sect_DBs!DH77+Sect_FCs!DH77</f>
        <v>122314.66935561654</v>
      </c>
      <c r="EG77" s="16">
        <f>Sect_CBs!EG77+Sect_DBs!DI77+Sect_FCs!DI77</f>
        <v>127988.62376504992</v>
      </c>
      <c r="EH77" s="16">
        <f>Sect_CBs!EH77+Sect_DBs!DJ77+Sect_FCs!DJ77</f>
        <v>128379.74618592999</v>
      </c>
      <c r="EI77" s="16">
        <f>Sect_CBs!EI77+Sect_DBs!DK77+Sect_FCs!DK77</f>
        <v>131382.05210709301</v>
      </c>
      <c r="EJ77" s="16">
        <f>Sect_CBs!EJ77+Sect_DBs!DL77+Sect_FCs!DL77</f>
        <v>135250.96989171449</v>
      </c>
      <c r="EK77" s="13">
        <f>Sect_CBs!EK77+Sect_DBs!DM77+Sect_FCs!DM77</f>
        <v>138640.81172290561</v>
      </c>
      <c r="EL77" s="13">
        <f>Sect_CBs!EL77+Sect_DBs!DN77+Sect_FCs!DN77</f>
        <v>142144.23969647757</v>
      </c>
      <c r="EM77" s="13">
        <f>Sect_CBs!EM77+Sect_DBs!DO77+Sect_FCs!DO77</f>
        <v>149807.77021045471</v>
      </c>
      <c r="EN77" s="13">
        <f>Sect_CBs!EN77+Sect_DBs!DP77+Sect_FCs!DP77</f>
        <v>152000.33105212668</v>
      </c>
      <c r="EO77" s="13">
        <f>Sect_CBs!EO77+Sect_DBs!DQ77+Sect_FCs!DQ77</f>
        <v>154373.98583658569</v>
      </c>
      <c r="EP77" s="13">
        <f>Sect_CBs!EP77+Sect_DBs!DR77+Sect_FCs!DR77</f>
        <v>148859.56599294671</v>
      </c>
      <c r="EQ77" s="13">
        <f>Sect_CBs!EQ77+Sect_DBs!DS77+Sect_FCs!DS77</f>
        <v>150338.97872100168</v>
      </c>
      <c r="ER77" s="13">
        <f>Sect_CBs!ER77+Sect_DBs!DT77+Sect_FCs!DT77</f>
        <v>155608.81420428876</v>
      </c>
      <c r="ES77" s="13">
        <f>Sect_CBs!ES77+Sect_DBs!DU77+Sect_FCs!DU77</f>
        <v>160513.97981260921</v>
      </c>
      <c r="ET77" s="13">
        <f>Sect_CBs!ET77+Sect_DBs!DV77+Sect_FCs!DV77</f>
        <v>168564.02807167356</v>
      </c>
      <c r="EU77" s="13">
        <f>Sect_CBs!EU77+Sect_DBs!DW77+Sect_FCs!DW77</f>
        <v>167540.45406951659</v>
      </c>
      <c r="EV77" s="13">
        <f>Sect_CBs!EV77+Sect_DBs!DX77+Sect_FCs!DX77</f>
        <v>170800.55286946407</v>
      </c>
      <c r="EW77" s="13">
        <f>Sect_CBs!EW77+Sect_DBs!DY77+Sect_FCs!DY77</f>
        <v>171552.59937220052</v>
      </c>
      <c r="EX77" s="13">
        <f>Sect_CBs!EX77+Sect_DBs!DZ77+Sect_FCs!DZ77</f>
        <v>172499.2431986607</v>
      </c>
    </row>
    <row r="78" spans="1:154" s="18" customFormat="1" x14ac:dyDescent="0.3">
      <c r="A78" s="15" t="s">
        <v>90</v>
      </c>
      <c r="B78" s="16">
        <v>10744.23880417</v>
      </c>
      <c r="C78" s="16">
        <v>10643.669458539996</v>
      </c>
      <c r="D78" s="16">
        <v>10585.956778909998</v>
      </c>
      <c r="E78" s="16">
        <v>11382.105935936988</v>
      </c>
      <c r="F78" s="16">
        <v>11930.96490329</v>
      </c>
      <c r="G78" s="16">
        <v>12043.92812429</v>
      </c>
      <c r="H78" s="16">
        <v>11874.108727330004</v>
      </c>
      <c r="I78" s="16">
        <v>12038.172189090001</v>
      </c>
      <c r="J78" s="16">
        <v>12005.671189090001</v>
      </c>
      <c r="K78" s="16">
        <v>11901.7599221</v>
      </c>
      <c r="L78" s="16">
        <v>13011.362494389225</v>
      </c>
      <c r="M78" s="16">
        <v>11383.19326027273</v>
      </c>
      <c r="N78" s="16">
        <v>12938.843452242358</v>
      </c>
      <c r="O78" s="16">
        <v>12902.223674302357</v>
      </c>
      <c r="P78" s="16">
        <v>13211.410653932355</v>
      </c>
      <c r="Q78" s="16">
        <v>13443.707758522354</v>
      </c>
      <c r="R78" s="16">
        <v>13454.925009712353</v>
      </c>
      <c r="S78" s="16">
        <v>13593.739598950004</v>
      </c>
      <c r="T78" s="16">
        <v>14027.550018800004</v>
      </c>
      <c r="U78" s="16">
        <v>14138.242165106774</v>
      </c>
      <c r="V78" s="16">
        <v>14851.134609419998</v>
      </c>
      <c r="W78" s="16">
        <v>15654.13887418</v>
      </c>
      <c r="X78" s="16">
        <v>15834.382571800001</v>
      </c>
      <c r="Y78" s="16">
        <v>15839.177154640003</v>
      </c>
      <c r="Z78" s="16">
        <f>Sect_CBs!Z78+Sect_DBs!B78+Sect_FCs!B78</f>
        <v>18937.423893760002</v>
      </c>
      <c r="AA78" s="16">
        <f>Sect_CBs!AA78+Sect_DBs!C78+Sect_FCs!C78</f>
        <v>18437.303667740001</v>
      </c>
      <c r="AB78" s="16">
        <f>Sect_CBs!AB78+Sect_DBs!D78+Sect_FCs!D78</f>
        <v>18604.442419438197</v>
      </c>
      <c r="AC78" s="16">
        <f>Sect_CBs!AC78+Sect_DBs!E78+Sect_FCs!E78</f>
        <v>18920.343210568197</v>
      </c>
      <c r="AD78" s="16">
        <f>Sect_CBs!AD78+Sect_DBs!F78+Sect_FCs!F78</f>
        <v>18274.285289131498</v>
      </c>
      <c r="AE78" s="16">
        <f>Sect_CBs!AE78+Sect_DBs!G78+Sect_FCs!G78</f>
        <v>18805.1360052655</v>
      </c>
      <c r="AF78" s="16">
        <f>Sect_CBs!AF78+Sect_DBs!H78+Sect_FCs!H78</f>
        <v>20073.607651037499</v>
      </c>
      <c r="AG78" s="16">
        <f>Sect_CBs!AG78+Sect_DBs!I78+Sect_FCs!I78</f>
        <v>20138.921136967499</v>
      </c>
      <c r="AH78" s="16">
        <f>Sect_CBs!AH78+Sect_DBs!J78+Sect_FCs!J78</f>
        <v>20826.035257039504</v>
      </c>
      <c r="AI78" s="16">
        <f>Sect_CBs!AI78+Sect_DBs!K78+Sect_FCs!K78</f>
        <v>22142.085982190005</v>
      </c>
      <c r="AJ78" s="16">
        <f>Sect_CBs!AJ78+Sect_DBs!L78+Sect_FCs!L78</f>
        <v>22721.162079823102</v>
      </c>
      <c r="AK78" s="16">
        <f>Sect_CBs!AK78+Sect_DBs!M78+Sect_FCs!M78</f>
        <v>23155.667211023094</v>
      </c>
      <c r="AL78" s="16">
        <f>Sect_CBs!AL78+Sect_DBs!N78+Sect_FCs!N78</f>
        <v>23601.874179043803</v>
      </c>
      <c r="AM78" s="16">
        <f>Sect_CBs!AM78+Sect_DBs!O78+Sect_FCs!O78</f>
        <v>22852.510445609994</v>
      </c>
      <c r="AN78" s="16">
        <f>Sect_CBs!AN78+Sect_DBs!P78+Sect_FCs!P78</f>
        <v>23261.377802085692</v>
      </c>
      <c r="AO78" s="16">
        <f>Sect_CBs!AO78+Sect_DBs!Q78+Sect_FCs!Q78</f>
        <v>24631.964063429703</v>
      </c>
      <c r="AP78" s="16">
        <f>Sect_CBs!AP78+Sect_DBs!R78+Sect_FCs!R78</f>
        <v>24883.637573749689</v>
      </c>
      <c r="AQ78" s="16">
        <f>Sect_CBs!AQ78+Sect_DBs!S78+Sect_FCs!S78</f>
        <v>25213.449849417499</v>
      </c>
      <c r="AR78" s="16">
        <f>Sect_CBs!AR78+Sect_DBs!T78+Sect_FCs!T78</f>
        <v>26171.712032637104</v>
      </c>
      <c r="AS78" s="16">
        <f>Sect_CBs!AS78+Sect_DBs!U78+Sect_FCs!U78</f>
        <v>26590.654934805589</v>
      </c>
      <c r="AT78" s="16">
        <f>Sect_CBs!AT78+Sect_DBs!V78+Sect_FCs!V78</f>
        <v>27146.280980773903</v>
      </c>
      <c r="AU78" s="16">
        <f>Sect_CBs!AU78+Sect_DBs!W78+Sect_FCs!W78</f>
        <v>29642.644783555599</v>
      </c>
      <c r="AV78" s="16">
        <f>Sect_CBs!AV78+Sect_DBs!X78+Sect_FCs!X78</f>
        <v>30295.771129587887</v>
      </c>
      <c r="AW78" s="16">
        <f>Sect_CBs!AW78+Sect_DBs!Y78+Sect_FCs!Y78</f>
        <v>30297.745768867895</v>
      </c>
      <c r="AX78" s="16">
        <f>Sect_CBs!AX78+Sect_DBs!Z78+Sect_FCs!Z78</f>
        <v>31382.743460360285</v>
      </c>
      <c r="AY78" s="16">
        <f>Sect_CBs!AY78+Sect_DBs!AA78+Sect_FCs!AA78</f>
        <v>30077.505865282317</v>
      </c>
      <c r="AZ78" s="16">
        <f>Sect_CBs!AZ78+Sect_DBs!AB78+Sect_FCs!AB78</f>
        <v>32057.190505739487</v>
      </c>
      <c r="BA78" s="16">
        <f>Sect_CBs!BA78+Sect_DBs!AC78+Sect_FCs!AC78</f>
        <v>34276.211618027679</v>
      </c>
      <c r="BB78" s="16">
        <f>Sect_CBs!BB78+Sect_DBs!AD78+Sect_FCs!AD78</f>
        <v>33913.405966102575</v>
      </c>
      <c r="BC78" s="16">
        <f>Sect_CBs!BC78+Sect_DBs!AE78+Sect_FCs!AE78</f>
        <v>35328.637679216677</v>
      </c>
      <c r="BD78" s="16">
        <f>Sect_CBs!BD78+Sect_DBs!AF78+Sect_FCs!AF78</f>
        <v>37508.868948605435</v>
      </c>
      <c r="BE78" s="16">
        <f>Sect_CBs!BE78+Sect_DBs!AG78+Sect_FCs!AG78</f>
        <v>37900.511248515024</v>
      </c>
      <c r="BF78" s="16">
        <f>Sect_CBs!BF78+Sect_DBs!AH78+Sect_FCs!AH78</f>
        <v>38176.382116564324</v>
      </c>
      <c r="BG78" s="16">
        <f>Sect_CBs!BG78+Sect_DBs!AI78+Sect_FCs!AI78</f>
        <v>39391.982468803515</v>
      </c>
      <c r="BH78" s="16">
        <f>Sect_CBs!BH78+Sect_DBs!AJ78+Sect_FCs!AJ78</f>
        <v>39581.665903612309</v>
      </c>
      <c r="BI78" s="16">
        <f>Sect_CBs!BI78+Sect_DBs!AK78+Sect_FCs!AK78</f>
        <v>40282.514488843306</v>
      </c>
      <c r="BJ78" s="16">
        <f>Sect_CBs!BJ78+Sect_DBs!AL78+Sect_FCs!AL78</f>
        <v>41644.000519496622</v>
      </c>
      <c r="BK78" s="16">
        <f>Sect_CBs!BK78+Sect_DBs!AM78+Sect_FCs!AM78</f>
        <v>42823.577319086471</v>
      </c>
      <c r="BL78" s="16">
        <f>Sect_CBs!BL78+Sect_DBs!AN78+Sect_FCs!AN78</f>
        <v>42862.958793639118</v>
      </c>
      <c r="BM78" s="16">
        <f>Sect_CBs!BM78+Sect_DBs!AO78+Sect_FCs!AO78</f>
        <v>43666.042584847113</v>
      </c>
      <c r="BN78" s="16">
        <f>Sect_CBs!BN78+Sect_DBs!AP78+Sect_FCs!AP78</f>
        <v>43339.720853732179</v>
      </c>
      <c r="BO78" s="16">
        <f>Sect_CBs!BO78+Sect_DBs!AQ78+Sect_FCs!AQ78</f>
        <v>44789.426634373609</v>
      </c>
      <c r="BP78" s="16">
        <f>Sect_CBs!BP78+Sect_DBs!AR78+Sect_FCs!AR78</f>
        <v>46359.218360829618</v>
      </c>
      <c r="BQ78" s="16">
        <f>Sect_CBs!BQ78+Sect_DBs!AS78+Sect_FCs!AS78</f>
        <v>46382.038802885239</v>
      </c>
      <c r="BR78" s="16">
        <f>Sect_CBs!BR78+Sect_DBs!AT78+Sect_FCs!AT78</f>
        <v>46802.880628720617</v>
      </c>
      <c r="BS78" s="16">
        <f>Sect_CBs!BS78+Sect_DBs!AU78+Sect_FCs!AU78</f>
        <v>48207.415613446909</v>
      </c>
      <c r="BT78" s="16">
        <f>Sect_CBs!BT78+Sect_DBs!AV78+Sect_FCs!AV78</f>
        <v>47805.123641944454</v>
      </c>
      <c r="BU78" s="16">
        <f>Sect_CBs!BU78+Sect_DBs!AW78+Sect_FCs!AW78</f>
        <v>47188.328737241878</v>
      </c>
      <c r="BV78" s="16">
        <f>Sect_CBs!BV78+Sect_DBs!AX78+Sect_FCs!AX78</f>
        <v>48139.079228488103</v>
      </c>
      <c r="BW78" s="16">
        <f>Sect_CBs!BW78+Sect_DBs!AY78+Sect_FCs!AY78</f>
        <v>48017.089066599365</v>
      </c>
      <c r="BX78" s="16">
        <f>Sect_CBs!BX78+Sect_DBs!AZ78+Sect_FCs!AZ78</f>
        <v>48059.018680092871</v>
      </c>
      <c r="BY78" s="16">
        <f>Sect_CBs!BY78+Sect_DBs!BA78+Sect_FCs!BA78</f>
        <v>47880.776673268163</v>
      </c>
      <c r="BZ78" s="16">
        <f>Sect_CBs!BZ78+Sect_DBs!BB78+Sect_FCs!BB78</f>
        <v>48247.989188121253</v>
      </c>
      <c r="CA78" s="16">
        <f>Sect_CBs!CA78+Sect_DBs!BC78+Sect_FCs!BC78</f>
        <v>48452.866284199452</v>
      </c>
      <c r="CB78" s="16">
        <f>Sect_CBs!CB78+Sect_DBs!BD78+Sect_FCs!BD78</f>
        <v>49544.744222482863</v>
      </c>
      <c r="CC78" s="16">
        <f>Sect_CBs!CC78+Sect_DBs!BE78+Sect_FCs!BE78</f>
        <v>51396.74659440211</v>
      </c>
      <c r="CD78" s="16">
        <f>Sect_CBs!CD78+Sect_DBs!BF78+Sect_FCs!BF78</f>
        <v>52789.778918313503</v>
      </c>
      <c r="CE78" s="16">
        <f>Sect_CBs!CE78+Sect_DBs!BG78+Sect_FCs!BG78</f>
        <v>54290.855767307556</v>
      </c>
      <c r="CF78" s="16">
        <f>Sect_CBs!CF78+Sect_DBs!BH78+Sect_FCs!BH78</f>
        <v>56546.81841589597</v>
      </c>
      <c r="CG78" s="16">
        <f>Sect_CBs!CG78+Sect_DBs!BI78+Sect_FCs!BI78</f>
        <v>57080.776143988005</v>
      </c>
      <c r="CH78" s="16">
        <f>Sect_CBs!CH78+Sect_DBs!BJ78+Sect_FCs!BJ78</f>
        <v>59146.077144251867</v>
      </c>
      <c r="CI78" s="16">
        <f>Sect_CBs!CI78+Sect_DBs!BK78+Sect_FCs!BK78</f>
        <v>59666.958949262793</v>
      </c>
      <c r="CJ78" s="16">
        <f>Sect_CBs!CJ78+Sect_DBs!BL78+Sect_FCs!BL78</f>
        <v>62054.369695640809</v>
      </c>
      <c r="CK78" s="16">
        <f>Sect_CBs!CK78+Sect_DBs!BM78+Sect_FCs!BM78</f>
        <v>63839.693952848</v>
      </c>
      <c r="CL78" s="16">
        <f>Sect_CBs!CL78+Sect_DBs!BN78+Sect_FCs!BN78</f>
        <v>64813.246003360757</v>
      </c>
      <c r="CM78" s="16">
        <f>Sect_CBs!CM78+Sect_DBs!BO78+Sect_FCs!BO78</f>
        <v>65447.83619296852</v>
      </c>
      <c r="CN78" s="16">
        <f>Sect_CBs!CN78+Sect_DBs!BP78+Sect_FCs!BP78</f>
        <v>66976.645085110998</v>
      </c>
      <c r="CO78" s="16">
        <f>Sect_CBs!CO78+Sect_DBs!BQ78+Sect_FCs!BQ78</f>
        <v>67852.400969349517</v>
      </c>
      <c r="CP78" s="16">
        <f>Sect_CBs!CP78+Sect_DBs!BR78+Sect_FCs!BR78</f>
        <v>66722.047821414075</v>
      </c>
      <c r="CQ78" s="16">
        <f>Sect_CBs!CQ78+Sect_DBs!BS78+Sect_FCs!BS78</f>
        <v>67802.050580771582</v>
      </c>
      <c r="CR78" s="16">
        <f>Sect_CBs!CR78+Sect_DBs!BT78+Sect_FCs!BT78</f>
        <v>69431.606075980904</v>
      </c>
      <c r="CS78" s="16">
        <f>Sect_CBs!CS78+Sect_DBs!BU78+Sect_FCs!BU78</f>
        <v>69856.320516426946</v>
      </c>
      <c r="CT78" s="16">
        <f>Sect_CBs!CT78+Sect_DBs!BV78+Sect_FCs!BV78</f>
        <v>70383.149777159837</v>
      </c>
      <c r="CU78" s="16">
        <f>Sect_CBs!CU78+Sect_DBs!BW78+Sect_FCs!BW78</f>
        <v>70749.824813324114</v>
      </c>
      <c r="CV78" s="16">
        <f>Sect_CBs!CV78+Sect_DBs!BX78+Sect_FCs!BX78</f>
        <v>71751.319848385916</v>
      </c>
      <c r="CW78" s="16">
        <f>Sect_CBs!CW78+Sect_DBs!BY78+Sect_FCs!BY78</f>
        <v>73483.926346550841</v>
      </c>
      <c r="CX78" s="16">
        <f>Sect_CBs!CX78+Sect_DBs!BZ78+Sect_FCs!BZ78</f>
        <v>73075.161459230949</v>
      </c>
      <c r="CY78" s="16">
        <f>Sect_CBs!CY78+Sect_DBs!CA78+Sect_FCs!CA78</f>
        <v>72960.889775233009</v>
      </c>
      <c r="CZ78" s="16">
        <f>Sect_CBs!CZ78+Sect_DBs!CB78+Sect_FCs!CB78</f>
        <v>75941.600536728991</v>
      </c>
      <c r="DA78" s="16">
        <f>Sect_CBs!DA78+Sect_DBs!CC78+Sect_FCs!CC78</f>
        <v>77449.780214012542</v>
      </c>
      <c r="DB78" s="16">
        <f>Sect_CBs!DB78+Sect_DBs!CD78+Sect_FCs!CD78</f>
        <v>74571.155395200025</v>
      </c>
      <c r="DC78" s="16">
        <f>Sect_CBs!DC78+Sect_DBs!CE78+Sect_FCs!CE78</f>
        <v>77357.956781820001</v>
      </c>
      <c r="DD78" s="16">
        <f>Sect_CBs!DD78+Sect_DBs!CF78+Sect_FCs!CF78</f>
        <v>79803.963742590015</v>
      </c>
      <c r="DE78" s="16">
        <f>Sect_CBs!DE78+Sect_DBs!CG78+Sect_FCs!CG78</f>
        <v>81536.268184116532</v>
      </c>
      <c r="DF78" s="16">
        <f>Sect_CBs!DF78+Sect_DBs!CH78+Sect_FCs!CH78</f>
        <v>80665.265556319966</v>
      </c>
      <c r="DG78" s="16">
        <f>Sect_CBs!DG78+Sect_DBs!CI78+Sect_FCs!CI78</f>
        <v>77583.934982089006</v>
      </c>
      <c r="DH78" s="16">
        <f>Sect_CBs!DH78+Sect_DBs!CJ78+Sect_FCs!CJ78</f>
        <v>76500.959114031502</v>
      </c>
      <c r="DI78" s="16">
        <f>Sect_CBs!DI78+Sect_DBs!CK78+Sect_FCs!CK78</f>
        <v>78448.932737870986</v>
      </c>
      <c r="DJ78" s="16">
        <f>Sect_CBs!DJ78+Sect_DBs!CL78+Sect_FCs!CL78</f>
        <v>77944.817717341051</v>
      </c>
      <c r="DK78" s="16">
        <f>Sect_CBs!DK78+Sect_DBs!CM78+Sect_FCs!CM78</f>
        <v>78836.226820800002</v>
      </c>
      <c r="DL78" s="16">
        <f>Sect_CBs!DL78+Sect_DBs!CN78+Sect_FCs!CN78</f>
        <v>80157.782402449491</v>
      </c>
      <c r="DM78" s="16">
        <f>Sect_CBs!DM78+Sect_DBs!CO78+Sect_FCs!CO78</f>
        <v>80832.395501076986</v>
      </c>
      <c r="DN78" s="16">
        <f>Sect_CBs!DN78+Sect_DBs!CP78+Sect_FCs!CP78</f>
        <v>83758.631249364509</v>
      </c>
      <c r="DO78" s="16">
        <f>Sect_CBs!DO78+Sect_DBs!CQ78+Sect_FCs!CQ78</f>
        <v>85880.193977435003</v>
      </c>
      <c r="DP78" s="16">
        <f>Sect_CBs!DP78+Sect_DBs!CR78+Sect_FCs!CR78</f>
        <v>86412.180117340002</v>
      </c>
      <c r="DQ78" s="16">
        <f>Sect_CBs!DQ78+Sect_DBs!CS78+Sect_FCs!CS78</f>
        <v>85323.281125348527</v>
      </c>
      <c r="DR78" s="16">
        <f>Sect_CBs!DR78+Sect_DBs!CT78+Sect_FCs!CT78</f>
        <v>85757.158334164516</v>
      </c>
      <c r="DS78" s="16">
        <f>Sect_CBs!DS78+Sect_DBs!CU78+Sect_FCs!CU78</f>
        <v>83757.079484972492</v>
      </c>
      <c r="DT78" s="16">
        <f>Sect_CBs!DT78+Sect_DBs!CV78+Sect_FCs!CV78</f>
        <v>83714.090740607033</v>
      </c>
      <c r="DU78" s="16">
        <f>Sect_CBs!DU78+Sect_DBs!CW78+Sect_FCs!CW78</f>
        <v>85035.877134679482</v>
      </c>
      <c r="DV78" s="16">
        <f>Sect_CBs!DV78+Sect_DBs!CX78+Sect_FCs!CX78</f>
        <v>85522.044032693972</v>
      </c>
      <c r="DW78" s="16">
        <f>Sect_CBs!DW78+Sect_DBs!CY78+Sect_FCs!CY78</f>
        <v>87553.363767361487</v>
      </c>
      <c r="DX78" s="16">
        <f>Sect_CBs!DX78+Sect_DBs!CZ78+Sect_FCs!CZ78</f>
        <v>90844.322495298969</v>
      </c>
      <c r="DY78" s="16">
        <f>Sect_CBs!DY78+Sect_DBs!DA78+Sect_FCs!DA78</f>
        <v>92281.723441835973</v>
      </c>
      <c r="DZ78" s="16">
        <f>Sect_CBs!DZ78+Sect_DBs!DB78+Sect_FCs!DB78</f>
        <v>93902.759054565991</v>
      </c>
      <c r="EA78" s="16">
        <f>Sect_CBs!EA78+Sect_DBs!DC78+Sect_FCs!DC78</f>
        <v>93558.862993237984</v>
      </c>
      <c r="EB78" s="16">
        <f>Sect_CBs!EB78+Sect_DBs!DD78+Sect_FCs!DD78</f>
        <v>92969.554370183017</v>
      </c>
      <c r="EC78" s="16">
        <f>Sect_CBs!EC78+Sect_DBs!DE78+Sect_FCs!DE78</f>
        <v>91629.734215525488</v>
      </c>
      <c r="ED78" s="16">
        <f>Sect_CBs!ED78+Sect_DBs!DF78+Sect_FCs!DF78</f>
        <v>93093.686721197038</v>
      </c>
      <c r="EE78" s="16">
        <f>Sect_CBs!EE78+Sect_DBs!DG78+Sect_FCs!DG78</f>
        <v>91047.000484140051</v>
      </c>
      <c r="EF78" s="16">
        <f>Sect_CBs!EF78+Sect_DBs!DH78+Sect_FCs!DH78</f>
        <v>90046.491747053064</v>
      </c>
      <c r="EG78" s="16">
        <f>Sect_CBs!EG78+Sect_DBs!DI78+Sect_FCs!DI78</f>
        <v>94866.620049073041</v>
      </c>
      <c r="EH78" s="16">
        <f>Sect_CBs!EH78+Sect_DBs!DJ78+Sect_FCs!DJ78</f>
        <v>94031.48178478601</v>
      </c>
      <c r="EI78" s="16">
        <f>Sect_CBs!EI78+Sect_DBs!DK78+Sect_FCs!DK78</f>
        <v>95193.661713285022</v>
      </c>
      <c r="EJ78" s="16">
        <f>Sect_CBs!EJ78+Sect_DBs!DL78+Sect_FCs!DL78</f>
        <v>97671.063450059999</v>
      </c>
      <c r="EK78" s="13">
        <f>Sect_CBs!EK78+Sect_DBs!DM78+Sect_FCs!DM78</f>
        <v>98684.08941582001</v>
      </c>
      <c r="EL78" s="13">
        <f>Sect_CBs!EL78+Sect_DBs!DN78+Sect_FCs!DN78</f>
        <v>100704.03715617899</v>
      </c>
      <c r="EM78" s="13">
        <f>Sect_CBs!EM78+Sect_DBs!DO78+Sect_FCs!DO78</f>
        <v>103441.43223548208</v>
      </c>
      <c r="EN78" s="13">
        <f>Sect_CBs!EN78+Sect_DBs!DP78+Sect_FCs!DP78</f>
        <v>104933.88496171005</v>
      </c>
      <c r="EO78" s="13">
        <f>Sect_CBs!EO78+Sect_DBs!DQ78+Sect_FCs!DQ78</f>
        <v>106799.67625156799</v>
      </c>
      <c r="EP78" s="13">
        <f>Sect_CBs!EP78+Sect_DBs!DR78+Sect_FCs!DR78</f>
        <v>107106.67529057304</v>
      </c>
      <c r="EQ78" s="13">
        <f>Sect_CBs!EQ78+Sect_DBs!DS78+Sect_FCs!DS78</f>
        <v>107289.24920349606</v>
      </c>
      <c r="ER78" s="13">
        <f>Sect_CBs!ER78+Sect_DBs!DT78+Sect_FCs!DT78</f>
        <v>110295.65843188803</v>
      </c>
      <c r="ES78" s="13">
        <f>Sect_CBs!ES78+Sect_DBs!DU78+Sect_FCs!DU78</f>
        <v>112684.58365680202</v>
      </c>
      <c r="ET78" s="13">
        <f>Sect_CBs!ET78+Sect_DBs!DV78+Sect_FCs!DV78</f>
        <v>114079.32853989804</v>
      </c>
      <c r="EU78" s="13">
        <f>Sect_CBs!EU78+Sect_DBs!DW78+Sect_FCs!DW78</f>
        <v>115580.65720007403</v>
      </c>
      <c r="EV78" s="13">
        <f>Sect_CBs!EV78+Sect_DBs!DX78+Sect_FCs!DX78</f>
        <v>115903.81516970748</v>
      </c>
      <c r="EW78" s="13">
        <f>Sect_CBs!EW78+Sect_DBs!DY78+Sect_FCs!DY78</f>
        <v>117310.37422698601</v>
      </c>
      <c r="EX78" s="13">
        <f>Sect_CBs!EX78+Sect_DBs!DZ78+Sect_FCs!DZ78</f>
        <v>117384.08398711798</v>
      </c>
    </row>
    <row r="79" spans="1:154" s="18" customFormat="1" x14ac:dyDescent="0.3">
      <c r="A79" s="15" t="s">
        <v>91</v>
      </c>
      <c r="B79" s="16">
        <v>6574.4873592700023</v>
      </c>
      <c r="C79" s="16">
        <v>7210.2305005899998</v>
      </c>
      <c r="D79" s="16">
        <v>7981.3198499000009</v>
      </c>
      <c r="E79" s="16">
        <v>8664.1603048226789</v>
      </c>
      <c r="F79" s="16">
        <v>9148.1854241900019</v>
      </c>
      <c r="G79" s="16">
        <v>9516.1859961500013</v>
      </c>
      <c r="H79" s="16">
        <v>9649.0453721800004</v>
      </c>
      <c r="I79" s="16">
        <v>9826.7238311800011</v>
      </c>
      <c r="J79" s="16">
        <v>9849.4088311800006</v>
      </c>
      <c r="K79" s="16">
        <v>10406.599145680002</v>
      </c>
      <c r="L79" s="16">
        <v>10143.067564515277</v>
      </c>
      <c r="M79" s="16">
        <v>9749.6232820643818</v>
      </c>
      <c r="N79" s="16">
        <v>9774.2396266485393</v>
      </c>
      <c r="O79" s="16">
        <v>9726.693862048538</v>
      </c>
      <c r="P79" s="16">
        <v>10594.47711885854</v>
      </c>
      <c r="Q79" s="16">
        <v>10655.333432078538</v>
      </c>
      <c r="R79" s="16">
        <v>10143.574572398542</v>
      </c>
      <c r="S79" s="16">
        <v>9618.3199122400001</v>
      </c>
      <c r="T79" s="16">
        <v>9901.7410582700013</v>
      </c>
      <c r="U79" s="16">
        <v>10180.883225419037</v>
      </c>
      <c r="V79" s="16">
        <v>10084.709141769999</v>
      </c>
      <c r="W79" s="16">
        <v>10202.680279100003</v>
      </c>
      <c r="X79" s="16">
        <v>9853.7571523899987</v>
      </c>
      <c r="Y79" s="16">
        <v>9665.1743878200014</v>
      </c>
      <c r="Z79" s="16">
        <f>Sect_CBs!Z79+Sect_DBs!B79+Sect_FCs!B79</f>
        <v>10127.025780179998</v>
      </c>
      <c r="AA79" s="16">
        <f>Sect_CBs!AA79+Sect_DBs!C79+Sect_FCs!C79</f>
        <v>10416.705116559999</v>
      </c>
      <c r="AB79" s="16">
        <f>Sect_CBs!AB79+Sect_DBs!D79+Sect_FCs!D79</f>
        <v>10780.443121429797</v>
      </c>
      <c r="AC79" s="16">
        <f>Sect_CBs!AC79+Sect_DBs!E79+Sect_FCs!E79</f>
        <v>11047.039241809798</v>
      </c>
      <c r="AD79" s="16">
        <f>Sect_CBs!AD79+Sect_DBs!F79+Sect_FCs!F79</f>
        <v>10807.86152443149</v>
      </c>
      <c r="AE79" s="16">
        <f>Sect_CBs!AE79+Sect_DBs!G79+Sect_FCs!G79</f>
        <v>10357.910880807494</v>
      </c>
      <c r="AF79" s="16">
        <f>Sect_CBs!AF79+Sect_DBs!H79+Sect_FCs!H79</f>
        <v>10474.293794539495</v>
      </c>
      <c r="AG79" s="16">
        <f>Sect_CBs!AG79+Sect_DBs!I79+Sect_FCs!I79</f>
        <v>10486.667821316492</v>
      </c>
      <c r="AH79" s="16">
        <f>Sect_CBs!AH79+Sect_DBs!J79+Sect_FCs!J79</f>
        <v>10625.830589694493</v>
      </c>
      <c r="AI79" s="16">
        <f>Sect_CBs!AI79+Sect_DBs!K79+Sect_FCs!K79</f>
        <v>10810.540409632496</v>
      </c>
      <c r="AJ79" s="16">
        <f>Sect_CBs!AJ79+Sect_DBs!L79+Sect_FCs!L79</f>
        <v>10755.403776746003</v>
      </c>
      <c r="AK79" s="16">
        <f>Sect_CBs!AK79+Sect_DBs!M79+Sect_FCs!M79</f>
        <v>11104.674083466</v>
      </c>
      <c r="AL79" s="16">
        <f>Sect_CBs!AL79+Sect_DBs!N79+Sect_FCs!N79</f>
        <v>11432.505049190004</v>
      </c>
      <c r="AM79" s="16">
        <f>Sect_CBs!AM79+Sect_DBs!O79+Sect_FCs!O79</f>
        <v>11498.534182990003</v>
      </c>
      <c r="AN79" s="16">
        <f>Sect_CBs!AN79+Sect_DBs!P79+Sect_FCs!P79</f>
        <v>11635.894257169999</v>
      </c>
      <c r="AO79" s="16">
        <f>Sect_CBs!AO79+Sect_DBs!Q79+Sect_FCs!Q79</f>
        <v>12637.355211253996</v>
      </c>
      <c r="AP79" s="16">
        <f>Sect_CBs!AP79+Sect_DBs!R79+Sect_FCs!R79</f>
        <v>12561.443575189001</v>
      </c>
      <c r="AQ79" s="16">
        <f>Sect_CBs!AQ79+Sect_DBs!S79+Sect_FCs!S79</f>
        <v>13292.341297699002</v>
      </c>
      <c r="AR79" s="16">
        <f>Sect_CBs!AR79+Sect_DBs!T79+Sect_FCs!T79</f>
        <v>13651.222785534002</v>
      </c>
      <c r="AS79" s="16">
        <f>Sect_CBs!AS79+Sect_DBs!U79+Sect_FCs!U79</f>
        <v>13854.920395937992</v>
      </c>
      <c r="AT79" s="16">
        <f>Sect_CBs!AT79+Sect_DBs!V79+Sect_FCs!V79</f>
        <v>14591.692744003998</v>
      </c>
      <c r="AU79" s="16">
        <f>Sect_CBs!AU79+Sect_DBs!W79+Sect_FCs!W79</f>
        <v>14608.717725623999</v>
      </c>
      <c r="AV79" s="16">
        <f>Sect_CBs!AV79+Sect_DBs!X79+Sect_FCs!X79</f>
        <v>15340.034542634003</v>
      </c>
      <c r="AW79" s="16">
        <f>Sect_CBs!AW79+Sect_DBs!Y79+Sect_FCs!Y79</f>
        <v>15281.043452884001</v>
      </c>
      <c r="AX79" s="16">
        <f>Sect_CBs!AX79+Sect_DBs!Z79+Sect_FCs!Z79</f>
        <v>15911.836528133997</v>
      </c>
      <c r="AY79" s="16">
        <f>Sect_CBs!AY79+Sect_DBs!AA79+Sect_FCs!AA79</f>
        <v>16492.416987583994</v>
      </c>
      <c r="AZ79" s="16">
        <f>Sect_CBs!AZ79+Sect_DBs!AB79+Sect_FCs!AB79</f>
        <v>17790.139481303999</v>
      </c>
      <c r="BA79" s="16">
        <f>Sect_CBs!BA79+Sect_DBs!AC79+Sect_FCs!AC79</f>
        <v>18506.712123944002</v>
      </c>
      <c r="BB79" s="16">
        <f>Sect_CBs!BB79+Sect_DBs!AD79+Sect_FCs!AD79</f>
        <v>18568.997457853999</v>
      </c>
      <c r="BC79" s="16">
        <f>Sect_CBs!BC79+Sect_DBs!AE79+Sect_FCs!AE79</f>
        <v>19477.461519074004</v>
      </c>
      <c r="BD79" s="16">
        <f>Sect_CBs!BD79+Sect_DBs!AF79+Sect_FCs!AF79</f>
        <v>19296.112085623026</v>
      </c>
      <c r="BE79" s="16">
        <f>Sect_CBs!BE79+Sect_DBs!AG79+Sect_FCs!AG79</f>
        <v>19396.243858563026</v>
      </c>
      <c r="BF79" s="16">
        <f>Sect_CBs!BF79+Sect_DBs!AH79+Sect_FCs!AH79</f>
        <v>19292.236794538985</v>
      </c>
      <c r="BG79" s="16">
        <f>Sect_CBs!BG79+Sect_DBs!AI79+Sect_FCs!AI79</f>
        <v>19098.558255350003</v>
      </c>
      <c r="BH79" s="16">
        <f>Sect_CBs!BH79+Sect_DBs!AJ79+Sect_FCs!AJ79</f>
        <v>18208.375834009992</v>
      </c>
      <c r="BI79" s="16">
        <f>Sect_CBs!BI79+Sect_DBs!AK79+Sect_FCs!AK79</f>
        <v>17718.609956897999</v>
      </c>
      <c r="BJ79" s="16">
        <f>Sect_CBs!BJ79+Sect_DBs!AL79+Sect_FCs!AL79</f>
        <v>17874.016371721002</v>
      </c>
      <c r="BK79" s="16">
        <f>Sect_CBs!BK79+Sect_DBs!AM79+Sect_FCs!AM79</f>
        <v>19199.452946540583</v>
      </c>
      <c r="BL79" s="16">
        <f>Sect_CBs!BL79+Sect_DBs!AN79+Sect_FCs!AN79</f>
        <v>21691.19598555948</v>
      </c>
      <c r="BM79" s="16">
        <f>Sect_CBs!BM79+Sect_DBs!AO79+Sect_FCs!AO79</f>
        <v>23525.019091899485</v>
      </c>
      <c r="BN79" s="16">
        <f>Sect_CBs!BN79+Sect_DBs!AP79+Sect_FCs!AP79</f>
        <v>21925.079018259486</v>
      </c>
      <c r="BO79" s="16">
        <f>Sect_CBs!BO79+Sect_DBs!AQ79+Sect_FCs!AQ79</f>
        <v>21656.65621279948</v>
      </c>
      <c r="BP79" s="16">
        <f>Sect_CBs!BP79+Sect_DBs!AR79+Sect_FCs!AR79</f>
        <v>21254.86633274248</v>
      </c>
      <c r="BQ79" s="16">
        <f>Sect_CBs!BQ79+Sect_DBs!AS79+Sect_FCs!AS79</f>
        <v>21964.756623452475</v>
      </c>
      <c r="BR79" s="16">
        <f>Sect_CBs!BR79+Sect_DBs!AT79+Sect_FCs!AT79</f>
        <v>23549.318724092456</v>
      </c>
      <c r="BS79" s="16">
        <f>Sect_CBs!BS79+Sect_DBs!AU79+Sect_FCs!AU79</f>
        <v>24529.651080329473</v>
      </c>
      <c r="BT79" s="16">
        <f>Sect_CBs!BT79+Sect_DBs!AV79+Sect_FCs!AV79</f>
        <v>24820.168292285718</v>
      </c>
      <c r="BU79" s="16">
        <f>Sect_CBs!BU79+Sect_DBs!AW79+Sect_FCs!AW79</f>
        <v>24877.204641895714</v>
      </c>
      <c r="BV79" s="16">
        <f>Sect_CBs!BV79+Sect_DBs!AX79+Sect_FCs!AX79</f>
        <v>26139.835300735725</v>
      </c>
      <c r="BW79" s="16">
        <f>Sect_CBs!BW79+Sect_DBs!AY79+Sect_FCs!AY79</f>
        <v>28082.50194736573</v>
      </c>
      <c r="BX79" s="16">
        <f>Sect_CBs!BX79+Sect_DBs!AZ79+Sect_FCs!AZ79</f>
        <v>29253.946643195723</v>
      </c>
      <c r="BY79" s="16">
        <f>Sect_CBs!BY79+Sect_DBs!BA79+Sect_FCs!BA79</f>
        <v>30606.615294915719</v>
      </c>
      <c r="BZ79" s="16">
        <f>Sect_CBs!BZ79+Sect_DBs!BB79+Sect_FCs!BB79</f>
        <v>29105.041156508712</v>
      </c>
      <c r="CA79" s="16">
        <f>Sect_CBs!CA79+Sect_DBs!BC79+Sect_FCs!BC79</f>
        <v>28053.470527688711</v>
      </c>
      <c r="CB79" s="16">
        <f>Sect_CBs!CB79+Sect_DBs!BD79+Sect_FCs!BD79</f>
        <v>29041.92849309872</v>
      </c>
      <c r="CC79" s="16">
        <f>Sect_CBs!CC79+Sect_DBs!BE79+Sect_FCs!BE79</f>
        <v>32070.223121905725</v>
      </c>
      <c r="CD79" s="16">
        <f>Sect_CBs!CD79+Sect_DBs!BF79+Sect_FCs!BF79</f>
        <v>34022.632367718725</v>
      </c>
      <c r="CE79" s="16">
        <f>Sect_CBs!CE79+Sect_DBs!BG79+Sect_FCs!BG79</f>
        <v>35449.438959318715</v>
      </c>
      <c r="CF79" s="16">
        <f>Sect_CBs!CF79+Sect_DBs!BH79+Sect_FCs!BH79</f>
        <v>35446.897963205723</v>
      </c>
      <c r="CG79" s="16">
        <f>Sect_CBs!CG79+Sect_DBs!BI79+Sect_FCs!BI79</f>
        <v>34654.867075646231</v>
      </c>
      <c r="CH79" s="16">
        <f>Sect_CBs!CH79+Sect_DBs!BJ79+Sect_FCs!BJ79</f>
        <v>39671.87261881226</v>
      </c>
      <c r="CI79" s="16">
        <f>Sect_CBs!CI79+Sect_DBs!BK79+Sect_FCs!BK79</f>
        <v>43267.90668369997</v>
      </c>
      <c r="CJ79" s="16">
        <f>Sect_CBs!CJ79+Sect_DBs!BL79+Sect_FCs!BL79</f>
        <v>47763.254945544926</v>
      </c>
      <c r="CK79" s="16">
        <f>Sect_CBs!CK79+Sect_DBs!BM79+Sect_FCs!BM79</f>
        <v>49282.620048709992</v>
      </c>
      <c r="CL79" s="16">
        <f>Sect_CBs!CL79+Sect_DBs!BN79+Sect_FCs!BN79</f>
        <v>50176.848982856551</v>
      </c>
      <c r="CM79" s="16">
        <f>Sect_CBs!CM79+Sect_DBs!BO79+Sect_FCs!BO79</f>
        <v>45819.744114210422</v>
      </c>
      <c r="CN79" s="16">
        <f>Sect_CBs!CN79+Sect_DBs!BP79+Sect_FCs!BP79</f>
        <v>44994.831367176441</v>
      </c>
      <c r="CO79" s="16">
        <f>Sect_CBs!CO79+Sect_DBs!BQ79+Sect_FCs!BQ79</f>
        <v>45289.926098256423</v>
      </c>
      <c r="CP79" s="16">
        <f>Sect_CBs!CP79+Sect_DBs!BR79+Sect_FCs!BR79</f>
        <v>43777.471022089929</v>
      </c>
      <c r="CQ79" s="16">
        <f>Sect_CBs!CQ79+Sect_DBs!BS79+Sect_FCs!BS79</f>
        <v>40281.127262980001</v>
      </c>
      <c r="CR79" s="16">
        <f>Sect_CBs!CR79+Sect_DBs!BT79+Sect_FCs!BT79</f>
        <v>39929.36805432001</v>
      </c>
      <c r="CS79" s="16">
        <f>Sect_CBs!CS79+Sect_DBs!BU79+Sect_FCs!BU79</f>
        <v>40619.948451659984</v>
      </c>
      <c r="CT79" s="16">
        <f>Sect_CBs!CT79+Sect_DBs!BV79+Sect_FCs!BV79</f>
        <v>41261.564200699999</v>
      </c>
      <c r="CU79" s="16">
        <f>Sect_CBs!CU79+Sect_DBs!BW79+Sect_FCs!BW79</f>
        <v>43811.102029229995</v>
      </c>
      <c r="CV79" s="16">
        <f>Sect_CBs!CV79+Sect_DBs!BX79+Sect_FCs!BX79</f>
        <v>49242.597389070012</v>
      </c>
      <c r="CW79" s="16">
        <f>Sect_CBs!CW79+Sect_DBs!BY79+Sect_FCs!BY79</f>
        <v>52449.864468020009</v>
      </c>
      <c r="CX79" s="16">
        <f>Sect_CBs!CX79+Sect_DBs!BZ79+Sect_FCs!BZ79</f>
        <v>51334.37680528999</v>
      </c>
      <c r="CY79" s="16">
        <f>Sect_CBs!CY79+Sect_DBs!CA79+Sect_FCs!CA79</f>
        <v>47260.991818700008</v>
      </c>
      <c r="CZ79" s="16">
        <f>Sect_CBs!CZ79+Sect_DBs!CB79+Sect_FCs!CB79</f>
        <v>49179.692133540004</v>
      </c>
      <c r="DA79" s="16">
        <f>Sect_CBs!DA79+Sect_DBs!CC79+Sect_FCs!CC79</f>
        <v>51448.211587409998</v>
      </c>
      <c r="DB79" s="16">
        <f>Sect_CBs!DB79+Sect_DBs!CD79+Sect_FCs!CD79</f>
        <v>51823.438175580013</v>
      </c>
      <c r="DC79" s="16">
        <f>Sect_CBs!DC79+Sect_DBs!CE79+Sect_FCs!CE79</f>
        <v>53144.959271109998</v>
      </c>
      <c r="DD79" s="16">
        <f>Sect_CBs!DD79+Sect_DBs!CF79+Sect_FCs!CF79</f>
        <v>54009.881403960004</v>
      </c>
      <c r="DE79" s="16">
        <f>Sect_CBs!DE79+Sect_DBs!CG79+Sect_FCs!CG79</f>
        <v>55050.64396786</v>
      </c>
      <c r="DF79" s="16">
        <f>Sect_CBs!DF79+Sect_DBs!CH79+Sect_FCs!CH79</f>
        <v>53776.227504030008</v>
      </c>
      <c r="DG79" s="16">
        <f>Sect_CBs!DG79+Sect_DBs!CI79+Sect_FCs!CI79</f>
        <v>58618.022600989985</v>
      </c>
      <c r="DH79" s="16">
        <f>Sect_CBs!DH79+Sect_DBs!CJ79+Sect_FCs!CJ79</f>
        <v>63598.068505679948</v>
      </c>
      <c r="DI79" s="16">
        <f>Sect_CBs!DI79+Sect_DBs!CK79+Sect_FCs!CK79</f>
        <v>67974.002685509971</v>
      </c>
      <c r="DJ79" s="16">
        <f>Sect_CBs!DJ79+Sect_DBs!CL79+Sect_FCs!CL79</f>
        <v>70195.720054469974</v>
      </c>
      <c r="DK79" s="16">
        <f>Sect_CBs!DK79+Sect_DBs!CM79+Sect_FCs!CM79</f>
        <v>68228.047771640006</v>
      </c>
      <c r="DL79" s="16">
        <f>Sect_CBs!DL79+Sect_DBs!CN79+Sect_FCs!CN79</f>
        <v>68028.247892949992</v>
      </c>
      <c r="DM79" s="16">
        <f>Sect_CBs!DM79+Sect_DBs!CO79+Sect_FCs!CO79</f>
        <v>69045.351384629961</v>
      </c>
      <c r="DN79" s="16">
        <f>Sect_CBs!DN79+Sect_DBs!CP79+Sect_FCs!CP79</f>
        <v>69416.355156142352</v>
      </c>
      <c r="DO79" s="16">
        <f>Sect_CBs!DO79+Sect_DBs!CQ79+Sect_FCs!CQ79</f>
        <v>70728.402016848981</v>
      </c>
      <c r="DP79" s="16">
        <f>Sect_CBs!DP79+Sect_DBs!CR79+Sect_FCs!CR79</f>
        <v>69748.418790149983</v>
      </c>
      <c r="DQ79" s="16">
        <f>Sect_CBs!DQ79+Sect_DBs!CS79+Sect_FCs!CS79</f>
        <v>69585.817496179981</v>
      </c>
      <c r="DR79" s="16">
        <f>Sect_CBs!DR79+Sect_DBs!CT79+Sect_FCs!CT79</f>
        <v>67247.549599310005</v>
      </c>
      <c r="DS79" s="16">
        <f>Sect_CBs!DS79+Sect_DBs!CU79+Sect_FCs!CU79</f>
        <v>71039.031170615999</v>
      </c>
      <c r="DT79" s="16">
        <f>Sect_CBs!DT79+Sect_DBs!CV79+Sect_FCs!CV79</f>
        <v>75815.261087190011</v>
      </c>
      <c r="DU79" s="16">
        <f>Sect_CBs!DU79+Sect_DBs!CW79+Sect_FCs!CW79</f>
        <v>78437.970676869983</v>
      </c>
      <c r="DV79" s="16">
        <f>Sect_CBs!DV79+Sect_DBs!CX79+Sect_FCs!CX79</f>
        <v>77064.51208154003</v>
      </c>
      <c r="DW79" s="16">
        <f>Sect_CBs!DW79+Sect_DBs!CY79+Sect_FCs!CY79</f>
        <v>74228.517188320038</v>
      </c>
      <c r="DX79" s="16">
        <f>Sect_CBs!DX79+Sect_DBs!CZ79+Sect_FCs!CZ79</f>
        <v>71038.506673020005</v>
      </c>
      <c r="DY79" s="16">
        <f>Sect_CBs!DY79+Sect_DBs!DA79+Sect_FCs!DA79</f>
        <v>69294.00700481009</v>
      </c>
      <c r="DZ79" s="16">
        <f>Sect_CBs!DZ79+Sect_DBs!DB79+Sect_FCs!DB79</f>
        <v>69408.442855038098</v>
      </c>
      <c r="EA79" s="16">
        <f>Sect_CBs!EA79+Sect_DBs!DC79+Sect_FCs!DC79</f>
        <v>69627.348932939596</v>
      </c>
      <c r="EB79" s="16">
        <f>Sect_CBs!EB79+Sect_DBs!DD79+Sect_FCs!DD79</f>
        <v>70748.663224909586</v>
      </c>
      <c r="EC79" s="16">
        <f>Sect_CBs!EC79+Sect_DBs!DE79+Sect_FCs!DE79</f>
        <v>74318.865163721595</v>
      </c>
      <c r="ED79" s="16">
        <f>Sect_CBs!ED79+Sect_DBs!DF79+Sect_FCs!DF79</f>
        <v>69526.074417614596</v>
      </c>
      <c r="EE79" s="16">
        <f>Sect_CBs!EE79+Sect_DBs!DG79+Sect_FCs!DG79</f>
        <v>63842.198653089581</v>
      </c>
      <c r="EF79" s="16">
        <f>Sect_CBs!EF79+Sect_DBs!DH79+Sect_FCs!DH79</f>
        <v>70978.486831238013</v>
      </c>
      <c r="EG79" s="16">
        <f>Sect_CBs!EG79+Sect_DBs!DI79+Sect_FCs!DI79</f>
        <v>72793.978621403003</v>
      </c>
      <c r="EH79" s="16">
        <f>Sect_CBs!EH79+Sect_DBs!DJ79+Sect_FCs!DJ79</f>
        <v>69214.969043062985</v>
      </c>
      <c r="EI79" s="16">
        <f>Sect_CBs!EI79+Sect_DBs!DK79+Sect_FCs!DK79</f>
        <v>66917.669562069001</v>
      </c>
      <c r="EJ79" s="16">
        <f>Sect_CBs!EJ79+Sect_DBs!DL79+Sect_FCs!DL79</f>
        <v>64284.898344247988</v>
      </c>
      <c r="EK79" s="13">
        <f>Sect_CBs!EK79+Sect_DBs!DM79+Sect_FCs!DM79</f>
        <v>63928.091235784894</v>
      </c>
      <c r="EL79" s="13">
        <f>Sect_CBs!EL79+Sect_DBs!DN79+Sect_FCs!DN79</f>
        <v>66883.504956185003</v>
      </c>
      <c r="EM79" s="13">
        <f>Sect_CBs!EM79+Sect_DBs!DO79+Sect_FCs!DO79</f>
        <v>71435.177900245006</v>
      </c>
      <c r="EN79" s="13">
        <f>Sect_CBs!EN79+Sect_DBs!DP79+Sect_FCs!DP79</f>
        <v>73647.670211935008</v>
      </c>
      <c r="EO79" s="13">
        <f>Sect_CBs!EO79+Sect_DBs!DQ79+Sect_FCs!DQ79</f>
        <v>79662.698446574985</v>
      </c>
      <c r="EP79" s="13">
        <f>Sect_CBs!EP79+Sect_DBs!DR79+Sect_FCs!DR79</f>
        <v>79823.586621249997</v>
      </c>
      <c r="EQ79" s="13">
        <f>Sect_CBs!EQ79+Sect_DBs!DS79+Sect_FCs!DS79</f>
        <v>79407.718824229989</v>
      </c>
      <c r="ER79" s="13">
        <f>Sect_CBs!ER79+Sect_DBs!DT79+Sect_FCs!DT79</f>
        <v>86942.686904279952</v>
      </c>
      <c r="ES79" s="13">
        <f>Sect_CBs!ES79+Sect_DBs!DU79+Sect_FCs!DU79</f>
        <v>87410.852943665013</v>
      </c>
      <c r="ET79" s="13">
        <f>Sect_CBs!ET79+Sect_DBs!DV79+Sect_FCs!DV79</f>
        <v>85107.536836336993</v>
      </c>
      <c r="EU79" s="13">
        <f>Sect_CBs!EU79+Sect_DBs!DW79+Sect_FCs!DW79</f>
        <v>86440.882743317023</v>
      </c>
      <c r="EV79" s="13">
        <f>Sect_CBs!EV79+Sect_DBs!DX79+Sect_FCs!DX79</f>
        <v>89715.223457066997</v>
      </c>
      <c r="EW79" s="13">
        <f>Sect_CBs!EW79+Sect_DBs!DY79+Sect_FCs!DY79</f>
        <v>91721.081651426968</v>
      </c>
      <c r="EX79" s="13">
        <f>Sect_CBs!EX79+Sect_DBs!DZ79+Sect_FCs!DZ79</f>
        <v>95645.90434068699</v>
      </c>
    </row>
    <row r="80" spans="1:154" s="18" customFormat="1" x14ac:dyDescent="0.3">
      <c r="A80" s="15" t="s">
        <v>92</v>
      </c>
      <c r="B80" s="16">
        <v>12539.17360432</v>
      </c>
      <c r="C80" s="16">
        <v>12429.216349330001</v>
      </c>
      <c r="D80" s="16">
        <v>12868.679645040003</v>
      </c>
      <c r="E80" s="16">
        <v>14508.217672204002</v>
      </c>
      <c r="F80" s="16">
        <v>14837.723111549998</v>
      </c>
      <c r="G80" s="16">
        <v>16264.268191360004</v>
      </c>
      <c r="H80" s="16">
        <v>17775.766217429999</v>
      </c>
      <c r="I80" s="16">
        <v>17974.828311830002</v>
      </c>
      <c r="J80" s="16">
        <v>17843.873311829997</v>
      </c>
      <c r="K80" s="16">
        <v>17860.104712089997</v>
      </c>
      <c r="L80" s="16">
        <v>18303.541749236872</v>
      </c>
      <c r="M80" s="16">
        <v>18316.527666197268</v>
      </c>
      <c r="N80" s="16">
        <v>20214.500342052281</v>
      </c>
      <c r="O80" s="16">
        <v>19787.866213552283</v>
      </c>
      <c r="P80" s="16">
        <v>20115.19156828228</v>
      </c>
      <c r="Q80" s="16">
        <v>20101.050305792269</v>
      </c>
      <c r="R80" s="16">
        <v>20653.595101968276</v>
      </c>
      <c r="S80" s="16">
        <v>20911.004381319995</v>
      </c>
      <c r="T80" s="16">
        <v>24446.155991889005</v>
      </c>
      <c r="U80" s="16">
        <v>24020.258949009025</v>
      </c>
      <c r="V80" s="16">
        <v>23496.029914469997</v>
      </c>
      <c r="W80" s="16">
        <v>25921.188419949998</v>
      </c>
      <c r="X80" s="16">
        <v>26235.65091362</v>
      </c>
      <c r="Y80" s="16">
        <v>26860.017264850008</v>
      </c>
      <c r="Z80" s="16">
        <f>Sect_CBs!Z80+Sect_DBs!B80+Sect_FCs!B80</f>
        <v>46968.463317950009</v>
      </c>
      <c r="AA80" s="16">
        <f>Sect_CBs!AA80+Sect_DBs!C80+Sect_FCs!C80</f>
        <v>43335.298523639998</v>
      </c>
      <c r="AB80" s="16">
        <f>Sect_CBs!AB80+Sect_DBs!D80+Sect_FCs!D80</f>
        <v>45078.334616328415</v>
      </c>
      <c r="AC80" s="16">
        <f>Sect_CBs!AC80+Sect_DBs!E80+Sect_FCs!E80</f>
        <v>45698.824759728392</v>
      </c>
      <c r="AD80" s="16">
        <f>Sect_CBs!AD80+Sect_DBs!F80+Sect_FCs!F80</f>
        <v>44992.767513704704</v>
      </c>
      <c r="AE80" s="16">
        <f>Sect_CBs!AE80+Sect_DBs!G80+Sect_FCs!G80</f>
        <v>45829.785882359705</v>
      </c>
      <c r="AF80" s="16">
        <f>Sect_CBs!AF80+Sect_DBs!H80+Sect_FCs!H80</f>
        <v>46372.88032911651</v>
      </c>
      <c r="AG80" s="16">
        <f>Sect_CBs!AG80+Sect_DBs!I80+Sect_FCs!I80</f>
        <v>45926.290307886622</v>
      </c>
      <c r="AH80" s="16">
        <f>Sect_CBs!AH80+Sect_DBs!J80+Sect_FCs!J80</f>
        <v>46243.601725821201</v>
      </c>
      <c r="AI80" s="16">
        <f>Sect_CBs!AI80+Sect_DBs!K80+Sect_FCs!K80</f>
        <v>48733.5315561475</v>
      </c>
      <c r="AJ80" s="16">
        <f>Sect_CBs!AJ80+Sect_DBs!L80+Sect_FCs!L80</f>
        <v>48645.81691463606</v>
      </c>
      <c r="AK80" s="16">
        <f>Sect_CBs!AK80+Sect_DBs!M80+Sect_FCs!M80</f>
        <v>49654.555450424115</v>
      </c>
      <c r="AL80" s="16">
        <f>Sect_CBs!AL80+Sect_DBs!N80+Sect_FCs!N80</f>
        <v>52454.424719779294</v>
      </c>
      <c r="AM80" s="16">
        <f>Sect_CBs!AM80+Sect_DBs!O80+Sect_FCs!O80</f>
        <v>51077.39233267415</v>
      </c>
      <c r="AN80" s="16">
        <f>Sect_CBs!AN80+Sect_DBs!P80+Sect_FCs!P80</f>
        <v>52875.404316508211</v>
      </c>
      <c r="AO80" s="16">
        <f>Sect_CBs!AO80+Sect_DBs!Q80+Sect_FCs!Q80</f>
        <v>56863.092300640048</v>
      </c>
      <c r="AP80" s="16">
        <f>Sect_CBs!AP80+Sect_DBs!R80+Sect_FCs!R80</f>
        <v>55488.076428862892</v>
      </c>
      <c r="AQ80" s="16">
        <f>Sect_CBs!AQ80+Sect_DBs!S80+Sect_FCs!S80</f>
        <v>56965.259439566849</v>
      </c>
      <c r="AR80" s="16">
        <f>Sect_CBs!AR80+Sect_DBs!T80+Sect_FCs!T80</f>
        <v>59712.395345448473</v>
      </c>
      <c r="AS80" s="16">
        <f>Sect_CBs!AS80+Sect_DBs!U80+Sect_FCs!U80</f>
        <v>59482.917865944793</v>
      </c>
      <c r="AT80" s="16">
        <f>Sect_CBs!AT80+Sect_DBs!V80+Sect_FCs!V80</f>
        <v>60265.854377250005</v>
      </c>
      <c r="AU80" s="16">
        <f>Sect_CBs!AU80+Sect_DBs!W80+Sect_FCs!W80</f>
        <v>62435.971860231824</v>
      </c>
      <c r="AV80" s="16">
        <f>Sect_CBs!AV80+Sect_DBs!X80+Sect_FCs!X80</f>
        <v>61452.062456751795</v>
      </c>
      <c r="AW80" s="16">
        <f>Sect_CBs!AW80+Sect_DBs!Y80+Sect_FCs!Y80</f>
        <v>62494.577494351812</v>
      </c>
      <c r="AX80" s="16">
        <f>Sect_CBs!AX80+Sect_DBs!Z80+Sect_FCs!Z80</f>
        <v>64686.43784130118</v>
      </c>
      <c r="AY80" s="16">
        <f>Sect_CBs!AY80+Sect_DBs!AA80+Sect_FCs!AA80</f>
        <v>70862.424654043803</v>
      </c>
      <c r="AZ80" s="16">
        <f>Sect_CBs!AZ80+Sect_DBs!AB80+Sect_FCs!AB80</f>
        <v>73752.867895873773</v>
      </c>
      <c r="BA80" s="16">
        <f>Sect_CBs!BA80+Sect_DBs!AC80+Sect_FCs!AC80</f>
        <v>77837.377489204824</v>
      </c>
      <c r="BB80" s="16">
        <f>Sect_CBs!BB80+Sect_DBs!AD80+Sect_FCs!AD80</f>
        <v>76988.71484335931</v>
      </c>
      <c r="BC80" s="16">
        <f>Sect_CBs!BC80+Sect_DBs!AE80+Sect_FCs!AE80</f>
        <v>78817.270221917803</v>
      </c>
      <c r="BD80" s="16">
        <f>Sect_CBs!BD80+Sect_DBs!AF80+Sect_FCs!AF80</f>
        <v>83123.242710352977</v>
      </c>
      <c r="BE80" s="16">
        <f>Sect_CBs!BE80+Sect_DBs!AG80+Sect_FCs!AG80</f>
        <v>82616.694406677358</v>
      </c>
      <c r="BF80" s="16">
        <f>Sect_CBs!BF80+Sect_DBs!AH80+Sect_FCs!AH80</f>
        <v>84367.662799964761</v>
      </c>
      <c r="BG80" s="16">
        <f>Sect_CBs!BG80+Sect_DBs!AI80+Sect_FCs!AI80</f>
        <v>88100.453108745322</v>
      </c>
      <c r="BH80" s="16">
        <f>Sect_CBs!BH80+Sect_DBs!AJ80+Sect_FCs!AJ80</f>
        <v>88105.666934240842</v>
      </c>
      <c r="BI80" s="16">
        <f>Sect_CBs!BI80+Sect_DBs!AK80+Sect_FCs!AK80</f>
        <v>90212.573318331008</v>
      </c>
      <c r="BJ80" s="16">
        <f>Sect_CBs!BJ80+Sect_DBs!AL80+Sect_FCs!AL80</f>
        <v>95943.016990157979</v>
      </c>
      <c r="BK80" s="16">
        <f>Sect_CBs!BK80+Sect_DBs!AM80+Sect_FCs!AM80</f>
        <v>93874.823954705396</v>
      </c>
      <c r="BL80" s="16">
        <f>Sect_CBs!BL80+Sect_DBs!AN80+Sect_FCs!AN80</f>
        <v>96504.194639525304</v>
      </c>
      <c r="BM80" s="16">
        <f>Sect_CBs!BM80+Sect_DBs!AO80+Sect_FCs!AO80</f>
        <v>101682.07196580152</v>
      </c>
      <c r="BN80" s="16">
        <f>Sect_CBs!BN80+Sect_DBs!AP80+Sect_FCs!AP80</f>
        <v>101628.28996989701</v>
      </c>
      <c r="BO80" s="16">
        <f>Sect_CBs!BO80+Sect_DBs!AQ80+Sect_FCs!AQ80</f>
        <v>102853.38824428902</v>
      </c>
      <c r="BP80" s="16">
        <f>Sect_CBs!BP80+Sect_DBs!AR80+Sect_FCs!AR80</f>
        <v>108830.304685126</v>
      </c>
      <c r="BQ80" s="16">
        <f>Sect_CBs!BQ80+Sect_DBs!AS80+Sect_FCs!AS80</f>
        <v>109218.3391707777</v>
      </c>
      <c r="BR80" s="16">
        <f>Sect_CBs!BR80+Sect_DBs!AT80+Sect_FCs!AT80</f>
        <v>110413.64579584748</v>
      </c>
      <c r="BS80" s="16">
        <f>Sect_CBs!BS80+Sect_DBs!AU80+Sect_FCs!AU80</f>
        <v>113695.44146882903</v>
      </c>
      <c r="BT80" s="16">
        <f>Sect_CBs!BT80+Sect_DBs!AV80+Sect_FCs!AV80</f>
        <v>112558.77693072434</v>
      </c>
      <c r="BU80" s="16">
        <f>Sect_CBs!BU80+Sect_DBs!AW80+Sect_FCs!AW80</f>
        <v>114487.31788082552</v>
      </c>
      <c r="BV80" s="16">
        <f>Sect_CBs!BV80+Sect_DBs!AX80+Sect_FCs!AX80</f>
        <v>119664.8019044213</v>
      </c>
      <c r="BW80" s="16">
        <f>Sect_CBs!BW80+Sect_DBs!AY80+Sect_FCs!AY80</f>
        <v>116726.05872016201</v>
      </c>
      <c r="BX80" s="16">
        <f>Sect_CBs!BX80+Sect_DBs!AZ80+Sect_FCs!AZ80</f>
        <v>117636.446488242</v>
      </c>
      <c r="BY80" s="16">
        <f>Sect_CBs!BY80+Sect_DBs!BA80+Sect_FCs!BA80</f>
        <v>121239.80144383509</v>
      </c>
      <c r="BZ80" s="16">
        <f>Sect_CBs!BZ80+Sect_DBs!BB80+Sect_FCs!BB80</f>
        <v>120326.61886343244</v>
      </c>
      <c r="CA80" s="16">
        <f>Sect_CBs!CA80+Sect_DBs!BC80+Sect_FCs!BC80</f>
        <v>121726.96565905242</v>
      </c>
      <c r="CB80" s="16">
        <f>Sect_CBs!CB80+Sect_DBs!BD80+Sect_FCs!BD80</f>
        <v>126770.36607549243</v>
      </c>
      <c r="CC80" s="16">
        <f>Sect_CBs!CC80+Sect_DBs!BE80+Sect_FCs!BE80</f>
        <v>127090.89760368239</v>
      </c>
      <c r="CD80" s="16">
        <f>Sect_CBs!CD80+Sect_DBs!BF80+Sect_FCs!BF80</f>
        <v>130869.55048012736</v>
      </c>
      <c r="CE80" s="16">
        <f>Sect_CBs!CE80+Sect_DBs!BG80+Sect_FCs!BG80</f>
        <v>137998.61436787847</v>
      </c>
      <c r="CF80" s="16">
        <f>Sect_CBs!CF80+Sect_DBs!BH80+Sect_FCs!BH80</f>
        <v>140286.6905966294</v>
      </c>
      <c r="CG80" s="16">
        <f>Sect_CBs!CG80+Sect_DBs!BI80+Sect_FCs!BI80</f>
        <v>143949.44811971951</v>
      </c>
      <c r="CH80" s="16">
        <f>Sect_CBs!CH80+Sect_DBs!BJ80+Sect_FCs!BJ80</f>
        <v>150233.75500248134</v>
      </c>
      <c r="CI80" s="16">
        <f>Sect_CBs!CI80+Sect_DBs!BK80+Sect_FCs!BK80</f>
        <v>147908.91650573886</v>
      </c>
      <c r="CJ80" s="16">
        <f>Sect_CBs!CJ80+Sect_DBs!BL80+Sect_FCs!BL80</f>
        <v>150494.42483149562</v>
      </c>
      <c r="CK80" s="16">
        <f>Sect_CBs!CK80+Sect_DBs!BM80+Sect_FCs!BM80</f>
        <v>152722.10365108814</v>
      </c>
      <c r="CL80" s="16">
        <f>Sect_CBs!CL80+Sect_DBs!BN80+Sect_FCs!BN80</f>
        <v>154966.52180873009</v>
      </c>
      <c r="CM80" s="16">
        <f>Sect_CBs!CM80+Sect_DBs!BO80+Sect_FCs!BO80</f>
        <v>159813.02298371907</v>
      </c>
      <c r="CN80" s="16">
        <f>Sect_CBs!CN80+Sect_DBs!BP80+Sect_FCs!BP80</f>
        <v>164686.47724045889</v>
      </c>
      <c r="CO80" s="16">
        <f>Sect_CBs!CO80+Sect_DBs!BQ80+Sect_FCs!BQ80</f>
        <v>166948.25422933552</v>
      </c>
      <c r="CP80" s="16">
        <f>Sect_CBs!CP80+Sect_DBs!BR80+Sect_FCs!BR80</f>
        <v>168288.15851055898</v>
      </c>
      <c r="CQ80" s="16">
        <f>Sect_CBs!CQ80+Sect_DBs!BS80+Sect_FCs!BS80</f>
        <v>172132.55905539895</v>
      </c>
      <c r="CR80" s="16">
        <f>Sect_CBs!CR80+Sect_DBs!BT80+Sect_FCs!BT80</f>
        <v>170569.9310912035</v>
      </c>
      <c r="CS80" s="16">
        <f>Sect_CBs!CS80+Sect_DBs!BU80+Sect_FCs!BU80</f>
        <v>174161.77443984849</v>
      </c>
      <c r="CT80" s="16">
        <f>Sect_CBs!CT80+Sect_DBs!BV80+Sect_FCs!BV80</f>
        <v>178184.44643950532</v>
      </c>
      <c r="CU80" s="16">
        <f>Sect_CBs!CU80+Sect_DBs!BW80+Sect_FCs!BW80</f>
        <v>178144.76932935245</v>
      </c>
      <c r="CV80" s="16">
        <f>Sect_CBs!CV80+Sect_DBs!BX80+Sect_FCs!BX80</f>
        <v>182085.55161068856</v>
      </c>
      <c r="CW80" s="16">
        <f>Sect_CBs!CW80+Sect_DBs!BY80+Sect_FCs!BY80</f>
        <v>188193.28045735849</v>
      </c>
      <c r="CX80" s="16">
        <f>Sect_CBs!CX80+Sect_DBs!BZ80+Sect_FCs!BZ80</f>
        <v>190061.03836245619</v>
      </c>
      <c r="CY80" s="16">
        <f>Sect_CBs!CY80+Sect_DBs!CA80+Sect_FCs!CA80</f>
        <v>192642.52203142369</v>
      </c>
      <c r="CZ80" s="16">
        <f>Sect_CBs!CZ80+Sect_DBs!CB80+Sect_FCs!CB80</f>
        <v>201418.37964033149</v>
      </c>
      <c r="DA80" s="16">
        <f>Sect_CBs!DA80+Sect_DBs!CC80+Sect_FCs!CC80</f>
        <v>203472.44033634657</v>
      </c>
      <c r="DB80" s="16">
        <f>Sect_CBs!DB80+Sect_DBs!CD80+Sect_FCs!CD80</f>
        <v>206265.1444865774</v>
      </c>
      <c r="DC80" s="16">
        <f>Sect_CBs!DC80+Sect_DBs!CE80+Sect_FCs!CE80</f>
        <v>212058.18443781557</v>
      </c>
      <c r="DD80" s="16">
        <f>Sect_CBs!DD80+Sect_DBs!CF80+Sect_FCs!CF80</f>
        <v>206928.51902147583</v>
      </c>
      <c r="DE80" s="16">
        <f>Sect_CBs!DE80+Sect_DBs!CG80+Sect_FCs!CG80</f>
        <v>211809.02029133731</v>
      </c>
      <c r="DF80" s="16">
        <f>Sect_CBs!DF80+Sect_DBs!CH80+Sect_FCs!CH80</f>
        <v>221011.48143331238</v>
      </c>
      <c r="DG80" s="16">
        <f>Sect_CBs!DG80+Sect_DBs!CI80+Sect_FCs!CI80</f>
        <v>216790.32913942463</v>
      </c>
      <c r="DH80" s="16">
        <f>Sect_CBs!DH80+Sect_DBs!CJ80+Sect_FCs!CJ80</f>
        <v>223078.5134924365</v>
      </c>
      <c r="DI80" s="16">
        <f>Sect_CBs!DI80+Sect_DBs!CK80+Sect_FCs!CK80</f>
        <v>233873.3292317733</v>
      </c>
      <c r="DJ80" s="16">
        <f>Sect_CBs!DJ80+Sect_DBs!CL80+Sect_FCs!CL80</f>
        <v>235668.89686531204</v>
      </c>
      <c r="DK80" s="16">
        <f>Sect_CBs!DK80+Sect_DBs!CM80+Sect_FCs!CM80</f>
        <v>240454.94326460332</v>
      </c>
      <c r="DL80" s="16">
        <f>Sect_CBs!DL80+Sect_DBs!CN80+Sect_FCs!CN80</f>
        <v>252111.81281320943</v>
      </c>
      <c r="DM80" s="16">
        <f>Sect_CBs!DM80+Sect_DBs!CO80+Sect_FCs!CO80</f>
        <v>246809.25903211164</v>
      </c>
      <c r="DN80" s="16">
        <f>Sect_CBs!DN80+Sect_DBs!CP80+Sect_FCs!CP80</f>
        <v>266790.98329101561</v>
      </c>
      <c r="DO80" s="16">
        <f>Sect_CBs!DO80+Sect_DBs!CQ80+Sect_FCs!CQ80</f>
        <v>271532.87558671128</v>
      </c>
      <c r="DP80" s="16">
        <f>Sect_CBs!DP80+Sect_DBs!CR80+Sect_FCs!CR80</f>
        <v>273117.77754898404</v>
      </c>
      <c r="DQ80" s="16">
        <f>Sect_CBs!DQ80+Sect_DBs!CS80+Sect_FCs!CS80</f>
        <v>275834.87692813564</v>
      </c>
      <c r="DR80" s="16">
        <f>Sect_CBs!DR80+Sect_DBs!CT80+Sect_FCs!CT80</f>
        <v>276061.50147563813</v>
      </c>
      <c r="DS80" s="16">
        <f>Sect_CBs!DS80+Sect_DBs!CU80+Sect_FCs!CU80</f>
        <v>272000.64508606895</v>
      </c>
      <c r="DT80" s="16">
        <f>Sect_CBs!DT80+Sect_DBs!CV80+Sect_FCs!CV80</f>
        <v>276758.37186063919</v>
      </c>
      <c r="DU80" s="16">
        <f>Sect_CBs!DU80+Sect_DBs!CW80+Sect_FCs!CW80</f>
        <v>281486.39667684824</v>
      </c>
      <c r="DV80" s="16">
        <f>Sect_CBs!DV80+Sect_DBs!CX80+Sect_FCs!CX80</f>
        <v>281964.04600463202</v>
      </c>
      <c r="DW80" s="16">
        <f>Sect_CBs!DW80+Sect_DBs!CY80+Sect_FCs!CY80</f>
        <v>285521.87804056314</v>
      </c>
      <c r="DX80" s="16">
        <f>Sect_CBs!DX80+Sect_DBs!CZ80+Sect_FCs!CZ80</f>
        <v>292596.51394767687</v>
      </c>
      <c r="DY80" s="16">
        <f>Sect_CBs!DY80+Sect_DBs!DA80+Sect_FCs!DA80</f>
        <v>295212.34649547905</v>
      </c>
      <c r="DZ80" s="16">
        <f>Sect_CBs!DZ80+Sect_DBs!DB80+Sect_FCs!DB80</f>
        <v>294481.16024760128</v>
      </c>
      <c r="EA80" s="16">
        <f>Sect_CBs!EA80+Sect_DBs!DC80+Sect_FCs!DC80</f>
        <v>295717.9664405465</v>
      </c>
      <c r="EB80" s="16">
        <f>Sect_CBs!EB80+Sect_DBs!DD80+Sect_FCs!DD80</f>
        <v>290270.61621396686</v>
      </c>
      <c r="EC80" s="16">
        <f>Sect_CBs!EC80+Sect_DBs!DE80+Sect_FCs!DE80</f>
        <v>286697.35695575416</v>
      </c>
      <c r="ED80" s="16">
        <f>Sect_CBs!ED80+Sect_DBs!DF80+Sect_FCs!DF80</f>
        <v>296317.3362368535</v>
      </c>
      <c r="EE80" s="16">
        <f>Sect_CBs!EE80+Sect_DBs!DG80+Sect_FCs!DG80</f>
        <v>294850.58266924322</v>
      </c>
      <c r="EF80" s="16">
        <f>Sect_CBs!EF80+Sect_DBs!DH80+Sect_FCs!DH80</f>
        <v>297813.43558816012</v>
      </c>
      <c r="EG80" s="16">
        <f>Sect_CBs!EG80+Sect_DBs!DI80+Sect_FCs!DI80</f>
        <v>313480.28830475023</v>
      </c>
      <c r="EH80" s="16">
        <f>Sect_CBs!EH80+Sect_DBs!DJ80+Sect_FCs!DJ80</f>
        <v>317726.01133293047</v>
      </c>
      <c r="EI80" s="16">
        <f>Sect_CBs!EI80+Sect_DBs!DK80+Sect_FCs!DK80</f>
        <v>324304.88350526255</v>
      </c>
      <c r="EJ80" s="16">
        <f>Sect_CBs!EJ80+Sect_DBs!DL80+Sect_FCs!DL80</f>
        <v>343415.47686692938</v>
      </c>
      <c r="EK80" s="13">
        <f>Sect_CBs!EK80+Sect_DBs!DM80+Sect_FCs!DM80</f>
        <v>348706.38396361662</v>
      </c>
      <c r="EL80" s="13">
        <f>Sect_CBs!EL80+Sect_DBs!DN80+Sect_FCs!DN80</f>
        <v>361369.16356661922</v>
      </c>
      <c r="EM80" s="13">
        <f>Sect_CBs!EM80+Sect_DBs!DO80+Sect_FCs!DO80</f>
        <v>382320.88873493759</v>
      </c>
      <c r="EN80" s="13">
        <f>Sect_CBs!EN80+Sect_DBs!DP80+Sect_FCs!DP80</f>
        <v>386401.34008249675</v>
      </c>
      <c r="EO80" s="13">
        <f>Sect_CBs!EO80+Sect_DBs!DQ80+Sect_FCs!DQ80</f>
        <v>388389.03858296212</v>
      </c>
      <c r="EP80" s="13">
        <f>Sect_CBs!EP80+Sect_DBs!DR80+Sect_FCs!DR80</f>
        <v>401088.58201823407</v>
      </c>
      <c r="EQ80" s="13">
        <f>Sect_CBs!EQ80+Sect_DBs!DS80+Sect_FCs!DS80</f>
        <v>401546.10544279538</v>
      </c>
      <c r="ER80" s="13">
        <f>Sect_CBs!ER80+Sect_DBs!DT80+Sect_FCs!DT80</f>
        <v>425875.38461196184</v>
      </c>
      <c r="ES80" s="13">
        <f>Sect_CBs!ES80+Sect_DBs!DU80+Sect_FCs!DU80</f>
        <v>431821.83141278167</v>
      </c>
      <c r="ET80" s="13">
        <f>Sect_CBs!ET80+Sect_DBs!DV80+Sect_FCs!DV80</f>
        <v>439500.31411889527</v>
      </c>
      <c r="EU80" s="13">
        <f>Sect_CBs!EU80+Sect_DBs!DW80+Sect_FCs!DW80</f>
        <v>446193.85991147649</v>
      </c>
      <c r="EV80" s="13">
        <f>Sect_CBs!EV80+Sect_DBs!DX80+Sect_FCs!DX80</f>
        <v>449111.37015513005</v>
      </c>
      <c r="EW80" s="13">
        <f>Sect_CBs!EW80+Sect_DBs!DY80+Sect_FCs!DY80</f>
        <v>454450.84386167442</v>
      </c>
      <c r="EX80" s="13">
        <f>Sect_CBs!EX80+Sect_DBs!DZ80+Sect_FCs!DZ80</f>
        <v>456924.1802719789</v>
      </c>
    </row>
    <row r="81" spans="1:154" s="18" customFormat="1" x14ac:dyDescent="0.3">
      <c r="A81" s="15" t="s">
        <v>93</v>
      </c>
      <c r="B81" s="16">
        <v>9859.6667069899977</v>
      </c>
      <c r="C81" s="16">
        <v>10395.400309809997</v>
      </c>
      <c r="D81" s="16">
        <v>10286.168869969999</v>
      </c>
      <c r="E81" s="16">
        <v>10038.430264494938</v>
      </c>
      <c r="F81" s="16">
        <v>10131.652870370002</v>
      </c>
      <c r="G81" s="16">
        <v>10735.719926880001</v>
      </c>
      <c r="H81" s="16">
        <v>11905.99454415</v>
      </c>
      <c r="I81" s="16">
        <v>11667.646088830001</v>
      </c>
      <c r="J81" s="16">
        <v>11775.08108883</v>
      </c>
      <c r="K81" s="16">
        <v>11793.538917289998</v>
      </c>
      <c r="L81" s="16">
        <v>11932.325154878044</v>
      </c>
      <c r="M81" s="16">
        <v>11514.193333015755</v>
      </c>
      <c r="N81" s="16">
        <v>11286.597543105447</v>
      </c>
      <c r="O81" s="16">
        <v>11388.201719455448</v>
      </c>
      <c r="P81" s="16">
        <v>11851.203972545447</v>
      </c>
      <c r="Q81" s="16">
        <v>12383.760196325449</v>
      </c>
      <c r="R81" s="16">
        <v>12936.826229455448</v>
      </c>
      <c r="S81" s="16">
        <v>13060.679834541002</v>
      </c>
      <c r="T81" s="16">
        <v>12641.9348845</v>
      </c>
      <c r="U81" s="16">
        <v>14418.080205307177</v>
      </c>
      <c r="V81" s="16">
        <v>14963.795636670005</v>
      </c>
      <c r="W81" s="16">
        <v>15004.275154160001</v>
      </c>
      <c r="X81" s="16">
        <v>15262.821372379996</v>
      </c>
      <c r="Y81" s="16">
        <v>14872.651572979998</v>
      </c>
      <c r="Z81" s="16">
        <f>Sect_CBs!Z81+Sect_DBs!B81+Sect_FCs!B81</f>
        <v>16135.673341230002</v>
      </c>
      <c r="AA81" s="16">
        <f>Sect_CBs!AA81+Sect_DBs!C81+Sect_FCs!C81</f>
        <v>16874.789936649999</v>
      </c>
      <c r="AB81" s="16">
        <f>Sect_CBs!AB81+Sect_DBs!D81+Sect_FCs!D81</f>
        <v>16596.338070118101</v>
      </c>
      <c r="AC81" s="16">
        <f>Sect_CBs!AC81+Sect_DBs!E81+Sect_FCs!E81</f>
        <v>17233.662215138102</v>
      </c>
      <c r="AD81" s="16">
        <f>Sect_CBs!AD81+Sect_DBs!F81+Sect_FCs!F81</f>
        <v>16956.477249469997</v>
      </c>
      <c r="AE81" s="16">
        <f>Sect_CBs!AE81+Sect_DBs!G81+Sect_FCs!G81</f>
        <v>17139.904317000004</v>
      </c>
      <c r="AF81" s="16">
        <f>Sect_CBs!AF81+Sect_DBs!H81+Sect_FCs!H81</f>
        <v>17590.050454809996</v>
      </c>
      <c r="AG81" s="16">
        <f>Sect_CBs!AG81+Sect_DBs!I81+Sect_FCs!I81</f>
        <v>18391.065247809001</v>
      </c>
      <c r="AH81" s="16">
        <f>Sect_CBs!AH81+Sect_DBs!J81+Sect_FCs!J81</f>
        <v>18456.338413330002</v>
      </c>
      <c r="AI81" s="16">
        <f>Sect_CBs!AI81+Sect_DBs!K81+Sect_FCs!K81</f>
        <v>18843.727629088004</v>
      </c>
      <c r="AJ81" s="16">
        <f>Sect_CBs!AJ81+Sect_DBs!L81+Sect_FCs!L81</f>
        <v>19108.917410523001</v>
      </c>
      <c r="AK81" s="16">
        <f>Sect_CBs!AK81+Sect_DBs!M81+Sect_FCs!M81</f>
        <v>19210.935336612496</v>
      </c>
      <c r="AL81" s="16">
        <f>Sect_CBs!AL81+Sect_DBs!N81+Sect_FCs!N81</f>
        <v>18971.735453358004</v>
      </c>
      <c r="AM81" s="16">
        <f>Sect_CBs!AM81+Sect_DBs!O81+Sect_FCs!O81</f>
        <v>20353.123321016501</v>
      </c>
      <c r="AN81" s="16">
        <f>Sect_CBs!AN81+Sect_DBs!P81+Sect_FCs!P81</f>
        <v>21021.600588893496</v>
      </c>
      <c r="AO81" s="16">
        <f>Sect_CBs!AO81+Sect_DBs!Q81+Sect_FCs!Q81</f>
        <v>21600.725063052996</v>
      </c>
      <c r="AP81" s="16">
        <f>Sect_CBs!AP81+Sect_DBs!R81+Sect_FCs!R81</f>
        <v>22547.066557912996</v>
      </c>
      <c r="AQ81" s="16">
        <f>Sect_CBs!AQ81+Sect_DBs!S81+Sect_FCs!S81</f>
        <v>21973.998633348001</v>
      </c>
      <c r="AR81" s="16">
        <f>Sect_CBs!AR81+Sect_DBs!T81+Sect_FCs!T81</f>
        <v>24137.237176785999</v>
      </c>
      <c r="AS81" s="16">
        <f>Sect_CBs!AS81+Sect_DBs!U81+Sect_FCs!U81</f>
        <v>24525.023951333998</v>
      </c>
      <c r="AT81" s="16">
        <f>Sect_CBs!AT81+Sect_DBs!V81+Sect_FCs!V81</f>
        <v>24783.087559639509</v>
      </c>
      <c r="AU81" s="16">
        <f>Sect_CBs!AU81+Sect_DBs!W81+Sect_FCs!W81</f>
        <v>25451.691050210124</v>
      </c>
      <c r="AV81" s="16">
        <f>Sect_CBs!AV81+Sect_DBs!X81+Sect_FCs!X81</f>
        <v>26118.940296096494</v>
      </c>
      <c r="AW81" s="16">
        <f>Sect_CBs!AW81+Sect_DBs!Y81+Sect_FCs!Y81</f>
        <v>25576.233812769999</v>
      </c>
      <c r="AX81" s="16">
        <f>Sect_CBs!AX81+Sect_DBs!Z81+Sect_FCs!Z81</f>
        <v>25532.756692248986</v>
      </c>
      <c r="AY81" s="16">
        <f>Sect_CBs!AY81+Sect_DBs!AA81+Sect_FCs!AA81</f>
        <v>25446.580724568503</v>
      </c>
      <c r="AZ81" s="16">
        <f>Sect_CBs!AZ81+Sect_DBs!AB81+Sect_FCs!AB81</f>
        <v>25699.118670433498</v>
      </c>
      <c r="BA81" s="16">
        <f>Sect_CBs!BA81+Sect_DBs!AC81+Sect_FCs!AC81</f>
        <v>25819.81476440551</v>
      </c>
      <c r="BB81" s="16">
        <f>Sect_CBs!BB81+Sect_DBs!AD81+Sect_FCs!AD81</f>
        <v>28114.8171122196</v>
      </c>
      <c r="BC81" s="16">
        <f>Sect_CBs!BC81+Sect_DBs!AE81+Sect_FCs!AE81</f>
        <v>28113.794720452097</v>
      </c>
      <c r="BD81" s="16">
        <f>Sect_CBs!BD81+Sect_DBs!AF81+Sect_FCs!AF81</f>
        <v>28140.480022435604</v>
      </c>
      <c r="BE81" s="16">
        <f>Sect_CBs!BE81+Sect_DBs!AG81+Sect_FCs!AG81</f>
        <v>28323.230160904604</v>
      </c>
      <c r="BF81" s="16">
        <f>Sect_CBs!BF81+Sect_DBs!AH81+Sect_FCs!AH81</f>
        <v>27740.804855832106</v>
      </c>
      <c r="BG81" s="16">
        <f>Sect_CBs!BG81+Sect_DBs!AI81+Sect_FCs!AI81</f>
        <v>28691.5355023761</v>
      </c>
      <c r="BH81" s="16">
        <f>Sect_CBs!BH81+Sect_DBs!AJ81+Sect_FCs!AJ81</f>
        <v>29427.167073456098</v>
      </c>
      <c r="BI81" s="16">
        <f>Sect_CBs!BI81+Sect_DBs!AK81+Sect_FCs!AK81</f>
        <v>29620.6910685121</v>
      </c>
      <c r="BJ81" s="16">
        <f>Sect_CBs!BJ81+Sect_DBs!AL81+Sect_FCs!AL81</f>
        <v>30101.983563403101</v>
      </c>
      <c r="BK81" s="16">
        <f>Sect_CBs!BK81+Sect_DBs!AM81+Sect_FCs!AM81</f>
        <v>31004.811451264999</v>
      </c>
      <c r="BL81" s="16">
        <f>Sect_CBs!BL81+Sect_DBs!AN81+Sect_FCs!AN81</f>
        <v>32305.832522156095</v>
      </c>
      <c r="BM81" s="16">
        <f>Sect_CBs!BM81+Sect_DBs!AO81+Sect_FCs!AO81</f>
        <v>33554.854916284101</v>
      </c>
      <c r="BN81" s="16">
        <f>Sect_CBs!BN81+Sect_DBs!AP81+Sect_FCs!AP81</f>
        <v>32057.004576568601</v>
      </c>
      <c r="BO81" s="16">
        <f>Sect_CBs!BO81+Sect_DBs!AQ81+Sect_FCs!AQ81</f>
        <v>33101.797822106593</v>
      </c>
      <c r="BP81" s="16">
        <f>Sect_CBs!BP81+Sect_DBs!AR81+Sect_FCs!AR81</f>
        <v>33737.936968162598</v>
      </c>
      <c r="BQ81" s="16">
        <f>Sect_CBs!BQ81+Sect_DBs!AS81+Sect_FCs!AS81</f>
        <v>34294.123043651598</v>
      </c>
      <c r="BR81" s="16">
        <f>Sect_CBs!BR81+Sect_DBs!AT81+Sect_FCs!AT81</f>
        <v>34951.937052624096</v>
      </c>
      <c r="BS81" s="16">
        <f>Sect_CBs!BS81+Sect_DBs!AU81+Sect_FCs!AU81</f>
        <v>35567.775125876105</v>
      </c>
      <c r="BT81" s="16">
        <f>Sect_CBs!BT81+Sect_DBs!AV81+Sect_FCs!AV81</f>
        <v>36497.649098264352</v>
      </c>
      <c r="BU81" s="16">
        <f>Sect_CBs!BU81+Sect_DBs!AW81+Sect_FCs!AW81</f>
        <v>36517.268646260338</v>
      </c>
      <c r="BV81" s="16">
        <f>Sect_CBs!BV81+Sect_DBs!AX81+Sect_FCs!AX81</f>
        <v>35801.55782196435</v>
      </c>
      <c r="BW81" s="16">
        <f>Sect_CBs!BW81+Sect_DBs!AY81+Sect_FCs!AY81</f>
        <v>35611.335444400349</v>
      </c>
      <c r="BX81" s="16">
        <f>Sect_CBs!BX81+Sect_DBs!AZ81+Sect_FCs!AZ81</f>
        <v>38338.152033682352</v>
      </c>
      <c r="BY81" s="16">
        <f>Sect_CBs!BY81+Sect_DBs!BA81+Sect_FCs!BA81</f>
        <v>37960.388307512359</v>
      </c>
      <c r="BZ81" s="16">
        <f>Sect_CBs!BZ81+Sect_DBs!BB81+Sect_FCs!BB81</f>
        <v>38439.949239839349</v>
      </c>
      <c r="CA81" s="16">
        <f>Sect_CBs!CA81+Sect_DBs!BC81+Sect_FCs!BC81</f>
        <v>38712.490118129848</v>
      </c>
      <c r="CB81" s="16">
        <f>Sect_CBs!CB81+Sect_DBs!BD81+Sect_FCs!BD81</f>
        <v>39116.562715675362</v>
      </c>
      <c r="CC81" s="16">
        <f>Sect_CBs!CC81+Sect_DBs!BE81+Sect_FCs!BE81</f>
        <v>39770.424422599361</v>
      </c>
      <c r="CD81" s="16">
        <f>Sect_CBs!CD81+Sect_DBs!BF81+Sect_FCs!BF81</f>
        <v>42209.020812847426</v>
      </c>
      <c r="CE81" s="16">
        <f>Sect_CBs!CE81+Sect_DBs!BG81+Sect_FCs!BG81</f>
        <v>44431.744409050829</v>
      </c>
      <c r="CF81" s="16">
        <f>Sect_CBs!CF81+Sect_DBs!BH81+Sect_FCs!BH81</f>
        <v>45790.083674546971</v>
      </c>
      <c r="CG81" s="16">
        <f>Sect_CBs!CG81+Sect_DBs!BI81+Sect_FCs!BI81</f>
        <v>48368.634369798689</v>
      </c>
      <c r="CH81" s="16">
        <f>Sect_CBs!CH81+Sect_DBs!BJ81+Sect_FCs!BJ81</f>
        <v>48367.846879668592</v>
      </c>
      <c r="CI81" s="16">
        <f>Sect_CBs!CI81+Sect_DBs!BK81+Sect_FCs!BK81</f>
        <v>47231.058653938213</v>
      </c>
      <c r="CJ81" s="16">
        <f>Sect_CBs!CJ81+Sect_DBs!BL81+Sect_FCs!BL81</f>
        <v>49254.167212348497</v>
      </c>
      <c r="CK81" s="16">
        <f>Sect_CBs!CK81+Sect_DBs!BM81+Sect_FCs!BM81</f>
        <v>49393.411326740141</v>
      </c>
      <c r="CL81" s="16">
        <f>Sect_CBs!CL81+Sect_DBs!BN81+Sect_FCs!BN81</f>
        <v>49712.49327596699</v>
      </c>
      <c r="CM81" s="16">
        <f>Sect_CBs!CM81+Sect_DBs!BO81+Sect_FCs!BO81</f>
        <v>50154.344386972996</v>
      </c>
      <c r="CN81" s="16">
        <f>Sect_CBs!CN81+Sect_DBs!BP81+Sect_FCs!BP81</f>
        <v>51629.555516470507</v>
      </c>
      <c r="CO81" s="16">
        <f>Sect_CBs!CO81+Sect_DBs!BQ81+Sect_FCs!BQ81</f>
        <v>52748.838270380009</v>
      </c>
      <c r="CP81" s="16">
        <f>Sect_CBs!CP81+Sect_DBs!BR81+Sect_FCs!BR81</f>
        <v>55118.823619348637</v>
      </c>
      <c r="CQ81" s="16">
        <f>Sect_CBs!CQ81+Sect_DBs!BS81+Sect_FCs!BS81</f>
        <v>53710.624540637895</v>
      </c>
      <c r="CR81" s="16">
        <f>Sect_CBs!CR81+Sect_DBs!BT81+Sect_FCs!BT81</f>
        <v>55531.318275947167</v>
      </c>
      <c r="CS81" s="16">
        <f>Sect_CBs!CS81+Sect_DBs!BU81+Sect_FCs!BU81</f>
        <v>54366.94171225121</v>
      </c>
      <c r="CT81" s="16">
        <f>Sect_CBs!CT81+Sect_DBs!BV81+Sect_FCs!BV81</f>
        <v>53330.805764029348</v>
      </c>
      <c r="CU81" s="16">
        <f>Sect_CBs!CU81+Sect_DBs!BW81+Sect_FCs!BW81</f>
        <v>52689.737598129504</v>
      </c>
      <c r="CV81" s="16">
        <f>Sect_CBs!CV81+Sect_DBs!BX81+Sect_FCs!BX81</f>
        <v>53297.799762061004</v>
      </c>
      <c r="CW81" s="16">
        <f>Sect_CBs!CW81+Sect_DBs!BY81+Sect_FCs!BY81</f>
        <v>56291.100502048001</v>
      </c>
      <c r="CX81" s="16">
        <f>Sect_CBs!CX81+Sect_DBs!BZ81+Sect_FCs!BZ81</f>
        <v>59209.954174326485</v>
      </c>
      <c r="CY81" s="16">
        <f>Sect_CBs!CY81+Sect_DBs!CA81+Sect_FCs!CA81</f>
        <v>62534.728469890004</v>
      </c>
      <c r="CZ81" s="16">
        <f>Sect_CBs!CZ81+Sect_DBs!CB81+Sect_FCs!CB81</f>
        <v>61525.007748377</v>
      </c>
      <c r="DA81" s="16">
        <f>Sect_CBs!DA81+Sect_DBs!CC81+Sect_FCs!CC81</f>
        <v>62389.114241660987</v>
      </c>
      <c r="DB81" s="16">
        <f>Sect_CBs!DB81+Sect_DBs!CD81+Sect_FCs!CD81</f>
        <v>61078.672230377008</v>
      </c>
      <c r="DC81" s="16">
        <f>Sect_CBs!DC81+Sect_DBs!CE81+Sect_FCs!CE81</f>
        <v>61389.691389648498</v>
      </c>
      <c r="DD81" s="16">
        <f>Sect_CBs!DD81+Sect_DBs!CF81+Sect_FCs!CF81</f>
        <v>61941.539364793498</v>
      </c>
      <c r="DE81" s="16">
        <f>Sect_CBs!DE81+Sect_DBs!CG81+Sect_FCs!CG81</f>
        <v>62568.110392844988</v>
      </c>
      <c r="DF81" s="16">
        <f>Sect_CBs!DF81+Sect_DBs!CH81+Sect_FCs!CH81</f>
        <v>63794.952832188494</v>
      </c>
      <c r="DG81" s="16">
        <f>Sect_CBs!DG81+Sect_DBs!CI81+Sect_FCs!CI81</f>
        <v>61879.412135948398</v>
      </c>
      <c r="DH81" s="16">
        <f>Sect_CBs!DH81+Sect_DBs!CJ81+Sect_FCs!CJ81</f>
        <v>65057.437961343909</v>
      </c>
      <c r="DI81" s="16">
        <f>Sect_CBs!DI81+Sect_DBs!CK81+Sect_FCs!CK81</f>
        <v>68156.993950497374</v>
      </c>
      <c r="DJ81" s="16">
        <f>Sect_CBs!DJ81+Sect_DBs!CL81+Sect_FCs!CL81</f>
        <v>68574.984827987384</v>
      </c>
      <c r="DK81" s="16">
        <f>Sect_CBs!DK81+Sect_DBs!CM81+Sect_FCs!CM81</f>
        <v>68570.57124894741</v>
      </c>
      <c r="DL81" s="16">
        <f>Sect_CBs!DL81+Sect_DBs!CN81+Sect_FCs!CN81</f>
        <v>69423.47032327739</v>
      </c>
      <c r="DM81" s="16">
        <f>Sect_CBs!DM81+Sect_DBs!CO81+Sect_FCs!CO81</f>
        <v>70712.909008513685</v>
      </c>
      <c r="DN81" s="16">
        <f>Sect_CBs!DN81+Sect_DBs!CP81+Sect_FCs!CP81</f>
        <v>70651.562444651005</v>
      </c>
      <c r="DO81" s="16">
        <f>Sect_CBs!DO81+Sect_DBs!CQ81+Sect_FCs!CQ81</f>
        <v>72299.941672981004</v>
      </c>
      <c r="DP81" s="16">
        <f>Sect_CBs!DP81+Sect_DBs!CR81+Sect_FCs!CR81</f>
        <v>72365.837734027009</v>
      </c>
      <c r="DQ81" s="16">
        <f>Sect_CBs!DQ81+Sect_DBs!CS81+Sect_FCs!CS81</f>
        <v>71729.506841355964</v>
      </c>
      <c r="DR81" s="16">
        <f>Sect_CBs!DR81+Sect_DBs!CT81+Sect_FCs!CT81</f>
        <v>70203.985815102962</v>
      </c>
      <c r="DS81" s="16">
        <f>Sect_CBs!DS81+Sect_DBs!CU81+Sect_FCs!CU81</f>
        <v>71724.316759880952</v>
      </c>
      <c r="DT81" s="16">
        <f>Sect_CBs!DT81+Sect_DBs!CV81+Sect_FCs!CV81</f>
        <v>74184.568071457456</v>
      </c>
      <c r="DU81" s="16">
        <f>Sect_CBs!DU81+Sect_DBs!CW81+Sect_FCs!CW81</f>
        <v>76289.96934529797</v>
      </c>
      <c r="DV81" s="16">
        <f>Sect_CBs!DV81+Sect_DBs!CX81+Sect_FCs!CX81</f>
        <v>75759.833181021459</v>
      </c>
      <c r="DW81" s="16">
        <f>Sect_CBs!DW81+Sect_DBs!CY81+Sect_FCs!CY81</f>
        <v>75901.119212129939</v>
      </c>
      <c r="DX81" s="16">
        <f>Sect_CBs!DX81+Sect_DBs!CZ81+Sect_FCs!CZ81</f>
        <v>78109.600672568427</v>
      </c>
      <c r="DY81" s="16">
        <f>Sect_CBs!DY81+Sect_DBs!DA81+Sect_FCs!DA81</f>
        <v>78536.860605909402</v>
      </c>
      <c r="DZ81" s="16">
        <f>Sect_CBs!DZ81+Sect_DBs!DB81+Sect_FCs!DB81</f>
        <v>78243.501941010923</v>
      </c>
      <c r="EA81" s="16">
        <f>Sect_CBs!EA81+Sect_DBs!DC81+Sect_FCs!DC81</f>
        <v>80128.513536165716</v>
      </c>
      <c r="EB81" s="16">
        <f>Sect_CBs!EB81+Sect_DBs!DD81+Sect_FCs!DD81</f>
        <v>84185.558727468218</v>
      </c>
      <c r="EC81" s="16">
        <f>Sect_CBs!EC81+Sect_DBs!DE81+Sect_FCs!DE81</f>
        <v>84239.736312238907</v>
      </c>
      <c r="ED81" s="16">
        <f>Sect_CBs!ED81+Sect_DBs!DF81+Sect_FCs!DF81</f>
        <v>81620.811009034209</v>
      </c>
      <c r="EE81" s="16">
        <f>Sect_CBs!EE81+Sect_DBs!DG81+Sect_FCs!DG81</f>
        <v>82109.59770077921</v>
      </c>
      <c r="EF81" s="16">
        <f>Sect_CBs!EF81+Sect_DBs!DH81+Sect_FCs!DH81</f>
        <v>81573.208213269303</v>
      </c>
      <c r="EG81" s="16">
        <f>Sect_CBs!EG81+Sect_DBs!DI81+Sect_FCs!DI81</f>
        <v>83112.377466029298</v>
      </c>
      <c r="EH81" s="16">
        <f>Sect_CBs!EH81+Sect_DBs!DJ81+Sect_FCs!DJ81</f>
        <v>82626.566979764277</v>
      </c>
      <c r="EI81" s="16">
        <f>Sect_CBs!EI81+Sect_DBs!DK81+Sect_FCs!DK81</f>
        <v>82026.429910759267</v>
      </c>
      <c r="EJ81" s="16">
        <f>Sect_CBs!EJ81+Sect_DBs!DL81+Sect_FCs!DL81</f>
        <v>83681.544869931764</v>
      </c>
      <c r="EK81" s="13">
        <f>Sect_CBs!EK81+Sect_DBs!DM81+Sect_FCs!DM81</f>
        <v>85760.741548235979</v>
      </c>
      <c r="EL81" s="13">
        <f>Sect_CBs!EL81+Sect_DBs!DN81+Sect_FCs!DN81</f>
        <v>88758.704518242506</v>
      </c>
      <c r="EM81" s="13">
        <f>Sect_CBs!EM81+Sect_DBs!DO81+Sect_FCs!DO81</f>
        <v>91889.78640836502</v>
      </c>
      <c r="EN81" s="13">
        <f>Sect_CBs!EN81+Sect_DBs!DP81+Sect_FCs!DP81</f>
        <v>92807.154582406089</v>
      </c>
      <c r="EO81" s="13">
        <f>Sect_CBs!EO81+Sect_DBs!DQ81+Sect_FCs!DQ81</f>
        <v>100098.09655545572</v>
      </c>
      <c r="EP81" s="13">
        <f>Sect_CBs!EP81+Sect_DBs!DR81+Sect_FCs!DR81</f>
        <v>97720.606146254067</v>
      </c>
      <c r="EQ81" s="13">
        <f>Sect_CBs!EQ81+Sect_DBs!DS81+Sect_FCs!DS81</f>
        <v>99865.73364417383</v>
      </c>
      <c r="ER81" s="13">
        <f>Sect_CBs!ER81+Sect_DBs!DT81+Sect_FCs!DT81</f>
        <v>101780.30699554003</v>
      </c>
      <c r="ES81" s="13">
        <f>Sect_CBs!ES81+Sect_DBs!DU81+Sect_FCs!DU81</f>
        <v>104696.30257418749</v>
      </c>
      <c r="ET81" s="13">
        <f>Sect_CBs!ET81+Sect_DBs!DV81+Sect_FCs!DV81</f>
        <v>107049.47971223199</v>
      </c>
      <c r="EU81" s="13">
        <f>Sect_CBs!EU81+Sect_DBs!DW81+Sect_FCs!DW81</f>
        <v>110011.861683715</v>
      </c>
      <c r="EV81" s="13">
        <f>Sect_CBs!EV81+Sect_DBs!DX81+Sect_FCs!DX81</f>
        <v>114918.68158407678</v>
      </c>
      <c r="EW81" s="13">
        <f>Sect_CBs!EW81+Sect_DBs!DY81+Sect_FCs!DY81</f>
        <v>115119.81098657147</v>
      </c>
      <c r="EX81" s="13">
        <f>Sect_CBs!EX81+Sect_DBs!DZ81+Sect_FCs!DZ81</f>
        <v>114632.44234689706</v>
      </c>
    </row>
    <row r="82" spans="1:154" s="18" customFormat="1" x14ac:dyDescent="0.3">
      <c r="A82" s="15" t="s">
        <v>94</v>
      </c>
      <c r="B82" s="16">
        <v>986.76070000000004</v>
      </c>
      <c r="C82" s="16">
        <v>956.15779955999983</v>
      </c>
      <c r="D82" s="16">
        <v>924.73206037</v>
      </c>
      <c r="E82" s="16">
        <v>1055.7344466728291</v>
      </c>
      <c r="F82" s="16">
        <v>1023.5940772999999</v>
      </c>
      <c r="G82" s="16">
        <v>980.4414611699998</v>
      </c>
      <c r="H82" s="16">
        <v>951.27056730000004</v>
      </c>
      <c r="I82" s="16">
        <v>920.76861927000004</v>
      </c>
      <c r="J82" s="16">
        <v>920.76761927000007</v>
      </c>
      <c r="K82" s="16">
        <v>936.82583563999981</v>
      </c>
      <c r="L82" s="16">
        <v>1018.4430690312558</v>
      </c>
      <c r="M82" s="16">
        <v>937.19100906120946</v>
      </c>
      <c r="N82" s="16">
        <v>1045.9524683311167</v>
      </c>
      <c r="O82" s="16">
        <v>988.75957246111648</v>
      </c>
      <c r="P82" s="16">
        <v>899.53836344111664</v>
      </c>
      <c r="Q82" s="16">
        <v>855.89174608441658</v>
      </c>
      <c r="R82" s="16">
        <v>973.80657584111634</v>
      </c>
      <c r="S82" s="16">
        <v>999.10128999999984</v>
      </c>
      <c r="T82" s="16">
        <v>1043.1333216300002</v>
      </c>
      <c r="U82" s="16">
        <v>949.5048637634884</v>
      </c>
      <c r="V82" s="16">
        <v>1003.6746299800001</v>
      </c>
      <c r="W82" s="16">
        <v>1069.6976510399998</v>
      </c>
      <c r="X82" s="16">
        <v>1093.7341747299997</v>
      </c>
      <c r="Y82" s="16">
        <v>1079.9120203899997</v>
      </c>
      <c r="Z82" s="16">
        <f>Sect_CBs!Z82+Sect_DBs!B82+Sect_FCs!B82</f>
        <v>1380.6167850800002</v>
      </c>
      <c r="AA82" s="16">
        <f>Sect_CBs!AA82+Sect_DBs!C82+Sect_FCs!C82</f>
        <v>1482.03640819</v>
      </c>
      <c r="AB82" s="16">
        <f>Sect_CBs!AB82+Sect_DBs!D82+Sect_FCs!D82</f>
        <v>2024.0641927299998</v>
      </c>
      <c r="AC82" s="16">
        <f>Sect_CBs!AC82+Sect_DBs!E82+Sect_FCs!E82</f>
        <v>1531.4241070300004</v>
      </c>
      <c r="AD82" s="16">
        <f>Sect_CBs!AD82+Sect_DBs!F82+Sect_FCs!F82</f>
        <v>1553.1040602020003</v>
      </c>
      <c r="AE82" s="16">
        <f>Sect_CBs!AE82+Sect_DBs!G82+Sect_FCs!G82</f>
        <v>1537.7389991760003</v>
      </c>
      <c r="AF82" s="16">
        <f>Sect_CBs!AF82+Sect_DBs!H82+Sect_FCs!H82</f>
        <v>1509.7176972109996</v>
      </c>
      <c r="AG82" s="16">
        <f>Sect_CBs!AG82+Sect_DBs!I82+Sect_FCs!I82</f>
        <v>1594.7910179544458</v>
      </c>
      <c r="AH82" s="16">
        <f>Sect_CBs!AH82+Sect_DBs!J82+Sect_FCs!J82</f>
        <v>1530.211751991</v>
      </c>
      <c r="AI82" s="16">
        <f>Sect_CBs!AI82+Sect_DBs!K82+Sect_FCs!K82</f>
        <v>1551.3424374782301</v>
      </c>
      <c r="AJ82" s="16">
        <f>Sect_CBs!AJ82+Sect_DBs!L82+Sect_FCs!L82</f>
        <v>1512.0775279033185</v>
      </c>
      <c r="AK82" s="16">
        <f>Sect_CBs!AK82+Sect_DBs!M82+Sect_FCs!M82</f>
        <v>1429.6688601567378</v>
      </c>
      <c r="AL82" s="16">
        <f>Sect_CBs!AL82+Sect_DBs!N82+Sect_FCs!N82</f>
        <v>1521.2707526009999</v>
      </c>
      <c r="AM82" s="16">
        <f>Sect_CBs!AM82+Sect_DBs!O82+Sect_FCs!O82</f>
        <v>1450.2103279597236</v>
      </c>
      <c r="AN82" s="16">
        <f>Sect_CBs!AN82+Sect_DBs!P82+Sect_FCs!P82</f>
        <v>1452.3483249632211</v>
      </c>
      <c r="AO82" s="16">
        <f>Sect_CBs!AO82+Sect_DBs!Q82+Sect_FCs!Q82</f>
        <v>1511.7803277794571</v>
      </c>
      <c r="AP82" s="16">
        <f>Sect_CBs!AP82+Sect_DBs!R82+Sect_FCs!R82</f>
        <v>1522.9348279727808</v>
      </c>
      <c r="AQ82" s="16">
        <f>Sect_CBs!AQ82+Sect_DBs!S82+Sect_FCs!S82</f>
        <v>1552.658323248</v>
      </c>
      <c r="AR82" s="16">
        <f>Sect_CBs!AR82+Sect_DBs!T82+Sect_FCs!T82</f>
        <v>1390.6159451670003</v>
      </c>
      <c r="AS82" s="16">
        <f>Sect_CBs!AS82+Sect_DBs!U82+Sect_FCs!U82</f>
        <v>1447.594918297</v>
      </c>
      <c r="AT82" s="16">
        <f>Sect_CBs!AT82+Sect_DBs!V82+Sect_FCs!V82</f>
        <v>1470.5850416874998</v>
      </c>
      <c r="AU82" s="16">
        <f>Sect_CBs!AU82+Sect_DBs!W82+Sect_FCs!W82</f>
        <v>1313.84604231</v>
      </c>
      <c r="AV82" s="16">
        <f>Sect_CBs!AV82+Sect_DBs!X82+Sect_FCs!X82</f>
        <v>1362.968644933</v>
      </c>
      <c r="AW82" s="16">
        <f>Sect_CBs!AW82+Sect_DBs!Y82+Sect_FCs!Y82</f>
        <v>1401.8409730630001</v>
      </c>
      <c r="AX82" s="16">
        <f>Sect_CBs!AX82+Sect_DBs!Z82+Sect_FCs!Z82</f>
        <v>1360.298691063</v>
      </c>
      <c r="AY82" s="16">
        <f>Sect_CBs!AY82+Sect_DBs!AA82+Sect_FCs!AA82</f>
        <v>1328.5072081329999</v>
      </c>
      <c r="AZ82" s="16">
        <f>Sect_CBs!AZ82+Sect_DBs!AB82+Sect_FCs!AB82</f>
        <v>1271.557174733</v>
      </c>
      <c r="BA82" s="16">
        <f>Sect_CBs!BA82+Sect_DBs!AC82+Sect_FCs!AC82</f>
        <v>1300.9021884830001</v>
      </c>
      <c r="BB82" s="16">
        <f>Sect_CBs!BB82+Sect_DBs!AD82+Sect_FCs!AD82</f>
        <v>1326.7792263630001</v>
      </c>
      <c r="BC82" s="16">
        <f>Sect_CBs!BC82+Sect_DBs!AE82+Sect_FCs!AE82</f>
        <v>1270.722673583</v>
      </c>
      <c r="BD82" s="16">
        <f>Sect_CBs!BD82+Sect_DBs!AF82+Sect_FCs!AF82</f>
        <v>1345.3783001899999</v>
      </c>
      <c r="BE82" s="16">
        <f>Sect_CBs!BE82+Sect_DBs!AG82+Sect_FCs!AG82</f>
        <v>1538.5649085299999</v>
      </c>
      <c r="BF82" s="16">
        <f>Sect_CBs!BF82+Sect_DBs!AH82+Sect_FCs!AH82</f>
        <v>1477.82080107</v>
      </c>
      <c r="BG82" s="16">
        <f>Sect_CBs!BG82+Sect_DBs!AI82+Sect_FCs!AI82</f>
        <v>1437.5301514700004</v>
      </c>
      <c r="BH82" s="16">
        <f>Sect_CBs!BH82+Sect_DBs!AJ82+Sect_FCs!AJ82</f>
        <v>1347.5245514499998</v>
      </c>
      <c r="BI82" s="16">
        <f>Sect_CBs!BI82+Sect_DBs!AK82+Sect_FCs!AK82</f>
        <v>1306.9753049209996</v>
      </c>
      <c r="BJ82" s="16">
        <f>Sect_CBs!BJ82+Sect_DBs!AL82+Sect_FCs!AL82</f>
        <v>1280.8726107709999</v>
      </c>
      <c r="BK82" s="16">
        <f>Sect_CBs!BK82+Sect_DBs!AM82+Sect_FCs!AM82</f>
        <v>1249.0675141465358</v>
      </c>
      <c r="BL82" s="16">
        <f>Sect_CBs!BL82+Sect_DBs!AN82+Sect_FCs!AN82</f>
        <v>1363.1169206700001</v>
      </c>
      <c r="BM82" s="16">
        <f>Sect_CBs!BM82+Sect_DBs!AO82+Sect_FCs!AO82</f>
        <v>1475.1731492400002</v>
      </c>
      <c r="BN82" s="16">
        <f>Sect_CBs!BN82+Sect_DBs!AP82+Sect_FCs!AP82</f>
        <v>1671.3153696799995</v>
      </c>
      <c r="BO82" s="16">
        <f>Sect_CBs!BO82+Sect_DBs!AQ82+Sect_FCs!AQ82</f>
        <v>1535.9758188600001</v>
      </c>
      <c r="BP82" s="16">
        <f>Sect_CBs!BP82+Sect_DBs!AR82+Sect_FCs!AR82</f>
        <v>1205.7625103320001</v>
      </c>
      <c r="BQ82" s="16">
        <f>Sect_CBs!BQ82+Sect_DBs!AS82+Sect_FCs!AS82</f>
        <v>1272.2932838200002</v>
      </c>
      <c r="BR82" s="16">
        <f>Sect_CBs!BR82+Sect_DBs!AT82+Sect_FCs!AT82</f>
        <v>1319.3630741400004</v>
      </c>
      <c r="BS82" s="16">
        <f>Sect_CBs!BS82+Sect_DBs!AU82+Sect_FCs!AU82</f>
        <v>1256.1429505000003</v>
      </c>
      <c r="BT82" s="16">
        <f>Sect_CBs!BT82+Sect_DBs!AV82+Sect_FCs!AV82</f>
        <v>1254.9532307580002</v>
      </c>
      <c r="BU82" s="16">
        <f>Sect_CBs!BU82+Sect_DBs!AW82+Sect_FCs!AW82</f>
        <v>1228.5435870199999</v>
      </c>
      <c r="BV82" s="16">
        <f>Sect_CBs!BV82+Sect_DBs!AX82+Sect_FCs!AX82</f>
        <v>1162.6026948499998</v>
      </c>
      <c r="BW82" s="16">
        <f>Sect_CBs!BW82+Sect_DBs!AY82+Sect_FCs!AY82</f>
        <v>1120.19697277</v>
      </c>
      <c r="BX82" s="16">
        <f>Sect_CBs!BX82+Sect_DBs!AZ82+Sect_FCs!AZ82</f>
        <v>1123.40878668</v>
      </c>
      <c r="BY82" s="16">
        <f>Sect_CBs!BY82+Sect_DBs!BA82+Sect_FCs!BA82</f>
        <v>1163.11669699</v>
      </c>
      <c r="BZ82" s="16">
        <f>Sect_CBs!BZ82+Sect_DBs!BB82+Sect_FCs!BB82</f>
        <v>1156.1055996599998</v>
      </c>
      <c r="CA82" s="16">
        <f>Sect_CBs!CA82+Sect_DBs!BC82+Sect_FCs!BC82</f>
        <v>1102.20430784</v>
      </c>
      <c r="CB82" s="16">
        <f>Sect_CBs!CB82+Sect_DBs!BD82+Sect_FCs!BD82</f>
        <v>1195.2629950999999</v>
      </c>
      <c r="CC82" s="16">
        <f>Sect_CBs!CC82+Sect_DBs!BE82+Sect_FCs!BE82</f>
        <v>1266.6206486460003</v>
      </c>
      <c r="CD82" s="16">
        <f>Sect_CBs!CD82+Sect_DBs!BF82+Sect_FCs!BF82</f>
        <v>1449.1150521199997</v>
      </c>
      <c r="CE82" s="16">
        <f>Sect_CBs!CE82+Sect_DBs!BG82+Sect_FCs!BG82</f>
        <v>1446.7445938225196</v>
      </c>
      <c r="CF82" s="16">
        <f>Sect_CBs!CF82+Sect_DBs!BH82+Sect_FCs!BH82</f>
        <v>1470.7779246355194</v>
      </c>
      <c r="CG82" s="16">
        <f>Sect_CBs!CG82+Sect_DBs!BI82+Sect_FCs!BI82</f>
        <v>1335.1671199600194</v>
      </c>
      <c r="CH82" s="16">
        <f>Sect_CBs!CH82+Sect_DBs!BJ82+Sect_FCs!BJ82</f>
        <v>1480.5555202200196</v>
      </c>
      <c r="CI82" s="16">
        <f>Sect_CBs!CI82+Sect_DBs!BK82+Sect_FCs!BK82</f>
        <v>1475.6954860900194</v>
      </c>
      <c r="CJ82" s="16">
        <f>Sect_CBs!CJ82+Sect_DBs!BL82+Sect_FCs!BL82</f>
        <v>1509.1968631100196</v>
      </c>
      <c r="CK82" s="16">
        <f>Sect_CBs!CK82+Sect_DBs!BM82+Sect_FCs!BM82</f>
        <v>1559.4150862200192</v>
      </c>
      <c r="CL82" s="16">
        <f>Sect_CBs!CL82+Sect_DBs!BN82+Sect_FCs!BN82</f>
        <v>1546.4598676600194</v>
      </c>
      <c r="CM82" s="16">
        <f>Sect_CBs!CM82+Sect_DBs!BO82+Sect_FCs!BO82</f>
        <v>1600.726296940019</v>
      </c>
      <c r="CN82" s="16">
        <f>Sect_CBs!CN82+Sect_DBs!BP82+Sect_FCs!BP82</f>
        <v>1608.5375845400195</v>
      </c>
      <c r="CO82" s="16">
        <f>Sect_CBs!CO82+Sect_DBs!BQ82+Sect_FCs!BQ82</f>
        <v>1573.3081316300195</v>
      </c>
      <c r="CP82" s="16">
        <f>Sect_CBs!CP82+Sect_DBs!BR82+Sect_FCs!BR82</f>
        <v>1409.8437452400003</v>
      </c>
      <c r="CQ82" s="16">
        <f>Sect_CBs!CQ82+Sect_DBs!BS82+Sect_FCs!BS82</f>
        <v>1395.2262297099999</v>
      </c>
      <c r="CR82" s="16">
        <f>Sect_CBs!CR82+Sect_DBs!BT82+Sect_FCs!BT82</f>
        <v>1430.8182153099995</v>
      </c>
      <c r="CS82" s="16">
        <f>Sect_CBs!CS82+Sect_DBs!BU82+Sect_FCs!BU82</f>
        <v>1380.4874213400001</v>
      </c>
      <c r="CT82" s="16">
        <f>Sect_CBs!CT82+Sect_DBs!BV82+Sect_FCs!BV82</f>
        <v>1399.9314934499996</v>
      </c>
      <c r="CU82" s="16">
        <f>Sect_CBs!CU82+Sect_DBs!BW82+Sect_FCs!BW82</f>
        <v>1330.4401133075003</v>
      </c>
      <c r="CV82" s="16">
        <f>Sect_CBs!CV82+Sect_DBs!BX82+Sect_FCs!BX82</f>
        <v>1638.5896312825</v>
      </c>
      <c r="CW82" s="16">
        <f>Sect_CBs!CW82+Sect_DBs!BY82+Sect_FCs!BY82</f>
        <v>1302.4515274424996</v>
      </c>
      <c r="CX82" s="16">
        <f>Sect_CBs!CX82+Sect_DBs!BZ82+Sect_FCs!BZ82</f>
        <v>1349.2284643100002</v>
      </c>
      <c r="CY82" s="16">
        <f>Sect_CBs!CY82+Sect_DBs!CA82+Sect_FCs!CA82</f>
        <v>1394.7844377799997</v>
      </c>
      <c r="CZ82" s="16">
        <f>Sect_CBs!CZ82+Sect_DBs!CB82+Sect_FCs!CB82</f>
        <v>1444.4839735699998</v>
      </c>
      <c r="DA82" s="16">
        <f>Sect_CBs!DA82+Sect_DBs!CC82+Sect_FCs!CC82</f>
        <v>1420.6559817799998</v>
      </c>
      <c r="DB82" s="16">
        <f>Sect_CBs!DB82+Sect_DBs!CD82+Sect_FCs!CD82</f>
        <v>1355.4278496899999</v>
      </c>
      <c r="DC82" s="16">
        <f>Sect_CBs!DC82+Sect_DBs!CE82+Sect_FCs!CE82</f>
        <v>1415.2668434099996</v>
      </c>
      <c r="DD82" s="16">
        <f>Sect_CBs!DD82+Sect_DBs!CF82+Sect_FCs!CF82</f>
        <v>1350.31924491</v>
      </c>
      <c r="DE82" s="16">
        <f>Sect_CBs!DE82+Sect_DBs!CG82+Sect_FCs!CG82</f>
        <v>1354.8860654299997</v>
      </c>
      <c r="DF82" s="16">
        <f>Sect_CBs!DF82+Sect_DBs!CH82+Sect_FCs!CH82</f>
        <v>1449.8059491399999</v>
      </c>
      <c r="DG82" s="16">
        <f>Sect_CBs!DG82+Sect_DBs!CI82+Sect_FCs!CI82</f>
        <v>1566.7579712899997</v>
      </c>
      <c r="DH82" s="16">
        <f>Sect_CBs!DH82+Sect_DBs!CJ82+Sect_FCs!CJ82</f>
        <v>1615.8548335699998</v>
      </c>
      <c r="DI82" s="16">
        <f>Sect_CBs!DI82+Sect_DBs!CK82+Sect_FCs!CK82</f>
        <v>1677.8855386600001</v>
      </c>
      <c r="DJ82" s="16">
        <f>Sect_CBs!DJ82+Sect_DBs!CL82+Sect_FCs!CL82</f>
        <v>1669.50480552</v>
      </c>
      <c r="DK82" s="16">
        <f>Sect_CBs!DK82+Sect_DBs!CM82+Sect_FCs!CM82</f>
        <v>1644.0207494899996</v>
      </c>
      <c r="DL82" s="16">
        <f>Sect_CBs!DL82+Sect_DBs!CN82+Sect_FCs!CN82</f>
        <v>1580.0999724000001</v>
      </c>
      <c r="DM82" s="16">
        <f>Sect_CBs!DM82+Sect_DBs!CO82+Sect_FCs!CO82</f>
        <v>1561.9344239299999</v>
      </c>
      <c r="DN82" s="16">
        <f>Sect_CBs!DN82+Sect_DBs!CP82+Sect_FCs!CP82</f>
        <v>1609.2981896799997</v>
      </c>
      <c r="DO82" s="16">
        <f>Sect_CBs!DO82+Sect_DBs!CQ82+Sect_FCs!CQ82</f>
        <v>1483.5788753000004</v>
      </c>
      <c r="DP82" s="16">
        <f>Sect_CBs!DP82+Sect_DBs!CR82+Sect_FCs!CR82</f>
        <v>1402.6731487400004</v>
      </c>
      <c r="DQ82" s="16">
        <f>Sect_CBs!DQ82+Sect_DBs!CS82+Sect_FCs!CS82</f>
        <v>1358.0817736505633</v>
      </c>
      <c r="DR82" s="16">
        <f>Sect_CBs!DR82+Sect_DBs!CT82+Sect_FCs!CT82</f>
        <v>1354.01168183</v>
      </c>
      <c r="DS82" s="16">
        <f>Sect_CBs!DS82+Sect_DBs!CU82+Sect_FCs!CU82</f>
        <v>1326.47964284</v>
      </c>
      <c r="DT82" s="16">
        <f>Sect_CBs!DT82+Sect_DBs!CV82+Sect_FCs!CV82</f>
        <v>1320.5891695799999</v>
      </c>
      <c r="DU82" s="16">
        <f>Sect_CBs!DU82+Sect_DBs!CW82+Sect_FCs!CW82</f>
        <v>1350.4033356073019</v>
      </c>
      <c r="DV82" s="16">
        <f>Sect_CBs!DV82+Sect_DBs!CX82+Sect_FCs!CX82</f>
        <v>1350.05436321</v>
      </c>
      <c r="DW82" s="16">
        <f>Sect_CBs!DW82+Sect_DBs!CY82+Sect_FCs!CY82</f>
        <v>1348.0598851299999</v>
      </c>
      <c r="DX82" s="16">
        <f>Sect_CBs!DX82+Sect_DBs!CZ82+Sect_FCs!CZ82</f>
        <v>1340.7664596299999</v>
      </c>
      <c r="DY82" s="16">
        <f>Sect_CBs!DY82+Sect_DBs!DA82+Sect_FCs!DA82</f>
        <v>1311.6310488199999</v>
      </c>
      <c r="DZ82" s="16">
        <f>Sect_CBs!DZ82+Sect_DBs!DB82+Sect_FCs!DB82</f>
        <v>1217.4791905599998</v>
      </c>
      <c r="EA82" s="16">
        <f>Sect_CBs!EA82+Sect_DBs!DC82+Sect_FCs!DC82</f>
        <v>1275.4925301554003</v>
      </c>
      <c r="EB82" s="16">
        <f>Sect_CBs!EB82+Sect_DBs!DD82+Sect_FCs!DD82</f>
        <v>1218.89297786</v>
      </c>
      <c r="EC82" s="16">
        <f>Sect_CBs!EC82+Sect_DBs!DE82+Sect_FCs!DE82</f>
        <v>1426.3651630069999</v>
      </c>
      <c r="ED82" s="16">
        <f>Sect_CBs!ED82+Sect_DBs!DF82+Sect_FCs!DF82</f>
        <v>1499.5544098174</v>
      </c>
      <c r="EE82" s="16">
        <f>Sect_CBs!EE82+Sect_DBs!DG82+Sect_FCs!DG82</f>
        <v>1556.5661263769998</v>
      </c>
      <c r="EF82" s="16">
        <f>Sect_CBs!EF82+Sect_DBs!DH82+Sect_FCs!DH82</f>
        <v>1496.8092940156503</v>
      </c>
      <c r="EG82" s="16">
        <f>Sect_CBs!EG82+Sect_DBs!DI82+Sect_FCs!DI82</f>
        <v>1727.3931787646002</v>
      </c>
      <c r="EH82" s="16">
        <f>Sect_CBs!EH82+Sect_DBs!DJ82+Sect_FCs!DJ82</f>
        <v>1769.1783966370001</v>
      </c>
      <c r="EI82" s="16">
        <f>Sect_CBs!EI82+Sect_DBs!DK82+Sect_FCs!DK82</f>
        <v>1780.454391727</v>
      </c>
      <c r="EJ82" s="16">
        <f>Sect_CBs!EJ82+Sect_DBs!DL82+Sect_FCs!DL82</f>
        <v>1609.9492358969999</v>
      </c>
      <c r="EK82" s="13">
        <f>Sect_CBs!EK82+Sect_DBs!DM82+Sect_FCs!DM82</f>
        <v>1607.688886697</v>
      </c>
      <c r="EL82" s="13">
        <f>Sect_CBs!EL82+Sect_DBs!DN82+Sect_FCs!DN82</f>
        <v>1809.4666148795</v>
      </c>
      <c r="EM82" s="13">
        <f>Sect_CBs!EM82+Sect_DBs!DO82+Sect_FCs!DO82</f>
        <v>2028.0498379000001</v>
      </c>
      <c r="EN82" s="13">
        <f>Sect_CBs!EN82+Sect_DBs!DP82+Sect_FCs!DP82</f>
        <v>1947.0509318779996</v>
      </c>
      <c r="EO82" s="13">
        <f>Sect_CBs!EO82+Sect_DBs!DQ82+Sect_FCs!DQ82</f>
        <v>2092.922087341</v>
      </c>
      <c r="EP82" s="13">
        <f>Sect_CBs!EP82+Sect_DBs!DR82+Sect_FCs!DR82</f>
        <v>2143.3397663220999</v>
      </c>
      <c r="EQ82" s="13">
        <f>Sect_CBs!EQ82+Sect_DBs!DS82+Sect_FCs!DS82</f>
        <v>2220.6088721270003</v>
      </c>
      <c r="ER82" s="13">
        <f>Sect_CBs!ER82+Sect_DBs!DT82+Sect_FCs!DT82</f>
        <v>2172.6481523169996</v>
      </c>
      <c r="ES82" s="13">
        <f>Sect_CBs!ES82+Sect_DBs!DU82+Sect_FCs!DU82</f>
        <v>2270.4757335469999</v>
      </c>
      <c r="ET82" s="13">
        <f>Sect_CBs!ET82+Sect_DBs!DV82+Sect_FCs!DV82</f>
        <v>2214.2541901428499</v>
      </c>
      <c r="EU82" s="13">
        <f>Sect_CBs!EU82+Sect_DBs!DW82+Sect_FCs!DW82</f>
        <v>2253.5410751151999</v>
      </c>
      <c r="EV82" s="13">
        <f>Sect_CBs!EV82+Sect_DBs!DX82+Sect_FCs!DX82</f>
        <v>2259.626517778946</v>
      </c>
      <c r="EW82" s="13">
        <f>Sect_CBs!EW82+Sect_DBs!DY82+Sect_FCs!DY82</f>
        <v>2283.5219155800996</v>
      </c>
      <c r="EX82" s="13">
        <f>Sect_CBs!EX82+Sect_DBs!DZ82+Sect_FCs!DZ82</f>
        <v>2395.8963789676004</v>
      </c>
    </row>
    <row r="83" spans="1:154" s="14" customFormat="1" x14ac:dyDescent="0.3">
      <c r="A83" s="12" t="s">
        <v>95</v>
      </c>
      <c r="B83" s="13">
        <v>38882.660073489998</v>
      </c>
      <c r="C83" s="13">
        <v>40291.964149809995</v>
      </c>
      <c r="D83" s="13">
        <f t="shared" ref="D83:Y83" si="8">SUM(D84:D95)</f>
        <v>40572.768687529999</v>
      </c>
      <c r="E83" s="13">
        <f t="shared" si="8"/>
        <v>45275.934882869435</v>
      </c>
      <c r="F83" s="13">
        <f t="shared" si="8"/>
        <v>47353.468728550011</v>
      </c>
      <c r="G83" s="13">
        <f t="shared" si="8"/>
        <v>51824.551609650007</v>
      </c>
      <c r="H83" s="13">
        <f t="shared" si="8"/>
        <v>53803.519621585037</v>
      </c>
      <c r="I83" s="13">
        <f t="shared" si="8"/>
        <v>54868.124871450062</v>
      </c>
      <c r="J83" s="13">
        <f t="shared" si="8"/>
        <v>54987.706871450056</v>
      </c>
      <c r="K83" s="13">
        <f t="shared" si="8"/>
        <v>55045.890140225078</v>
      </c>
      <c r="L83" s="13">
        <f t="shared" si="8"/>
        <v>54600.688715725119</v>
      </c>
      <c r="M83" s="13">
        <f t="shared" si="8"/>
        <v>58365.104697002615</v>
      </c>
      <c r="N83" s="13">
        <f t="shared" si="8"/>
        <v>54093.255784510606</v>
      </c>
      <c r="O83" s="13">
        <f t="shared" si="8"/>
        <v>53730.975326580599</v>
      </c>
      <c r="P83" s="13">
        <f t="shared" si="8"/>
        <v>53728.984304160593</v>
      </c>
      <c r="Q83" s="13">
        <f t="shared" si="8"/>
        <v>54291.525508960593</v>
      </c>
      <c r="R83" s="13">
        <f t="shared" si="8"/>
        <v>52384.588261580611</v>
      </c>
      <c r="S83" s="13">
        <f t="shared" si="8"/>
        <v>54298.524175218496</v>
      </c>
      <c r="T83" s="13">
        <f t="shared" si="8"/>
        <v>57072.967676559994</v>
      </c>
      <c r="U83" s="13">
        <f t="shared" si="8"/>
        <v>55781.235968448724</v>
      </c>
      <c r="V83" s="13">
        <f t="shared" si="8"/>
        <v>57347.678311870004</v>
      </c>
      <c r="W83" s="13">
        <f t="shared" si="8"/>
        <v>56324.440461970007</v>
      </c>
      <c r="X83" s="13">
        <f t="shared" si="8"/>
        <v>56928.038540000001</v>
      </c>
      <c r="Y83" s="13">
        <f t="shared" si="8"/>
        <v>57803.633420889993</v>
      </c>
      <c r="Z83" s="13">
        <f>Sect_CBs!Z83+Sect_DBs!B83+Sect_FCs!B83</f>
        <v>77368.112722549995</v>
      </c>
      <c r="AA83" s="13">
        <f>Sect_CBs!AA83+Sect_DBs!C83+Sect_FCs!C83</f>
        <v>78181.788010439996</v>
      </c>
      <c r="AB83" s="13">
        <f>Sect_CBs!AB83+Sect_DBs!D83+Sect_FCs!D83</f>
        <v>77272.354950088382</v>
      </c>
      <c r="AC83" s="13">
        <f>Sect_CBs!AC83+Sect_DBs!E83+Sect_FCs!E83</f>
        <v>79121.077705708391</v>
      </c>
      <c r="AD83" s="13">
        <f>Sect_CBs!AD83+Sect_DBs!F83+Sect_FCs!F83</f>
        <v>78016.260527537481</v>
      </c>
      <c r="AE83" s="13">
        <f>Sect_CBs!AE83+Sect_DBs!G83+Sect_FCs!G83</f>
        <v>79138.986844319981</v>
      </c>
      <c r="AF83" s="13">
        <f>Sect_CBs!AF83+Sect_DBs!H83+Sect_FCs!H83</f>
        <v>80193.92914760999</v>
      </c>
      <c r="AG83" s="13">
        <f>Sect_CBs!AG83+Sect_DBs!I83+Sect_FCs!I83</f>
        <v>78270.933299429991</v>
      </c>
      <c r="AH83" s="13">
        <f>Sect_CBs!AH83+Sect_DBs!J83+Sect_FCs!J83</f>
        <v>78565.766589013991</v>
      </c>
      <c r="AI83" s="13">
        <f>Sect_CBs!AI83+Sect_DBs!K83+Sect_FCs!K83</f>
        <v>79195.730669540004</v>
      </c>
      <c r="AJ83" s="13">
        <f>Sect_CBs!AJ83+Sect_DBs!L83+Sect_FCs!L83</f>
        <v>76583.060442550006</v>
      </c>
      <c r="AK83" s="13">
        <f>Sect_CBs!AK83+Sect_DBs!M83+Sect_FCs!M83</f>
        <v>76526.353903619995</v>
      </c>
      <c r="AL83" s="13">
        <f>Sect_CBs!AL83+Sect_DBs!N83+Sect_FCs!N83</f>
        <v>80144.177185909983</v>
      </c>
      <c r="AM83" s="13">
        <f>Sect_CBs!AM83+Sect_DBs!O83+Sect_FCs!O83</f>
        <v>79362.113830370014</v>
      </c>
      <c r="AN83" s="13">
        <f>Sect_CBs!AN83+Sect_DBs!P83+Sect_FCs!P83</f>
        <v>78886.705386680012</v>
      </c>
      <c r="AO83" s="13">
        <f>Sect_CBs!AO83+Sect_DBs!Q83+Sect_FCs!Q83</f>
        <v>82112.08141263001</v>
      </c>
      <c r="AP83" s="13">
        <f>Sect_CBs!AP83+Sect_DBs!R83+Sect_FCs!R83</f>
        <v>80695.398074341036</v>
      </c>
      <c r="AQ83" s="13">
        <f>Sect_CBs!AQ83+Sect_DBs!S83+Sect_FCs!S83</f>
        <v>79702.652095480007</v>
      </c>
      <c r="AR83" s="13">
        <f>Sect_CBs!AR83+Sect_DBs!T83+Sect_FCs!T83</f>
        <v>83490.064470342215</v>
      </c>
      <c r="AS83" s="13">
        <f>Sect_CBs!AS83+Sect_DBs!U83+Sect_FCs!U83</f>
        <v>82004.655642950005</v>
      </c>
      <c r="AT83" s="13">
        <f>Sect_CBs!AT83+Sect_DBs!V83+Sect_FCs!V83</f>
        <v>82343.162636532201</v>
      </c>
      <c r="AU83" s="13">
        <f>Sect_CBs!AU83+Sect_DBs!W83+Sect_FCs!W83</f>
        <v>84978.946201066108</v>
      </c>
      <c r="AV83" s="13">
        <f>Sect_CBs!AV83+Sect_DBs!X83+Sect_FCs!X83</f>
        <v>84549.945481540009</v>
      </c>
      <c r="AW83" s="13">
        <f>Sect_CBs!AW83+Sect_DBs!Y83+Sect_FCs!Y83</f>
        <v>85527.765875290017</v>
      </c>
      <c r="AX83" s="13">
        <f>Sect_CBs!AX83+Sect_DBs!Z83+Sect_FCs!Z83</f>
        <v>84621.616857910005</v>
      </c>
      <c r="AY83" s="13">
        <f>Sect_CBs!AY83+Sect_DBs!AA83+Sect_FCs!AA83</f>
        <v>83219.48227601999</v>
      </c>
      <c r="AZ83" s="13">
        <f>Sect_CBs!AZ83+Sect_DBs!AB83+Sect_FCs!AB83</f>
        <v>81331.179948962017</v>
      </c>
      <c r="BA83" s="13">
        <f>Sect_CBs!BA83+Sect_DBs!AC83+Sect_FCs!AC83</f>
        <v>84364.174573160009</v>
      </c>
      <c r="BB83" s="13">
        <f>Sect_CBs!BB83+Sect_DBs!AD83+Sect_FCs!AD83</f>
        <v>83466.06371259001</v>
      </c>
      <c r="BC83" s="13">
        <f>Sect_CBs!BC83+Sect_DBs!AE83+Sect_FCs!AE83</f>
        <v>84377.713380160014</v>
      </c>
      <c r="BD83" s="13">
        <f>Sect_CBs!BD83+Sect_DBs!AF83+Sect_FCs!AF83</f>
        <v>87195.664985290103</v>
      </c>
      <c r="BE83" s="13">
        <f>Sect_CBs!BE83+Sect_DBs!AG83+Sect_FCs!AG83</f>
        <v>86085.379850549987</v>
      </c>
      <c r="BF83" s="13">
        <f>Sect_CBs!BF83+Sect_DBs!AH83+Sect_FCs!AH83</f>
        <v>85745.704355220994</v>
      </c>
      <c r="BG83" s="13">
        <f>Sect_CBs!BG83+Sect_DBs!AI83+Sect_FCs!AI83</f>
        <v>89656.424464001102</v>
      </c>
      <c r="BH83" s="13">
        <f>Sect_CBs!BH83+Sect_DBs!AJ83+Sect_FCs!AJ83</f>
        <v>88421.270983872018</v>
      </c>
      <c r="BI83" s="13">
        <f>Sect_CBs!BI83+Sect_DBs!AK83+Sect_FCs!AK83</f>
        <v>87409.78039607199</v>
      </c>
      <c r="BJ83" s="13">
        <f>Sect_CBs!BJ83+Sect_DBs!AL83+Sect_FCs!AL83</f>
        <v>90656.92182198001</v>
      </c>
      <c r="BK83" s="13">
        <f>Sect_CBs!BK83+Sect_DBs!AM83+Sect_FCs!AM83</f>
        <v>88202.362964797794</v>
      </c>
      <c r="BL83" s="13">
        <f>Sect_CBs!BL83+Sect_DBs!AN83+Sect_FCs!AN83</f>
        <v>90562.641900166782</v>
      </c>
      <c r="BM83" s="13">
        <f>Sect_CBs!BM83+Sect_DBs!AO83+Sect_FCs!AO83</f>
        <v>93325.324081573228</v>
      </c>
      <c r="BN83" s="13">
        <f>Sect_CBs!BN83+Sect_DBs!AP83+Sect_FCs!AP83</f>
        <v>91666.421201570993</v>
      </c>
      <c r="BO83" s="13">
        <f>Sect_CBs!BO83+Sect_DBs!AQ83+Sect_FCs!AQ83</f>
        <v>91947.509732609964</v>
      </c>
      <c r="BP83" s="13">
        <f>Sect_CBs!BP83+Sect_DBs!AR83+Sect_FCs!AR83</f>
        <v>94386.319293028966</v>
      </c>
      <c r="BQ83" s="13">
        <f>Sect_CBs!BQ83+Sect_DBs!AS83+Sect_FCs!AS83</f>
        <v>94094.912204484004</v>
      </c>
      <c r="BR83" s="13">
        <f>Sect_CBs!BR83+Sect_DBs!AT83+Sect_FCs!AT83</f>
        <v>95975.394408249966</v>
      </c>
      <c r="BS83" s="13">
        <f>Sect_CBs!BS83+Sect_DBs!AU83+Sect_FCs!AU83</f>
        <v>100704.29830602999</v>
      </c>
      <c r="BT83" s="13">
        <f>Sect_CBs!BT83+Sect_DBs!AV83+Sect_FCs!AV83</f>
        <v>98812.763062660015</v>
      </c>
      <c r="BU83" s="13">
        <f>Sect_CBs!BU83+Sect_DBs!AW83+Sect_FCs!AW83</f>
        <v>103455.12944020373</v>
      </c>
      <c r="BV83" s="13">
        <f>Sect_CBs!BV83+Sect_DBs!AX83+Sect_FCs!AX83</f>
        <v>107252.81507546373</v>
      </c>
      <c r="BW83" s="13">
        <f>Sect_CBs!BW83+Sect_DBs!AY83+Sect_FCs!AY83</f>
        <v>106046.07292337001</v>
      </c>
      <c r="BX83" s="13">
        <f>Sect_CBs!BX83+Sect_DBs!AZ83+Sect_FCs!AZ83</f>
        <v>108532.30106335998</v>
      </c>
      <c r="BY83" s="13">
        <f>Sect_CBs!BY83+Sect_DBs!BA83+Sect_FCs!BA83</f>
        <v>113935.82544153999</v>
      </c>
      <c r="BZ83" s="13">
        <f>Sect_CBs!BZ83+Sect_DBs!BB83+Sect_FCs!BB83</f>
        <v>114141.60937173224</v>
      </c>
      <c r="CA83" s="13">
        <f>Sect_CBs!CA83+Sect_DBs!BC83+Sect_FCs!BC83</f>
        <v>112144.63624799998</v>
      </c>
      <c r="CB83" s="13">
        <f>Sect_CBs!CB83+Sect_DBs!BD83+Sect_FCs!BD83</f>
        <v>117415.33499961002</v>
      </c>
      <c r="CC83" s="13">
        <f>Sect_CBs!CC83+Sect_DBs!BE83+Sect_FCs!BE83</f>
        <v>117287.53717648001</v>
      </c>
      <c r="CD83" s="13">
        <f>Sect_CBs!CD83+Sect_DBs!BF83+Sect_FCs!BF83</f>
        <v>121442.31727631998</v>
      </c>
      <c r="CE83" s="13">
        <f>Sect_CBs!CE83+Sect_DBs!BG83+Sect_FCs!BG83</f>
        <v>130021.41425800002</v>
      </c>
      <c r="CF83" s="13">
        <f>Sect_CBs!CF83+Sect_DBs!BH83+Sect_FCs!BH83</f>
        <v>127079.68465605001</v>
      </c>
      <c r="CG83" s="13">
        <f>Sect_CBs!CG83+Sect_DBs!BI83+Sect_FCs!BI83</f>
        <v>129234.42403726601</v>
      </c>
      <c r="CH83" s="13">
        <f>Sect_CBs!CH83+Sect_DBs!BJ83+Sect_FCs!BJ83</f>
        <v>135056.38298246288</v>
      </c>
      <c r="CI83" s="13">
        <f>Sect_CBs!CI83+Sect_DBs!BK83+Sect_FCs!BK83</f>
        <v>134742.25647858801</v>
      </c>
      <c r="CJ83" s="13">
        <f>Sect_CBs!CJ83+Sect_DBs!BL83+Sect_FCs!BL83</f>
        <v>135856.50647609</v>
      </c>
      <c r="CK83" s="13">
        <f>Sect_CBs!CK83+Sect_DBs!BM83+Sect_FCs!BM83</f>
        <v>140935.18330351001</v>
      </c>
      <c r="CL83" s="13">
        <f>Sect_CBs!CL83+Sect_DBs!BN83+Sect_FCs!BN83</f>
        <v>142364.37957913001</v>
      </c>
      <c r="CM83" s="13">
        <f>Sect_CBs!CM83+Sect_DBs!BO83+Sect_FCs!BO83</f>
        <v>147333.91234329602</v>
      </c>
      <c r="CN83" s="13">
        <f>Sect_CBs!CN83+Sect_DBs!BP83+Sect_FCs!BP83</f>
        <v>152326.11109614003</v>
      </c>
      <c r="CO83" s="13">
        <f>Sect_CBs!CO83+Sect_DBs!BQ83+Sect_FCs!BQ83</f>
        <v>158978.98199888002</v>
      </c>
      <c r="CP83" s="13">
        <f>Sect_CBs!CP83+Sect_DBs!BR83+Sect_FCs!BR83</f>
        <v>157366.30187326015</v>
      </c>
      <c r="CQ83" s="13">
        <f>Sect_CBs!CQ83+Sect_DBs!BS83+Sect_FCs!BS83</f>
        <v>161122.51523781012</v>
      </c>
      <c r="CR83" s="13">
        <f>Sect_CBs!CR83+Sect_DBs!BT83+Sect_FCs!BT83</f>
        <v>160573.87704640403</v>
      </c>
      <c r="CS83" s="13">
        <f>Sect_CBs!CS83+Sect_DBs!BU83+Sect_FCs!BU83</f>
        <v>160147.165427689</v>
      </c>
      <c r="CT83" s="13">
        <f>Sect_CBs!CT83+Sect_DBs!BV83+Sect_FCs!BV83</f>
        <v>165393.32964811832</v>
      </c>
      <c r="CU83" s="13">
        <f>Sect_CBs!CU83+Sect_DBs!BW83+Sect_FCs!BW83</f>
        <v>163320.75844798901</v>
      </c>
      <c r="CV83" s="13">
        <f>Sect_CBs!CV83+Sect_DBs!BX83+Sect_FCs!BX83</f>
        <v>164856.667531318</v>
      </c>
      <c r="CW83" s="13">
        <f>Sect_CBs!CW83+Sect_DBs!BY83+Sect_FCs!BY83</f>
        <v>171792.62385691106</v>
      </c>
      <c r="CX83" s="13">
        <f>Sect_CBs!CX83+Sect_DBs!BZ83+Sect_FCs!BZ83</f>
        <v>169639.91899553797</v>
      </c>
      <c r="CY83" s="13">
        <f>Sect_CBs!CY83+Sect_DBs!CA83+Sect_FCs!CA83</f>
        <v>171693.833626646</v>
      </c>
      <c r="CZ83" s="13">
        <f>Sect_CBs!CZ83+Sect_DBs!CB83+Sect_FCs!CB83</f>
        <v>180236.64847754099</v>
      </c>
      <c r="DA83" s="13">
        <f>Sect_CBs!DA83+Sect_DBs!CC83+Sect_FCs!CC83</f>
        <v>179233.07531472601</v>
      </c>
      <c r="DB83" s="13">
        <f>Sect_CBs!DB83+Sect_DBs!CD83+Sect_FCs!CD83</f>
        <v>184368.84628723603</v>
      </c>
      <c r="DC83" s="13">
        <f>Sect_CBs!DC83+Sect_DBs!CE83+Sect_FCs!CE83</f>
        <v>189276.569330906</v>
      </c>
      <c r="DD83" s="13">
        <f>Sect_CBs!DD83+Sect_DBs!CF83+Sect_FCs!CF83</f>
        <v>195480.23267533595</v>
      </c>
      <c r="DE83" s="13">
        <f>Sect_CBs!DE83+Sect_DBs!CG83+Sect_FCs!CG83</f>
        <v>195970.24534337595</v>
      </c>
      <c r="DF83" s="13">
        <f>Sect_CBs!DF83+Sect_DBs!CH83+Sect_FCs!CH83</f>
        <v>203034.79272698998</v>
      </c>
      <c r="DG83" s="13">
        <f>Sect_CBs!DG83+Sect_DBs!CI83+Sect_FCs!CI83</f>
        <v>199827.48541650997</v>
      </c>
      <c r="DH83" s="13">
        <f>Sect_CBs!DH83+Sect_DBs!CJ83+Sect_FCs!CJ83</f>
        <v>200158.77389334998</v>
      </c>
      <c r="DI83" s="13">
        <f>Sect_CBs!DI83+Sect_DBs!CK83+Sect_FCs!CK83</f>
        <v>211980.07708588097</v>
      </c>
      <c r="DJ83" s="13">
        <f>Sect_CBs!DJ83+Sect_DBs!CL83+Sect_FCs!CL83</f>
        <v>209500.60630489001</v>
      </c>
      <c r="DK83" s="13">
        <f>Sect_CBs!DK83+Sect_DBs!CM83+Sect_FCs!CM83</f>
        <v>210966.97559194997</v>
      </c>
      <c r="DL83" s="13">
        <f>Sect_CBs!DL83+Sect_DBs!CN83+Sect_FCs!CN83</f>
        <v>255692.42581200099</v>
      </c>
      <c r="DM83" s="13">
        <f>Sect_CBs!DM83+Sect_DBs!CO83+Sect_FCs!CO83</f>
        <v>253661.26268871091</v>
      </c>
      <c r="DN83" s="13">
        <f>Sect_CBs!DN83+Sect_DBs!CP83+Sect_FCs!CP83</f>
        <v>215589.32703014996</v>
      </c>
      <c r="DO83" s="13">
        <f>Sect_CBs!DO83+Sect_DBs!CQ83+Sect_FCs!CQ83</f>
        <v>223412.19851767097</v>
      </c>
      <c r="DP83" s="13">
        <f>Sect_CBs!DP83+Sect_DBs!CR83+Sect_FCs!CR83</f>
        <v>221520.49199134996</v>
      </c>
      <c r="DQ83" s="13">
        <f>Sect_CBs!DQ83+Sect_DBs!CS83+Sect_FCs!CS83</f>
        <v>223048.05279451568</v>
      </c>
      <c r="DR83" s="13">
        <f>Sect_CBs!DR83+Sect_DBs!CT83+Sect_FCs!CT83</f>
        <v>233846.70505106996</v>
      </c>
      <c r="DS83" s="13">
        <f>Sect_CBs!DS83+Sect_DBs!CU83+Sect_FCs!CU83</f>
        <v>230916.84947902005</v>
      </c>
      <c r="DT83" s="13">
        <f>Sect_CBs!DT83+Sect_DBs!CV83+Sect_FCs!CV83</f>
        <v>234022.03065779997</v>
      </c>
      <c r="DU83" s="13">
        <f>Sect_CBs!DU83+Sect_DBs!CW83+Sect_FCs!CW83</f>
        <v>243974.32534039003</v>
      </c>
      <c r="DV83" s="13">
        <f>Sect_CBs!DV83+Sect_DBs!CX83+Sect_FCs!CX83</f>
        <v>241068.07228725011</v>
      </c>
      <c r="DW83" s="13">
        <f>Sect_CBs!DW83+Sect_DBs!CY83+Sect_FCs!CY83</f>
        <v>243577.21306534996</v>
      </c>
      <c r="DX83" s="13">
        <f>Sect_CBs!DX83+Sect_DBs!CZ83+Sect_FCs!CZ83</f>
        <v>251906.81638114995</v>
      </c>
      <c r="DY83" s="13">
        <f>Sect_CBs!DY83+Sect_DBs!DA83+Sect_FCs!DA83</f>
        <v>248554.99277874999</v>
      </c>
      <c r="DZ83" s="13">
        <f>Sect_CBs!DZ83+Sect_DBs!DB83+Sect_FCs!DB83</f>
        <v>250394.52011454006</v>
      </c>
      <c r="EA83" s="13">
        <f>Sect_CBs!EA83+Sect_DBs!DC83+Sect_FCs!DC83</f>
        <v>254338.19258296996</v>
      </c>
      <c r="EB83" s="13">
        <f>Sect_CBs!EB83+Sect_DBs!DD83+Sect_FCs!DD83</f>
        <v>248935.41229360003</v>
      </c>
      <c r="EC83" s="13">
        <f>Sect_CBs!EC83+Sect_DBs!DE83+Sect_FCs!DE83</f>
        <v>240626.42685669</v>
      </c>
      <c r="ED83" s="13">
        <f>Sect_CBs!ED83+Sect_DBs!DF83+Sect_FCs!DF83</f>
        <v>252637.87306097001</v>
      </c>
      <c r="EE83" s="13">
        <f>Sect_CBs!EE83+Sect_DBs!DG83+Sect_FCs!DG83</f>
        <v>244266.96428705796</v>
      </c>
      <c r="EF83" s="13">
        <f>Sect_CBs!EF83+Sect_DBs!DH83+Sect_FCs!DH83</f>
        <v>243972.994828628</v>
      </c>
      <c r="EG83" s="13">
        <f>Sect_CBs!EG83+Sect_DBs!DI83+Sect_FCs!DI83</f>
        <v>282859.07744834805</v>
      </c>
      <c r="EH83" s="13">
        <f>Sect_CBs!EH83+Sect_DBs!DJ83+Sect_FCs!DJ83</f>
        <v>282761.44524588803</v>
      </c>
      <c r="EI83" s="13">
        <f>Sect_CBs!EI83+Sect_DBs!DK83+Sect_FCs!DK83</f>
        <v>281496.22717437794</v>
      </c>
      <c r="EJ83" s="13">
        <f>Sect_CBs!EJ83+Sect_DBs!DL83+Sect_FCs!DL83</f>
        <v>299751.44743214798</v>
      </c>
      <c r="EK83" s="13">
        <f>Sect_CBs!EK83+Sect_DBs!DM83+Sect_FCs!DM83</f>
        <v>301442.30610409298</v>
      </c>
      <c r="EL83" s="13">
        <f>Sect_CBs!EL83+Sect_DBs!DN83+Sect_FCs!DN83</f>
        <v>305091.41890664294</v>
      </c>
      <c r="EM83" s="13">
        <f>Sect_CBs!EM83+Sect_DBs!DO83+Sect_FCs!DO83</f>
        <v>332008.15804050298</v>
      </c>
      <c r="EN83" s="13">
        <f>Sect_CBs!EN83+Sect_DBs!DP83+Sect_FCs!DP83</f>
        <v>330708.1864462329</v>
      </c>
      <c r="EO83" s="13">
        <f>Sect_CBs!EO83+Sect_DBs!DQ83+Sect_FCs!DQ83</f>
        <v>330068.80929543293</v>
      </c>
      <c r="EP83" s="13">
        <f>Sect_CBs!EP83+Sect_DBs!DR83+Sect_FCs!DR83</f>
        <v>337198.1412241729</v>
      </c>
      <c r="EQ83" s="13">
        <f>Sect_CBs!EQ83+Sect_DBs!DS83+Sect_FCs!DS83</f>
        <v>333715.35792798299</v>
      </c>
      <c r="ER83" s="13">
        <f>Sect_CBs!ER83+Sect_DBs!DT83+Sect_FCs!DT83</f>
        <v>352780.34963314806</v>
      </c>
      <c r="ES83" s="13">
        <f>Sect_CBs!ES83+Sect_DBs!DU83+Sect_FCs!DU83</f>
        <v>369657.21234748804</v>
      </c>
      <c r="ET83" s="13">
        <f>Sect_CBs!ET83+Sect_DBs!DV83+Sect_FCs!DV83</f>
        <v>361650.27000918792</v>
      </c>
      <c r="EU83" s="13">
        <f>Sect_CBs!EU83+Sect_DBs!DW83+Sect_FCs!DW83</f>
        <v>362808.99694089894</v>
      </c>
      <c r="EV83" s="13">
        <f>Sect_CBs!EV83+Sect_DBs!DX83+Sect_FCs!DX83</f>
        <v>364368.80470890796</v>
      </c>
      <c r="EW83" s="13">
        <f>Sect_CBs!EW83+Sect_DBs!DY83+Sect_FCs!DY83</f>
        <v>363612.22246495803</v>
      </c>
      <c r="EX83" s="13">
        <f>Sect_CBs!EX83+Sect_DBs!DZ83+Sect_FCs!DZ83</f>
        <v>368261.48568164802</v>
      </c>
    </row>
    <row r="84" spans="1:154" s="18" customFormat="1" x14ac:dyDescent="0.3">
      <c r="A84" s="15" t="s">
        <v>96</v>
      </c>
      <c r="B84" s="16">
        <v>63.398494149999998</v>
      </c>
      <c r="C84" s="16">
        <v>63.495269110000002</v>
      </c>
      <c r="D84" s="16">
        <v>196.59849415000002</v>
      </c>
      <c r="E84" s="16">
        <v>63.898000000000003</v>
      </c>
      <c r="F84" s="16">
        <v>227.85927434999999</v>
      </c>
      <c r="G84" s="16">
        <v>208.77977803000005</v>
      </c>
      <c r="H84" s="16">
        <v>67.061496759999997</v>
      </c>
      <c r="I84" s="16">
        <v>65.529939589999998</v>
      </c>
      <c r="J84" s="16">
        <v>65.529939589999998</v>
      </c>
      <c r="K84" s="16">
        <v>64.98244828</v>
      </c>
      <c r="L84" s="16">
        <v>65.427836857592524</v>
      </c>
      <c r="M84" s="16">
        <v>11.77060007</v>
      </c>
      <c r="N84" s="16">
        <v>1.3984941499999999</v>
      </c>
      <c r="O84" s="16">
        <v>0.85132405</v>
      </c>
      <c r="P84" s="16">
        <v>1.0263240500000002</v>
      </c>
      <c r="Q84" s="16">
        <v>1.2513240500000002</v>
      </c>
      <c r="R84" s="16">
        <v>0.60332405000000011</v>
      </c>
      <c r="S84" s="16">
        <v>0.60332405000000011</v>
      </c>
      <c r="T84" s="16">
        <v>1085.4120164200001</v>
      </c>
      <c r="U84" s="16">
        <v>0.85122291000000005</v>
      </c>
      <c r="V84" s="16">
        <v>0.5893293300000001</v>
      </c>
      <c r="W84" s="16">
        <v>0.90599727000000008</v>
      </c>
      <c r="X84" s="16">
        <v>8.5273240500000007</v>
      </c>
      <c r="Y84" s="16">
        <v>38.527324049999997</v>
      </c>
      <c r="Z84" s="16">
        <f>Sect_CBs!Z84+Sect_DBs!B84+Sect_FCs!B84</f>
        <v>108.13232405000001</v>
      </c>
      <c r="AA84" s="16">
        <f>Sect_CBs!AA84+Sect_DBs!C84+Sect_FCs!C84</f>
        <v>38.266168050000005</v>
      </c>
      <c r="AB84" s="16">
        <f>Sect_CBs!AB84+Sect_DBs!D84+Sect_FCs!D84</f>
        <v>38.888011159999998</v>
      </c>
      <c r="AC84" s="16">
        <f>Sect_CBs!AC84+Sect_DBs!E84+Sect_FCs!E84</f>
        <v>38.85</v>
      </c>
      <c r="AD84" s="16">
        <f>Sect_CBs!AD84+Sect_DBs!F84+Sect_FCs!F84</f>
        <v>34.817896380000001</v>
      </c>
      <c r="AE84" s="16">
        <f>Sect_CBs!AE84+Sect_DBs!G84+Sect_FCs!G84</f>
        <v>30.83195405</v>
      </c>
      <c r="AF84" s="16">
        <f>Sect_CBs!AF84+Sect_DBs!H84+Sect_FCs!H84</f>
        <v>55.806954049999995</v>
      </c>
      <c r="AG84" s="16">
        <f>Sect_CBs!AG84+Sect_DBs!I84+Sect_FCs!I84</f>
        <v>55.806954049999995</v>
      </c>
      <c r="AH84" s="16">
        <f>Sect_CBs!AH84+Sect_DBs!J84+Sect_FCs!J84</f>
        <v>2.4774590500000002</v>
      </c>
      <c r="AI84" s="16">
        <f>Sect_CBs!AI84+Sect_DBs!K84+Sect_FCs!K84</f>
        <v>1.8798830500000001</v>
      </c>
      <c r="AJ84" s="16">
        <f>Sect_CBs!AJ84+Sect_DBs!L84+Sect_FCs!L84</f>
        <v>7.6169540500000004</v>
      </c>
      <c r="AK84" s="16">
        <f>Sect_CBs!AK84+Sect_DBs!M84+Sect_FCs!M84</f>
        <v>7.9139540500000001</v>
      </c>
      <c r="AL84" s="16">
        <f>Sect_CBs!AL84+Sect_DBs!N84+Sect_FCs!N84</f>
        <v>59.339677009999996</v>
      </c>
      <c r="AM84" s="16">
        <f>Sect_CBs!AM84+Sect_DBs!O84+Sect_FCs!O84</f>
        <v>56.500677009999997</v>
      </c>
      <c r="AN84" s="16">
        <f>Sect_CBs!AN84+Sect_DBs!P84+Sect_FCs!P84</f>
        <v>58.853735610009998</v>
      </c>
      <c r="AO84" s="16">
        <f>Sect_CBs!AO84+Sect_DBs!Q84+Sect_FCs!Q84</f>
        <v>55.522377540009998</v>
      </c>
      <c r="AP84" s="16">
        <f>Sect_CBs!AP84+Sect_DBs!R84+Sect_FCs!R84</f>
        <v>55.522377550000002</v>
      </c>
      <c r="AQ84" s="16">
        <f>Sect_CBs!AQ84+Sect_DBs!S84+Sect_FCs!S84</f>
        <v>55.516877549999997</v>
      </c>
      <c r="AR84" s="16">
        <f>Sect_CBs!AR84+Sect_DBs!T84+Sect_FCs!T84</f>
        <v>345.14458809999996</v>
      </c>
      <c r="AS84" s="16">
        <f>Sect_CBs!AS84+Sect_DBs!U84+Sect_FCs!U84</f>
        <v>57.671799219999997</v>
      </c>
      <c r="AT84" s="16">
        <f>Sect_CBs!AT84+Sect_DBs!V84+Sect_FCs!V84</f>
        <v>55.517482709999996</v>
      </c>
      <c r="AU84" s="16">
        <f>Sect_CBs!AU84+Sect_DBs!W84+Sect_FCs!W84</f>
        <v>52.990094849999998</v>
      </c>
      <c r="AV84" s="16">
        <f>Sect_CBs!AV84+Sect_DBs!X84+Sect_FCs!X84</f>
        <v>51.628890169999998</v>
      </c>
      <c r="AW84" s="16">
        <f>Sect_CBs!AW84+Sect_DBs!Y84+Sect_FCs!Y84</f>
        <v>52.561470989999997</v>
      </c>
      <c r="AX84" s="16">
        <f>Sect_CBs!AX84+Sect_DBs!Z84+Sect_FCs!Z84</f>
        <v>95.427421799999991</v>
      </c>
      <c r="AY84" s="16">
        <f>Sect_CBs!AY84+Sect_DBs!AA84+Sect_FCs!AA84</f>
        <v>126.48421750999998</v>
      </c>
      <c r="AZ84" s="16">
        <f>Sect_CBs!AZ84+Sect_DBs!AB84+Sect_FCs!AB84</f>
        <v>99.669309449999986</v>
      </c>
      <c r="BA84" s="16">
        <f>Sect_CBs!BA84+Sect_DBs!AC84+Sect_FCs!AC84</f>
        <v>100.72316365999998</v>
      </c>
      <c r="BB84" s="16">
        <f>Sect_CBs!BB84+Sect_DBs!AD84+Sect_FCs!AD84</f>
        <v>103.51461159999997</v>
      </c>
      <c r="BC84" s="16">
        <f>Sect_CBs!BC84+Sect_DBs!AE84+Sect_FCs!AE84</f>
        <v>80.67111396</v>
      </c>
      <c r="BD84" s="16">
        <f>Sect_CBs!BD84+Sect_DBs!AF84+Sect_FCs!AF84</f>
        <v>135.69836248999999</v>
      </c>
      <c r="BE84" s="16">
        <f>Sect_CBs!BE84+Sect_DBs!AG84+Sect_FCs!AG84</f>
        <v>709.34936249000009</v>
      </c>
      <c r="BF84" s="16">
        <f>Sect_CBs!BF84+Sect_DBs!AH84+Sect_FCs!AH84</f>
        <v>696.34936249000009</v>
      </c>
      <c r="BG84" s="16">
        <f>Sect_CBs!BG84+Sect_DBs!AI84+Sect_FCs!AI84</f>
        <v>684.14558888009105</v>
      </c>
      <c r="BH84" s="16">
        <f>Sect_CBs!BH84+Sect_DBs!AJ84+Sect_FCs!AJ84</f>
        <v>646.19742240999994</v>
      </c>
      <c r="BI84" s="16">
        <f>Sect_CBs!BI84+Sect_DBs!AK84+Sect_FCs!AK84</f>
        <v>161.50501812099998</v>
      </c>
      <c r="BJ84" s="16">
        <f>Sect_CBs!BJ84+Sect_DBs!AL84+Sect_FCs!AL84</f>
        <v>159.51203882000001</v>
      </c>
      <c r="BK84" s="16">
        <f>Sect_CBs!BK84+Sect_DBs!AM84+Sect_FCs!AM84</f>
        <v>161.450472281</v>
      </c>
      <c r="BL84" s="16">
        <f>Sect_CBs!BL84+Sect_DBs!AN84+Sect_FCs!AN84</f>
        <v>162.03292439000001</v>
      </c>
      <c r="BM84" s="16">
        <f>Sect_CBs!BM84+Sect_DBs!AO84+Sect_FCs!AO84</f>
        <v>227.81943515</v>
      </c>
      <c r="BN84" s="16">
        <f>Sect_CBs!BN84+Sect_DBs!AP84+Sect_FCs!AP84</f>
        <v>229.65743909999998</v>
      </c>
      <c r="BO84" s="16">
        <f>Sect_CBs!BO84+Sect_DBs!AQ84+Sect_FCs!AQ84</f>
        <v>165.71829414999996</v>
      </c>
      <c r="BP84" s="16">
        <f>Sect_CBs!BP84+Sect_DBs!AR84+Sect_FCs!AR84</f>
        <v>171.27228147999998</v>
      </c>
      <c r="BQ84" s="16">
        <f>Sect_CBs!BQ84+Sect_DBs!AS84+Sect_FCs!AS84</f>
        <v>170.53473448</v>
      </c>
      <c r="BR84" s="16">
        <f>Sect_CBs!BR84+Sect_DBs!AT84+Sect_FCs!AT84</f>
        <v>498.00941752</v>
      </c>
      <c r="BS84" s="16">
        <f>Sect_CBs!BS84+Sect_DBs!AU84+Sect_FCs!AU84</f>
        <v>565.84786438999993</v>
      </c>
      <c r="BT84" s="16">
        <f>Sect_CBs!BT84+Sect_DBs!AV84+Sect_FCs!AV84</f>
        <v>565.77540978999991</v>
      </c>
      <c r="BU84" s="16">
        <f>Sect_CBs!BU84+Sect_DBs!AW84+Sect_FCs!AW84</f>
        <v>1482.9926345700001</v>
      </c>
      <c r="BV84" s="16">
        <f>Sect_CBs!BV84+Sect_DBs!AX84+Sect_FCs!AX84</f>
        <v>2160.3991930699999</v>
      </c>
      <c r="BW84" s="16">
        <f>Sect_CBs!BW84+Sect_DBs!AY84+Sect_FCs!AY84</f>
        <v>2098.4875004299997</v>
      </c>
      <c r="BX84" s="16">
        <f>Sect_CBs!BX84+Sect_DBs!AZ84+Sect_FCs!AZ84</f>
        <v>2098.5995853900004</v>
      </c>
      <c r="BY84" s="16">
        <f>Sect_CBs!BY84+Sect_DBs!BA84+Sect_FCs!BA84</f>
        <v>2099.2519913900001</v>
      </c>
      <c r="BZ84" s="16">
        <f>Sect_CBs!BZ84+Sect_DBs!BB84+Sect_FCs!BB84</f>
        <v>2099.92722839</v>
      </c>
      <c r="CA84" s="16">
        <f>Sect_CBs!CA84+Sect_DBs!BC84+Sect_FCs!BC84</f>
        <v>2138.5182269899997</v>
      </c>
      <c r="CB84" s="16">
        <f>Sect_CBs!CB84+Sect_DBs!BD84+Sect_FCs!BD84</f>
        <v>2109.62731239</v>
      </c>
      <c r="CC84" s="16">
        <f>Sect_CBs!CC84+Sect_DBs!BE84+Sect_FCs!BE84</f>
        <v>2115.9030343900004</v>
      </c>
      <c r="CD84" s="16">
        <f>Sect_CBs!CD84+Sect_DBs!BF84+Sect_FCs!BF84</f>
        <v>2122.11025139</v>
      </c>
      <c r="CE84" s="16">
        <f>Sect_CBs!CE84+Sect_DBs!BG84+Sect_FCs!BG84</f>
        <v>2124.1509409299997</v>
      </c>
      <c r="CF84" s="16">
        <f>Sect_CBs!CF84+Sect_DBs!BH84+Sect_FCs!BH84</f>
        <v>2028.34635039</v>
      </c>
      <c r="CG84" s="16">
        <f>Sect_CBs!CG84+Sect_DBs!BI84+Sect_FCs!BI84</f>
        <v>2029.03342539</v>
      </c>
      <c r="CH84" s="16">
        <f>Sect_CBs!CH84+Sect_DBs!BJ84+Sect_FCs!BJ84</f>
        <v>1497.29522539</v>
      </c>
      <c r="CI84" s="16">
        <f>Sect_CBs!CI84+Sect_DBs!BK84+Sect_FCs!BK84</f>
        <v>1521.264482308</v>
      </c>
      <c r="CJ84" s="16">
        <f>Sect_CBs!CJ84+Sect_DBs!BL84+Sect_FCs!BL84</f>
        <v>1525.4645050500001</v>
      </c>
      <c r="CK84" s="16">
        <f>Sect_CBs!CK84+Sect_DBs!BM84+Sect_FCs!BM84</f>
        <v>1525.0416639300001</v>
      </c>
      <c r="CL84" s="16">
        <f>Sect_CBs!CL84+Sect_DBs!BN84+Sect_FCs!BN84</f>
        <v>1524.9496949900001</v>
      </c>
      <c r="CM84" s="16">
        <f>Sect_CBs!CM84+Sect_DBs!BO84+Sect_FCs!BO84</f>
        <v>1536.2137274000004</v>
      </c>
      <c r="CN84" s="16">
        <f>Sect_CBs!CN84+Sect_DBs!BP84+Sect_FCs!BP84</f>
        <v>1384.3556355200003</v>
      </c>
      <c r="CO84" s="16">
        <f>Sect_CBs!CO84+Sect_DBs!BQ84+Sect_FCs!BQ84</f>
        <v>906.42379670000014</v>
      </c>
      <c r="CP84" s="16">
        <f>Sect_CBs!CP84+Sect_DBs!BR84+Sect_FCs!BR84</f>
        <v>871.00110523000012</v>
      </c>
      <c r="CQ84" s="16">
        <f>Sect_CBs!CQ84+Sect_DBs!BS84+Sect_FCs!BS84</f>
        <v>871.44001872000013</v>
      </c>
      <c r="CR84" s="16">
        <f>Sect_CBs!CR84+Sect_DBs!BT84+Sect_FCs!BT84</f>
        <v>871.39301871999999</v>
      </c>
      <c r="CS84" s="16">
        <f>Sect_CBs!CS84+Sect_DBs!BU84+Sect_FCs!BU84</f>
        <v>1134.5842005499999</v>
      </c>
      <c r="CT84" s="16">
        <f>Sect_CBs!CT84+Sect_DBs!BV84+Sect_FCs!BV84</f>
        <v>1273.1897967</v>
      </c>
      <c r="CU84" s="16">
        <f>Sect_CBs!CU84+Sect_DBs!BW84+Sect_FCs!BW84</f>
        <v>1012.86002721</v>
      </c>
      <c r="CV84" s="16">
        <f>Sect_CBs!CV84+Sect_DBs!BX84+Sect_FCs!BX84</f>
        <v>1012.84174408</v>
      </c>
      <c r="CW84" s="16">
        <f>Sect_CBs!CW84+Sect_DBs!BY84+Sect_FCs!BY84</f>
        <v>1005.34174408</v>
      </c>
      <c r="CX84" s="16">
        <f>Sect_CBs!CX84+Sect_DBs!BZ84+Sect_FCs!BZ84</f>
        <v>1145.3417440799999</v>
      </c>
      <c r="CY84" s="16">
        <f>Sect_CBs!CY84+Sect_DBs!CA84+Sect_FCs!CA84</f>
        <v>1126.8417440799999</v>
      </c>
      <c r="CZ84" s="16">
        <f>Sect_CBs!CZ84+Sect_DBs!CB84+Sect_FCs!CB84</f>
        <v>979.34174408000001</v>
      </c>
      <c r="DA84" s="16">
        <f>Sect_CBs!DA84+Sect_DBs!CC84+Sect_FCs!CC84</f>
        <v>977.35011408000003</v>
      </c>
      <c r="DB84" s="16">
        <f>Sect_CBs!DB84+Sect_DBs!CD84+Sect_FCs!CD84</f>
        <v>977.35011408000003</v>
      </c>
      <c r="DC84" s="16">
        <f>Sect_CBs!DC84+Sect_DBs!CE84+Sect_FCs!CE84</f>
        <v>969.85011408000003</v>
      </c>
      <c r="DD84" s="16">
        <f>Sect_CBs!DD84+Sect_DBs!CF84+Sect_FCs!CF84</f>
        <v>969.85011408000003</v>
      </c>
      <c r="DE84" s="16">
        <f>Sect_CBs!DE84+Sect_DBs!CG84+Sect_FCs!CG84</f>
        <v>969.85011408000003</v>
      </c>
      <c r="DF84" s="16">
        <f>Sect_CBs!DF84+Sect_DBs!CH84+Sect_FCs!CH84</f>
        <v>963.81957014</v>
      </c>
      <c r="DG84" s="16">
        <f>Sect_CBs!DG84+Sect_DBs!CI84+Sect_FCs!CI84</f>
        <v>964.52413300000001</v>
      </c>
      <c r="DH84" s="16">
        <f>Sect_CBs!DH84+Sect_DBs!CJ84+Sect_FCs!CJ84</f>
        <v>963.78677316000005</v>
      </c>
      <c r="DI84" s="16">
        <f>Sect_CBs!DI84+Sect_DBs!CK84+Sect_FCs!CK84</f>
        <v>964.49162165999996</v>
      </c>
      <c r="DJ84" s="16">
        <f>Sect_CBs!DJ84+Sect_DBs!CL84+Sect_FCs!CL84</f>
        <v>956.25239239000007</v>
      </c>
      <c r="DK84" s="16">
        <f>Sect_CBs!DK84+Sect_DBs!CM84+Sect_FCs!CM84</f>
        <v>2021.59453291</v>
      </c>
      <c r="DL84" s="16">
        <f>Sect_CBs!DL84+Sect_DBs!CN84+Sect_FCs!CN84</f>
        <v>948.71705686000007</v>
      </c>
      <c r="DM84" s="16">
        <f>Sect_CBs!DM84+Sect_DBs!CO84+Sect_FCs!CO84</f>
        <v>948.69933591000006</v>
      </c>
      <c r="DN84" s="16">
        <f>Sect_CBs!DN84+Sect_DBs!CP84+Sect_FCs!CP84</f>
        <v>947.88616634000005</v>
      </c>
      <c r="DO84" s="16">
        <f>Sect_CBs!DO84+Sect_DBs!CQ84+Sect_FCs!CQ84</f>
        <v>956.36069624000004</v>
      </c>
      <c r="DP84" s="16">
        <f>Sect_CBs!DP84+Sect_DBs!CR84+Sect_FCs!CR84</f>
        <v>956.51724591999994</v>
      </c>
      <c r="DQ84" s="16">
        <f>Sect_CBs!DQ84+Sect_DBs!CS84+Sect_FCs!CS84</f>
        <v>954.66179150000005</v>
      </c>
      <c r="DR84" s="16">
        <f>Sect_CBs!DR84+Sect_DBs!CT84+Sect_FCs!CT84</f>
        <v>945.47779633999994</v>
      </c>
      <c r="DS84" s="16">
        <f>Sect_CBs!DS84+Sect_DBs!CU84+Sect_FCs!CU84</f>
        <v>950.63210246999995</v>
      </c>
      <c r="DT84" s="16">
        <f>Sect_CBs!DT84+Sect_DBs!CV84+Sect_FCs!CV84</f>
        <v>951.16205257000001</v>
      </c>
      <c r="DU84" s="16">
        <f>Sect_CBs!DU84+Sect_DBs!CW84+Sect_FCs!CW84</f>
        <v>926.36744656999997</v>
      </c>
      <c r="DV84" s="16">
        <f>Sect_CBs!DV84+Sect_DBs!CX84+Sect_FCs!CX84</f>
        <v>952.88240155999995</v>
      </c>
      <c r="DW84" s="16">
        <f>Sect_CBs!DW84+Sect_DBs!CY84+Sect_FCs!CY84</f>
        <v>936.37039898</v>
      </c>
      <c r="DX84" s="16">
        <f>Sect_CBs!DX84+Sect_DBs!CZ84+Sect_FCs!CZ84</f>
        <v>920.27193482999996</v>
      </c>
      <c r="DY84" s="16">
        <f>Sect_CBs!DY84+Sect_DBs!DA84+Sect_FCs!DA84</f>
        <v>912.74680406000004</v>
      </c>
      <c r="DZ84" s="16">
        <f>Sect_CBs!DZ84+Sect_DBs!DB84+Sect_FCs!DB84</f>
        <v>912.72045817000003</v>
      </c>
      <c r="EA84" s="16">
        <f>Sect_CBs!EA84+Sect_DBs!DC84+Sect_FCs!DC84</f>
        <v>905.49031017000004</v>
      </c>
      <c r="EB84" s="16">
        <f>Sect_CBs!EB84+Sect_DBs!DD84+Sect_FCs!DD84</f>
        <v>903.92424833999996</v>
      </c>
      <c r="EC84" s="16">
        <f>Sect_CBs!EC84+Sect_DBs!DE84+Sect_FCs!DE84</f>
        <v>934.06188528999996</v>
      </c>
      <c r="ED84" s="16">
        <f>Sect_CBs!ED84+Sect_DBs!DF84+Sect_FCs!DF84</f>
        <v>903.77779634000001</v>
      </c>
      <c r="EE84" s="16">
        <f>Sect_CBs!EE84+Sect_DBs!DG84+Sect_FCs!DG84</f>
        <v>903.79342134000001</v>
      </c>
      <c r="EF84" s="16">
        <f>Sect_CBs!EF84+Sect_DBs!DH84+Sect_FCs!DH84</f>
        <v>903.8440147</v>
      </c>
      <c r="EG84" s="16">
        <f>Sect_CBs!EG84+Sect_DBs!DI84+Sect_FCs!DI84</f>
        <v>904.75052920000007</v>
      </c>
      <c r="EH84" s="16">
        <f>Sect_CBs!EH84+Sect_DBs!DJ84+Sect_FCs!DJ84</f>
        <v>904.83939611000005</v>
      </c>
      <c r="EI84" s="16">
        <f>Sect_CBs!EI84+Sect_DBs!DK84+Sect_FCs!DK84</f>
        <v>905.41505591000009</v>
      </c>
      <c r="EJ84" s="16">
        <f>Sect_CBs!EJ84+Sect_DBs!DL84+Sect_FCs!DL84</f>
        <v>900.7850559100001</v>
      </c>
      <c r="EK84" s="13">
        <f>Sect_CBs!EK84+Sect_DBs!DM84+Sect_FCs!DM84</f>
        <v>900.7850559100001</v>
      </c>
      <c r="EL84" s="13">
        <f>Sect_CBs!EL84+Sect_DBs!DN84+Sect_FCs!DN84</f>
        <v>901.54979634000006</v>
      </c>
      <c r="EM84" s="13">
        <f>Sect_CBs!EM84+Sect_DBs!DO84+Sect_FCs!DO84</f>
        <v>2118.6829775999995</v>
      </c>
      <c r="EN84" s="13">
        <f>Sect_CBs!EN84+Sect_DBs!DP84+Sect_FCs!DP84</f>
        <v>894.14979634000008</v>
      </c>
      <c r="EO84" s="13">
        <f>Sect_CBs!EO84+Sect_DBs!DQ84+Sect_FCs!DQ84</f>
        <v>894.36995534000005</v>
      </c>
      <c r="EP84" s="13">
        <f>Sect_CBs!EP84+Sect_DBs!DR84+Sect_FCs!DR84</f>
        <v>888.48612819999994</v>
      </c>
      <c r="EQ84" s="13">
        <f>Sect_CBs!EQ84+Sect_DBs!DS84+Sect_FCs!DS84</f>
        <v>937.07278699999995</v>
      </c>
      <c r="ER84" s="13">
        <f>Sect_CBs!ER84+Sect_DBs!DT84+Sect_FCs!DT84</f>
        <v>2064.6320142000004</v>
      </c>
      <c r="ES84" s="13">
        <f>Sect_CBs!ES84+Sect_DBs!DU84+Sect_FCs!DU84</f>
        <v>4241.1177806699998</v>
      </c>
      <c r="ET84" s="13">
        <f>Sect_CBs!ET84+Sect_DBs!DV84+Sect_FCs!DV84</f>
        <v>4213.8536210399998</v>
      </c>
      <c r="EU84" s="13">
        <f>Sect_CBs!EU84+Sect_DBs!DW84+Sect_FCs!DW84</f>
        <v>2101.4271331299997</v>
      </c>
      <c r="EV84" s="13">
        <f>Sect_CBs!EV84+Sect_DBs!DX84+Sect_FCs!DX84</f>
        <v>890.65634513000009</v>
      </c>
      <c r="EW84" s="13">
        <f>Sect_CBs!EW84+Sect_DBs!DY84+Sect_FCs!DY84</f>
        <v>878.16498962000003</v>
      </c>
      <c r="EX84" s="13">
        <f>Sect_CBs!EX84+Sect_DBs!DZ84+Sect_FCs!DZ84</f>
        <v>878.10124894</v>
      </c>
    </row>
    <row r="85" spans="1:154" s="18" customFormat="1" x14ac:dyDescent="0.3">
      <c r="A85" s="15" t="s">
        <v>97</v>
      </c>
      <c r="B85" s="16">
        <v>1320.1005597099997</v>
      </c>
      <c r="C85" s="16">
        <v>1269.5951163300001</v>
      </c>
      <c r="D85" s="16">
        <v>1073.9986592799999</v>
      </c>
      <c r="E85" s="16">
        <v>707.61096834348814</v>
      </c>
      <c r="F85" s="16">
        <v>1181.07666819</v>
      </c>
      <c r="G85" s="16">
        <v>1154.8203044799998</v>
      </c>
      <c r="H85" s="16">
        <v>606.60340787000007</v>
      </c>
      <c r="I85" s="16">
        <v>707.67613727000003</v>
      </c>
      <c r="J85" s="16">
        <v>703.32113727000001</v>
      </c>
      <c r="K85" s="16">
        <v>745.25285415999997</v>
      </c>
      <c r="L85" s="16">
        <v>716.7255098600001</v>
      </c>
      <c r="M85" s="16">
        <v>730.98114809720721</v>
      </c>
      <c r="N85" s="16">
        <v>495.62196617844876</v>
      </c>
      <c r="O85" s="16">
        <v>581.19469756844887</v>
      </c>
      <c r="P85" s="16">
        <v>671.87177974844894</v>
      </c>
      <c r="Q85" s="16">
        <v>665.58623657844885</v>
      </c>
      <c r="R85" s="16">
        <v>638.94500671844867</v>
      </c>
      <c r="S85" s="16">
        <v>726.06813586999999</v>
      </c>
      <c r="T85" s="16">
        <v>740.94065217000002</v>
      </c>
      <c r="U85" s="16">
        <v>-1191.3874243424459</v>
      </c>
      <c r="V85" s="16">
        <v>720.77419641000006</v>
      </c>
      <c r="W85" s="16">
        <v>662.51537776999999</v>
      </c>
      <c r="X85" s="16">
        <v>667.84252000999993</v>
      </c>
      <c r="Y85" s="16">
        <v>667.69806784000002</v>
      </c>
      <c r="Z85" s="16">
        <f>Sect_CBs!Z85+Sect_DBs!B85+Sect_FCs!B85</f>
        <v>682.27957776999995</v>
      </c>
      <c r="AA85" s="16">
        <f>Sect_CBs!AA85+Sect_DBs!C85+Sect_FCs!C85</f>
        <v>589.35529393000002</v>
      </c>
      <c r="AB85" s="16">
        <f>Sect_CBs!AB85+Sect_DBs!D85+Sect_FCs!D85</f>
        <v>586.54015656000013</v>
      </c>
      <c r="AC85" s="16">
        <f>Sect_CBs!AC85+Sect_DBs!E85+Sect_FCs!E85</f>
        <v>602.21794422000005</v>
      </c>
      <c r="AD85" s="16">
        <f>Sect_CBs!AD85+Sect_DBs!F85+Sect_FCs!F85</f>
        <v>521.37650900000006</v>
      </c>
      <c r="AE85" s="16">
        <f>Sect_CBs!AE85+Sect_DBs!G85+Sect_FCs!G85</f>
        <v>523.48650900000007</v>
      </c>
      <c r="AF85" s="16">
        <f>Sect_CBs!AF85+Sect_DBs!H85+Sect_FCs!H85</f>
        <v>524.34914417000005</v>
      </c>
      <c r="AG85" s="16">
        <f>Sect_CBs!AG85+Sect_DBs!I85+Sect_FCs!I85</f>
        <v>512.61914417000003</v>
      </c>
      <c r="AH85" s="16">
        <f>Sect_CBs!AH85+Sect_DBs!J85+Sect_FCs!J85</f>
        <v>515.78007650999996</v>
      </c>
      <c r="AI85" s="16">
        <f>Sect_CBs!AI85+Sect_DBs!K85+Sect_FCs!K85</f>
        <v>567.03032796000002</v>
      </c>
      <c r="AJ85" s="16">
        <f>Sect_CBs!AJ85+Sect_DBs!L85+Sect_FCs!L85</f>
        <v>586.78764475999992</v>
      </c>
      <c r="AK85" s="16">
        <f>Sect_CBs!AK85+Sect_DBs!M85+Sect_FCs!M85</f>
        <v>587.13798405999989</v>
      </c>
      <c r="AL85" s="16">
        <f>Sect_CBs!AL85+Sect_DBs!N85+Sect_FCs!N85</f>
        <v>322.51268999999991</v>
      </c>
      <c r="AM85" s="16">
        <f>Sect_CBs!AM85+Sect_DBs!O85+Sect_FCs!O85</f>
        <v>221.02916400000001</v>
      </c>
      <c r="AN85" s="16">
        <f>Sect_CBs!AN85+Sect_DBs!P85+Sect_FCs!P85</f>
        <v>220.07988900000001</v>
      </c>
      <c r="AO85" s="16">
        <f>Sect_CBs!AO85+Sect_DBs!Q85+Sect_FCs!Q85</f>
        <v>176.972982</v>
      </c>
      <c r="AP85" s="16">
        <f>Sect_CBs!AP85+Sect_DBs!R85+Sect_FCs!R85</f>
        <v>176.53794799999997</v>
      </c>
      <c r="AQ85" s="16">
        <f>Sect_CBs!AQ85+Sect_DBs!S85+Sect_FCs!S85</f>
        <v>174.61149099999997</v>
      </c>
      <c r="AR85" s="16">
        <f>Sect_CBs!AR85+Sect_DBs!T85+Sect_FCs!T85</f>
        <v>320.56411395999999</v>
      </c>
      <c r="AS85" s="16">
        <f>Sect_CBs!AS85+Sect_DBs!U85+Sect_FCs!U85</f>
        <v>206.84214199999997</v>
      </c>
      <c r="AT85" s="16">
        <f>Sect_CBs!AT85+Sect_DBs!V85+Sect_FCs!V85</f>
        <v>43.10544299999998</v>
      </c>
      <c r="AU85" s="16">
        <f>Sect_CBs!AU85+Sect_DBs!W85+Sect_FCs!W85</f>
        <v>80.942401279999984</v>
      </c>
      <c r="AV85" s="16">
        <f>Sect_CBs!AV85+Sect_DBs!X85+Sect_FCs!X85</f>
        <v>341.0024656999999</v>
      </c>
      <c r="AW85" s="16">
        <f>Sect_CBs!AW85+Sect_DBs!Y85+Sect_FCs!Y85</f>
        <v>42.401398999999998</v>
      </c>
      <c r="AX85" s="16">
        <f>Sect_CBs!AX85+Sect_DBs!Z85+Sect_FCs!Z85</f>
        <v>42.752854999999997</v>
      </c>
      <c r="AY85" s="16">
        <f>Sect_CBs!AY85+Sect_DBs!AA85+Sect_FCs!AA85</f>
        <v>42.752522999999997</v>
      </c>
      <c r="AZ85" s="16">
        <f>Sect_CBs!AZ85+Sect_DBs!AB85+Sect_FCs!AB85</f>
        <v>51.130586909999998</v>
      </c>
      <c r="BA85" s="16">
        <f>Sect_CBs!BA85+Sect_DBs!AC85+Sect_FCs!AC85</f>
        <v>46.125864979999996</v>
      </c>
      <c r="BB85" s="16">
        <f>Sect_CBs!BB85+Sect_DBs!AD85+Sect_FCs!AD85</f>
        <v>45.891036679999999</v>
      </c>
      <c r="BC85" s="16">
        <f>Sect_CBs!BC85+Sect_DBs!AE85+Sect_FCs!AE85</f>
        <v>42.752431999999999</v>
      </c>
      <c r="BD85" s="16">
        <f>Sect_CBs!BD85+Sect_DBs!AF85+Sect_FCs!AF85</f>
        <v>48.402431999999997</v>
      </c>
      <c r="BE85" s="16">
        <f>Sect_CBs!BE85+Sect_DBs!AG85+Sect_FCs!AG85</f>
        <v>100.30241665</v>
      </c>
      <c r="BF85" s="16">
        <f>Sect_CBs!BF85+Sect_DBs!AH85+Sect_FCs!AH85</f>
        <v>105.302432</v>
      </c>
      <c r="BG85" s="16">
        <f>Sect_CBs!BG85+Sect_DBs!AI85+Sect_FCs!AI85</f>
        <v>90.861819049999994</v>
      </c>
      <c r="BH85" s="16">
        <f>Sect_CBs!BH85+Sect_DBs!AJ85+Sect_FCs!AJ85</f>
        <v>83.300432000000001</v>
      </c>
      <c r="BI85" s="16">
        <f>Sect_CBs!BI85+Sect_DBs!AK85+Sect_FCs!AK85</f>
        <v>54.132616240999994</v>
      </c>
      <c r="BJ85" s="16">
        <f>Sect_CBs!BJ85+Sect_DBs!AL85+Sect_FCs!AL85</f>
        <v>140.63570448999999</v>
      </c>
      <c r="BK85" s="16">
        <f>Sect_CBs!BK85+Sect_DBs!AM85+Sect_FCs!AM85</f>
        <v>116.33486084099999</v>
      </c>
      <c r="BL85" s="16">
        <f>Sect_CBs!BL85+Sect_DBs!AN85+Sect_FCs!AN85</f>
        <v>90.778429199999991</v>
      </c>
      <c r="BM85" s="16">
        <f>Sect_CBs!BM85+Sect_DBs!AO85+Sect_FCs!AO85</f>
        <v>112.09620217</v>
      </c>
      <c r="BN85" s="16">
        <f>Sect_CBs!BN85+Sect_DBs!AP85+Sect_FCs!AP85</f>
        <v>109.59593328</v>
      </c>
      <c r="BO85" s="16">
        <f>Sect_CBs!BO85+Sect_DBs!AQ85+Sect_FCs!AQ85</f>
        <v>159.5959178</v>
      </c>
      <c r="BP85" s="16">
        <f>Sect_CBs!BP85+Sect_DBs!AR85+Sect_FCs!AR85</f>
        <v>95.827669869999994</v>
      </c>
      <c r="BQ85" s="16">
        <f>Sect_CBs!BQ85+Sect_DBs!AS85+Sect_FCs!AS85</f>
        <v>95.761669869999992</v>
      </c>
      <c r="BR85" s="16">
        <f>Sect_CBs!BR85+Sect_DBs!AT85+Sect_FCs!AT85</f>
        <v>120.82494492000001</v>
      </c>
      <c r="BS85" s="16">
        <f>Sect_CBs!BS85+Sect_DBs!AU85+Sect_FCs!AU85</f>
        <v>109.59304717000001</v>
      </c>
      <c r="BT85" s="16">
        <f>Sect_CBs!BT85+Sect_DBs!AV85+Sect_FCs!AV85</f>
        <v>109.5929529</v>
      </c>
      <c r="BU85" s="16">
        <f>Sect_CBs!BU85+Sect_DBs!AW85+Sect_FCs!AW85</f>
        <v>109.59303353999999</v>
      </c>
      <c r="BV85" s="16">
        <f>Sect_CBs!BV85+Sect_DBs!AX85+Sect_FCs!AX85</f>
        <v>131.60030004000001</v>
      </c>
      <c r="BW85" s="16">
        <f>Sect_CBs!BW85+Sect_DBs!AY85+Sect_FCs!AY85</f>
        <v>136.03428471999999</v>
      </c>
      <c r="BX85" s="16">
        <f>Sect_CBs!BX85+Sect_DBs!AZ85+Sect_FCs!AZ85</f>
        <v>135.99389552</v>
      </c>
      <c r="BY85" s="16">
        <f>Sect_CBs!BY85+Sect_DBs!BA85+Sect_FCs!BA85</f>
        <v>146.15879061000001</v>
      </c>
      <c r="BZ85" s="16">
        <f>Sect_CBs!BZ85+Sect_DBs!BB85+Sect_FCs!BB85</f>
        <v>160.9594515</v>
      </c>
      <c r="CA85" s="16">
        <f>Sect_CBs!CA85+Sect_DBs!BC85+Sect_FCs!BC85</f>
        <v>160.95795257999998</v>
      </c>
      <c r="CB85" s="16">
        <f>Sect_CBs!CB85+Sect_DBs!BD85+Sect_FCs!BD85</f>
        <v>161.69977470000001</v>
      </c>
      <c r="CC85" s="16">
        <f>Sect_CBs!CC85+Sect_DBs!BE85+Sect_FCs!BE85</f>
        <v>306.89830987999994</v>
      </c>
      <c r="CD85" s="16">
        <f>Sect_CBs!CD85+Sect_DBs!BF85+Sect_FCs!BF85</f>
        <v>144.89903845999999</v>
      </c>
      <c r="CE85" s="16">
        <f>Sect_CBs!CE85+Sect_DBs!BG85+Sect_FCs!BG85</f>
        <v>128.92443199999997</v>
      </c>
      <c r="CF85" s="16">
        <f>Sect_CBs!CF85+Sect_DBs!BH85+Sect_FCs!BH85</f>
        <v>140.62443199999998</v>
      </c>
      <c r="CG85" s="16">
        <f>Sect_CBs!CG85+Sect_DBs!BI85+Sect_FCs!BI85</f>
        <v>133.924432</v>
      </c>
      <c r="CH85" s="16">
        <f>Sect_CBs!CH85+Sect_DBs!BJ85+Sect_FCs!BJ85</f>
        <v>158.91970232</v>
      </c>
      <c r="CI85" s="16">
        <f>Sect_CBs!CI85+Sect_DBs!BK85+Sect_FCs!BK85</f>
        <v>140.72443200000001</v>
      </c>
      <c r="CJ85" s="16">
        <f>Sect_CBs!CJ85+Sect_DBs!BL85+Sect_FCs!BL85</f>
        <v>160.71268043000001</v>
      </c>
      <c r="CK85" s="16">
        <f>Sect_CBs!CK85+Sect_DBs!BM85+Sect_FCs!BM85</f>
        <v>149.44273888000001</v>
      </c>
      <c r="CL85" s="16">
        <f>Sect_CBs!CL85+Sect_DBs!BN85+Sect_FCs!BN85</f>
        <v>154.42896075000002</v>
      </c>
      <c r="CM85" s="16">
        <f>Sect_CBs!CM85+Sect_DBs!BO85+Sect_FCs!BO85</f>
        <v>159.41471773999999</v>
      </c>
      <c r="CN85" s="16">
        <f>Sect_CBs!CN85+Sect_DBs!BP85+Sect_FCs!BP85</f>
        <v>159.38304711000001</v>
      </c>
      <c r="CO85" s="16">
        <f>Sect_CBs!CO85+Sect_DBs!BQ85+Sect_FCs!BQ85</f>
        <v>147.54485949000002</v>
      </c>
      <c r="CP85" s="16">
        <f>Sect_CBs!CP85+Sect_DBs!BR85+Sect_FCs!BR85</f>
        <v>150.57225722999999</v>
      </c>
      <c r="CQ85" s="16">
        <f>Sect_CBs!CQ85+Sect_DBs!BS85+Sect_FCs!BS85</f>
        <v>147.33223192</v>
      </c>
      <c r="CR85" s="16">
        <f>Sect_CBs!CR85+Sect_DBs!BT85+Sect_FCs!BT85</f>
        <v>142.27062748</v>
      </c>
      <c r="CS85" s="16">
        <f>Sect_CBs!CS85+Sect_DBs!BU85+Sect_FCs!BU85</f>
        <v>176.12318173</v>
      </c>
      <c r="CT85" s="16">
        <f>Sect_CBs!CT85+Sect_DBs!BV85+Sect_FCs!BV85</f>
        <v>174.83791459</v>
      </c>
      <c r="CU85" s="16">
        <f>Sect_CBs!CU85+Sect_DBs!BW85+Sect_FCs!BW85</f>
        <v>173.249483</v>
      </c>
      <c r="CV85" s="16">
        <f>Sect_CBs!CV85+Sect_DBs!BX85+Sect_FCs!BX85</f>
        <v>173.249483</v>
      </c>
      <c r="CW85" s="16">
        <f>Sect_CBs!CW85+Sect_DBs!BY85+Sect_FCs!BY85</f>
        <v>170.25479819</v>
      </c>
      <c r="CX85" s="16">
        <f>Sect_CBs!CX85+Sect_DBs!BZ85+Sect_FCs!BZ85</f>
        <v>182.70429980999998</v>
      </c>
      <c r="CY85" s="16">
        <f>Sect_CBs!CY85+Sect_DBs!CA85+Sect_FCs!CA85</f>
        <v>182.01532544</v>
      </c>
      <c r="CZ85" s="16">
        <f>Sect_CBs!CZ85+Sect_DBs!CB85+Sect_FCs!CB85</f>
        <v>201.34416769999996</v>
      </c>
      <c r="DA85" s="16">
        <f>Sect_CBs!DA85+Sect_DBs!CC85+Sect_FCs!CC85</f>
        <v>198.84906951000033</v>
      </c>
      <c r="DB85" s="16">
        <f>Sect_CBs!DB85+Sect_DBs!CD85+Sect_FCs!CD85</f>
        <v>207.6936783600012</v>
      </c>
      <c r="DC85" s="16">
        <f>Sect_CBs!DC85+Sect_DBs!CE85+Sect_FCs!CE85</f>
        <v>297.26513577000003</v>
      </c>
      <c r="DD85" s="16">
        <f>Sect_CBs!DD85+Sect_DBs!CF85+Sect_FCs!CF85</f>
        <v>307.36359105999998</v>
      </c>
      <c r="DE85" s="16">
        <f>Sect_CBs!DE85+Sect_DBs!CG85+Sect_FCs!CG85</f>
        <v>316.44866436999996</v>
      </c>
      <c r="DF85" s="16">
        <f>Sect_CBs!DF85+Sect_DBs!CH85+Sect_FCs!CH85</f>
        <v>325.96860669000006</v>
      </c>
      <c r="DG85" s="16">
        <f>Sect_CBs!DG85+Sect_DBs!CI85+Sect_FCs!CI85</f>
        <v>355.03536075</v>
      </c>
      <c r="DH85" s="16">
        <f>Sect_CBs!DH85+Sect_DBs!CJ85+Sect_FCs!CJ85</f>
        <v>329.13489422999999</v>
      </c>
      <c r="DI85" s="16">
        <f>Sect_CBs!DI85+Sect_DBs!CK85+Sect_FCs!CK85</f>
        <v>345.65195104999998</v>
      </c>
      <c r="DJ85" s="16">
        <f>Sect_CBs!DJ85+Sect_DBs!CL85+Sect_FCs!CL85</f>
        <v>100.00984601000002</v>
      </c>
      <c r="DK85" s="16">
        <f>Sect_CBs!DK85+Sect_DBs!CM85+Sect_FCs!CM85</f>
        <v>287.80539741000001</v>
      </c>
      <c r="DL85" s="16">
        <f>Sect_CBs!DL85+Sect_DBs!CN85+Sect_FCs!CN85</f>
        <v>153.32666369</v>
      </c>
      <c r="DM85" s="16">
        <f>Sect_CBs!DM85+Sect_DBs!CO85+Sect_FCs!CO85</f>
        <v>147.12038927</v>
      </c>
      <c r="DN85" s="16">
        <f>Sect_CBs!DN85+Sect_DBs!CP85+Sect_FCs!CP85</f>
        <v>158.79630367999999</v>
      </c>
      <c r="DO85" s="16">
        <f>Sect_CBs!DO85+Sect_DBs!CQ85+Sect_FCs!CQ85</f>
        <v>69.660030449999994</v>
      </c>
      <c r="DP85" s="16">
        <f>Sect_CBs!DP85+Sect_DBs!CR85+Sect_FCs!CR85</f>
        <v>73.826980329999998</v>
      </c>
      <c r="DQ85" s="16">
        <f>Sect_CBs!DQ85+Sect_DBs!CS85+Sect_FCs!CS85</f>
        <v>54.746185539999999</v>
      </c>
      <c r="DR85" s="16">
        <f>Sect_CBs!DR85+Sect_DBs!CT85+Sect_FCs!CT85</f>
        <v>53.658914260000003</v>
      </c>
      <c r="DS85" s="16">
        <f>Sect_CBs!DS85+Sect_DBs!CU85+Sect_FCs!CU85</f>
        <v>53.503204779999997</v>
      </c>
      <c r="DT85" s="16">
        <f>Sect_CBs!DT85+Sect_DBs!CV85+Sect_FCs!CV85</f>
        <v>3.3457763499999995</v>
      </c>
      <c r="DU85" s="16">
        <f>Sect_CBs!DU85+Sect_DBs!CW85+Sect_FCs!CW85</f>
        <v>3.2096327000000002</v>
      </c>
      <c r="DV85" s="16">
        <f>Sect_CBs!DV85+Sect_DBs!CX85+Sect_FCs!CX85</f>
        <v>178.99955745</v>
      </c>
      <c r="DW85" s="16">
        <f>Sect_CBs!DW85+Sect_DBs!CY85+Sect_FCs!CY85</f>
        <v>2348.4262975499996</v>
      </c>
      <c r="DX85" s="16">
        <f>Sect_CBs!DX85+Sect_DBs!CZ85+Sect_FCs!CZ85</f>
        <v>0.56386668999999989</v>
      </c>
      <c r="DY85" s="16">
        <f>Sect_CBs!DY85+Sect_DBs!DA85+Sect_FCs!DA85</f>
        <v>14401.822727820001</v>
      </c>
      <c r="DZ85" s="16">
        <f>Sect_CBs!DZ85+Sect_DBs!DB85+Sect_FCs!DB85</f>
        <v>0.56386668999999989</v>
      </c>
      <c r="EA85" s="16">
        <f>Sect_CBs!EA85+Sect_DBs!DC85+Sect_FCs!DC85</f>
        <v>0</v>
      </c>
      <c r="EB85" s="16">
        <f>Sect_CBs!EB85+Sect_DBs!DD85+Sect_FCs!DD85</f>
        <v>2.0170875000000001</v>
      </c>
      <c r="EC85" s="16">
        <f>Sect_CBs!EC85+Sect_DBs!DE85+Sect_FCs!DE85</f>
        <v>1.8432504600000001</v>
      </c>
      <c r="ED85" s="16">
        <f>Sect_CBs!ED85+Sect_DBs!DF85+Sect_FCs!DF85</f>
        <v>1.66683771</v>
      </c>
      <c r="EE85" s="16">
        <f>Sect_CBs!EE85+Sect_DBs!DG85+Sect_FCs!DG85</f>
        <v>5</v>
      </c>
      <c r="EF85" s="16">
        <f>Sect_CBs!EF85+Sect_DBs!DH85+Sect_FCs!DH85</f>
        <v>5</v>
      </c>
      <c r="EG85" s="16">
        <f>Sect_CBs!EG85+Sect_DBs!DI85+Sect_FCs!DI85</f>
        <v>129.71374865999999</v>
      </c>
      <c r="EH85" s="16">
        <f>Sect_CBs!EH85+Sect_DBs!DJ85+Sect_FCs!DJ85</f>
        <v>29.075344169999997</v>
      </c>
      <c r="EI85" s="16">
        <f>Sect_CBs!EI85+Sect_DBs!DK85+Sect_FCs!DK85</f>
        <v>0</v>
      </c>
      <c r="EJ85" s="16">
        <f>Sect_CBs!EJ85+Sect_DBs!DL85+Sect_FCs!DL85</f>
        <v>0</v>
      </c>
      <c r="EK85" s="13">
        <f>Sect_CBs!EK85+Sect_DBs!DM85+Sect_FCs!DM85</f>
        <v>0</v>
      </c>
      <c r="EL85" s="13">
        <f>Sect_CBs!EL85+Sect_DBs!DN85+Sect_FCs!DN85</f>
        <v>49.64833264</v>
      </c>
      <c r="EM85" s="13">
        <f>Sect_CBs!EM85+Sect_DBs!DO85+Sect_FCs!DO85</f>
        <v>50</v>
      </c>
      <c r="EN85" s="13">
        <f>Sect_CBs!EN85+Sect_DBs!DP85+Sect_FCs!DP85</f>
        <v>99.106191879999997</v>
      </c>
      <c r="EO85" s="13">
        <f>Sect_CBs!EO85+Sect_DBs!DQ85+Sect_FCs!DQ85</f>
        <v>96.106191879999997</v>
      </c>
      <c r="EP85" s="13">
        <f>Sect_CBs!EP85+Sect_DBs!DR85+Sect_FCs!DR85</f>
        <v>96.928617009999996</v>
      </c>
      <c r="EQ85" s="13">
        <f>Sect_CBs!EQ85+Sect_DBs!DS85+Sect_FCs!DS85</f>
        <v>96.928617009999982</v>
      </c>
      <c r="ER85" s="13">
        <f>Sect_CBs!ER85+Sect_DBs!DT85+Sect_FCs!DT85</f>
        <v>96.928617009999982</v>
      </c>
      <c r="ES85" s="13">
        <f>Sect_CBs!ES85+Sect_DBs!DU85+Sect_FCs!DU85</f>
        <v>94.327747579999993</v>
      </c>
      <c r="ET85" s="13">
        <f>Sect_CBs!ET85+Sect_DBs!DV85+Sect_FCs!DV85</f>
        <v>64.327749999999995</v>
      </c>
      <c r="EU85" s="13">
        <f>Sect_CBs!EU85+Sect_DBs!DW85+Sect_FCs!DW85</f>
        <v>64.327747579999993</v>
      </c>
      <c r="EV85" s="13">
        <f>Sect_CBs!EV85+Sect_DBs!DX85+Sect_FCs!DX85</f>
        <v>92.872402589999993</v>
      </c>
      <c r="EW85" s="13">
        <f>Sect_CBs!EW85+Sect_DBs!DY85+Sect_FCs!DY85</f>
        <v>67.872402589999993</v>
      </c>
      <c r="EX85" s="13">
        <f>Sect_CBs!EX85+Sect_DBs!DZ85+Sect_FCs!DZ85</f>
        <v>67.872402589999993</v>
      </c>
    </row>
    <row r="86" spans="1:154" s="18" customFormat="1" x14ac:dyDescent="0.3">
      <c r="A86" s="15" t="s">
        <v>98</v>
      </c>
      <c r="B86" s="16">
        <v>788.69054660999996</v>
      </c>
      <c r="C86" s="16">
        <v>612.47129443000006</v>
      </c>
      <c r="D86" s="16">
        <v>623.71399858999996</v>
      </c>
      <c r="E86" s="16">
        <v>754.15885412216142</v>
      </c>
      <c r="F86" s="16">
        <v>485.74763364000012</v>
      </c>
      <c r="G86" s="16">
        <v>545.24166715999991</v>
      </c>
      <c r="H86" s="16">
        <v>986.06092244999979</v>
      </c>
      <c r="I86" s="16">
        <v>1082.4455631999997</v>
      </c>
      <c r="J86" s="16">
        <v>1017.8665632</v>
      </c>
      <c r="K86" s="16">
        <v>1077.7580540599999</v>
      </c>
      <c r="L86" s="16">
        <v>1132.6550472680804</v>
      </c>
      <c r="M86" s="16">
        <v>921.96685742876321</v>
      </c>
      <c r="N86" s="16">
        <v>1061.9309836624548</v>
      </c>
      <c r="O86" s="16">
        <v>1100.3178191524548</v>
      </c>
      <c r="P86" s="16">
        <v>939.5640055824548</v>
      </c>
      <c r="Q86" s="16">
        <v>1149.0270558424547</v>
      </c>
      <c r="R86" s="16">
        <v>1057.7335051724547</v>
      </c>
      <c r="S86" s="16">
        <v>1065.87469751</v>
      </c>
      <c r="T86" s="16">
        <v>1051.3764857599999</v>
      </c>
      <c r="U86" s="16">
        <v>1180.9116052395659</v>
      </c>
      <c r="V86" s="16">
        <v>1078.3666100600001</v>
      </c>
      <c r="W86" s="16">
        <v>1182.7981914900001</v>
      </c>
      <c r="X86" s="16">
        <v>1183.2070137999999</v>
      </c>
      <c r="Y86" s="16">
        <v>1230.8301033299999</v>
      </c>
      <c r="Z86" s="16">
        <f>Sect_CBs!Z86+Sect_DBs!B86+Sect_FCs!B86</f>
        <v>1202.9729746</v>
      </c>
      <c r="AA86" s="16">
        <f>Sect_CBs!AA86+Sect_DBs!C86+Sect_FCs!C86</f>
        <v>1057.4713837500001</v>
      </c>
      <c r="AB86" s="16">
        <f>Sect_CBs!AB86+Sect_DBs!D86+Sect_FCs!D86</f>
        <v>916.66439838000019</v>
      </c>
      <c r="AC86" s="16">
        <f>Sect_CBs!AC86+Sect_DBs!E86+Sect_FCs!E86</f>
        <v>963.03299319000007</v>
      </c>
      <c r="AD86" s="16">
        <f>Sect_CBs!AD86+Sect_DBs!F86+Sect_FCs!F86</f>
        <v>967.73888212000008</v>
      </c>
      <c r="AE86" s="16">
        <f>Sect_CBs!AE86+Sect_DBs!G86+Sect_FCs!G86</f>
        <v>1020.31406027</v>
      </c>
      <c r="AF86" s="16">
        <f>Sect_CBs!AF86+Sect_DBs!H86+Sect_FCs!H86</f>
        <v>1031.43666616</v>
      </c>
      <c r="AG86" s="16">
        <f>Sect_CBs!AG86+Sect_DBs!I86+Sect_FCs!I86</f>
        <v>793.36971253000002</v>
      </c>
      <c r="AH86" s="16">
        <f>Sect_CBs!AH86+Sect_DBs!J86+Sect_FCs!J86</f>
        <v>752.14628562999985</v>
      </c>
      <c r="AI86" s="16">
        <f>Sect_CBs!AI86+Sect_DBs!K86+Sect_FCs!K86</f>
        <v>818.30006902999992</v>
      </c>
      <c r="AJ86" s="16">
        <f>Sect_CBs!AJ86+Sect_DBs!L86+Sect_FCs!L86</f>
        <v>795.01469986999996</v>
      </c>
      <c r="AK86" s="16">
        <f>Sect_CBs!AK86+Sect_DBs!M86+Sect_FCs!M86</f>
        <v>792.68349862999992</v>
      </c>
      <c r="AL86" s="16">
        <f>Sect_CBs!AL86+Sect_DBs!N86+Sect_FCs!N86</f>
        <v>841.67562872999974</v>
      </c>
      <c r="AM86" s="16">
        <f>Sect_CBs!AM86+Sect_DBs!O86+Sect_FCs!O86</f>
        <v>796.01528492999989</v>
      </c>
      <c r="AN86" s="16">
        <f>Sect_CBs!AN86+Sect_DBs!P86+Sect_FCs!P86</f>
        <v>796.25273931999982</v>
      </c>
      <c r="AO86" s="16">
        <f>Sect_CBs!AO86+Sect_DBs!Q86+Sect_FCs!Q86</f>
        <v>849.53299960999993</v>
      </c>
      <c r="AP86" s="16">
        <f>Sect_CBs!AP86+Sect_DBs!R86+Sect_FCs!R86</f>
        <v>701.2139411899999</v>
      </c>
      <c r="AQ86" s="16">
        <f>Sect_CBs!AQ86+Sect_DBs!S86+Sect_FCs!S86</f>
        <v>933.62620893999997</v>
      </c>
      <c r="AR86" s="16">
        <f>Sect_CBs!AR86+Sect_DBs!T86+Sect_FCs!T86</f>
        <v>1025.69002183</v>
      </c>
      <c r="AS86" s="16">
        <f>Sect_CBs!AS86+Sect_DBs!U86+Sect_FCs!U86</f>
        <v>749.95833575999995</v>
      </c>
      <c r="AT86" s="16">
        <f>Sect_CBs!AT86+Sect_DBs!V86+Sect_FCs!V86</f>
        <v>659.47277315000008</v>
      </c>
      <c r="AU86" s="16">
        <f>Sect_CBs!AU86+Sect_DBs!W86+Sect_FCs!W86</f>
        <v>899.58462062000001</v>
      </c>
      <c r="AV86" s="16">
        <f>Sect_CBs!AV86+Sect_DBs!X86+Sect_FCs!X86</f>
        <v>871.33193110999991</v>
      </c>
      <c r="AW86" s="16">
        <f>Sect_CBs!AW86+Sect_DBs!Y86+Sect_FCs!Y86</f>
        <v>796.85675034999997</v>
      </c>
      <c r="AX86" s="16">
        <f>Sect_CBs!AX86+Sect_DBs!Z86+Sect_FCs!Z86</f>
        <v>965.32206456999995</v>
      </c>
      <c r="AY86" s="16">
        <f>Sect_CBs!AY86+Sect_DBs!AA86+Sect_FCs!AA86</f>
        <v>926.69533997999986</v>
      </c>
      <c r="AZ86" s="16">
        <f>Sect_CBs!AZ86+Sect_DBs!AB86+Sect_FCs!AB86</f>
        <v>877.03282333999994</v>
      </c>
      <c r="BA86" s="16">
        <f>Sect_CBs!BA86+Sect_DBs!AC86+Sect_FCs!AC86</f>
        <v>1054.5726574599998</v>
      </c>
      <c r="BB86" s="16">
        <f>Sect_CBs!BB86+Sect_DBs!AD86+Sect_FCs!AD86</f>
        <v>931.38228201999993</v>
      </c>
      <c r="BC86" s="16">
        <f>Sect_CBs!BC86+Sect_DBs!AE86+Sect_FCs!AE86</f>
        <v>888.36243112</v>
      </c>
      <c r="BD86" s="16">
        <f>Sect_CBs!BD86+Sect_DBs!AF86+Sect_FCs!AF86</f>
        <v>566.96426348</v>
      </c>
      <c r="BE86" s="16">
        <f>Sect_CBs!BE86+Sect_DBs!AG86+Sect_FCs!AG86</f>
        <v>565.84121884000001</v>
      </c>
      <c r="BF86" s="16">
        <f>Sect_CBs!BF86+Sect_DBs!AH86+Sect_FCs!AH86</f>
        <v>551.93907419000004</v>
      </c>
      <c r="BG86" s="16">
        <f>Sect_CBs!BG86+Sect_DBs!AI86+Sect_FCs!AI86</f>
        <v>551.74777127000004</v>
      </c>
      <c r="BH86" s="16">
        <f>Sect_CBs!BH86+Sect_DBs!AJ86+Sect_FCs!AJ86</f>
        <v>467.80428797999997</v>
      </c>
      <c r="BI86" s="16">
        <f>Sect_CBs!BI86+Sect_DBs!AK86+Sect_FCs!AK86</f>
        <v>471.40378798099994</v>
      </c>
      <c r="BJ86" s="16">
        <f>Sect_CBs!BJ86+Sect_DBs!AL86+Sect_FCs!AL86</f>
        <v>509.33917165999998</v>
      </c>
      <c r="BK86" s="16">
        <f>Sect_CBs!BK86+Sect_DBs!AM86+Sect_FCs!AM86</f>
        <v>581.39010855100003</v>
      </c>
      <c r="BL86" s="16">
        <f>Sect_CBs!BL86+Sect_DBs!AN86+Sect_FCs!AN86</f>
        <v>526.49331787999995</v>
      </c>
      <c r="BM86" s="16">
        <f>Sect_CBs!BM86+Sect_DBs!AO86+Sect_FCs!AO86</f>
        <v>455.45380381000001</v>
      </c>
      <c r="BN86" s="16">
        <f>Sect_CBs!BN86+Sect_DBs!AP86+Sect_FCs!AP86</f>
        <v>519.86610962000009</v>
      </c>
      <c r="BO86" s="16">
        <f>Sect_CBs!BO86+Sect_DBs!AQ86+Sect_FCs!AQ86</f>
        <v>528.32434394000006</v>
      </c>
      <c r="BP86" s="16">
        <f>Sect_CBs!BP86+Sect_DBs!AR86+Sect_FCs!AR86</f>
        <v>423.63703500999992</v>
      </c>
      <c r="BQ86" s="16">
        <f>Sect_CBs!BQ86+Sect_DBs!AS86+Sect_FCs!AS86</f>
        <v>423.06055297</v>
      </c>
      <c r="BR86" s="16">
        <f>Sect_CBs!BR86+Sect_DBs!AT86+Sect_FCs!AT86</f>
        <v>422.75751704999999</v>
      </c>
      <c r="BS86" s="16">
        <f>Sect_CBs!BS86+Sect_DBs!AU86+Sect_FCs!AU86</f>
        <v>436.87068493999999</v>
      </c>
      <c r="BT86" s="16">
        <f>Sect_CBs!BT86+Sect_DBs!AV86+Sect_FCs!AV86</f>
        <v>422.88100000000003</v>
      </c>
      <c r="BU86" s="16">
        <f>Sect_CBs!BU86+Sect_DBs!AW86+Sect_FCs!AW86</f>
        <v>422.88099999999997</v>
      </c>
      <c r="BV86" s="16">
        <f>Sect_CBs!BV86+Sect_DBs!AX86+Sect_FCs!AX86</f>
        <v>567.73356982999996</v>
      </c>
      <c r="BW86" s="16">
        <f>Sect_CBs!BW86+Sect_DBs!AY86+Sect_FCs!AY86</f>
        <v>482.88000000000005</v>
      </c>
      <c r="BX86" s="16">
        <f>Sect_CBs!BX86+Sect_DBs!AZ86+Sect_FCs!AZ86</f>
        <v>482.88</v>
      </c>
      <c r="BY86" s="16">
        <f>Sect_CBs!BY86+Sect_DBs!BA86+Sect_FCs!BA86</f>
        <v>482.80599999999998</v>
      </c>
      <c r="BZ86" s="16">
        <f>Sect_CBs!BZ86+Sect_DBs!BB86+Sect_FCs!BB86</f>
        <v>475.80599999999998</v>
      </c>
      <c r="CA86" s="16">
        <f>Sect_CBs!CA86+Sect_DBs!BC86+Sect_FCs!BC86</f>
        <v>450.29599999999999</v>
      </c>
      <c r="CB86" s="16">
        <f>Sect_CBs!CB86+Sect_DBs!BD86+Sect_FCs!BD86</f>
        <v>567.50832069000001</v>
      </c>
      <c r="CC86" s="16">
        <f>Sect_CBs!CC86+Sect_DBs!BE86+Sect_FCs!BE86</f>
        <v>567.44875997999998</v>
      </c>
      <c r="CD86" s="16">
        <f>Sect_CBs!CD86+Sect_DBs!BF86+Sect_FCs!BF86</f>
        <v>534.03948665000007</v>
      </c>
      <c r="CE86" s="16">
        <f>Sect_CBs!CE86+Sect_DBs!BG86+Sect_FCs!BG86</f>
        <v>567.57875663000004</v>
      </c>
      <c r="CF86" s="16">
        <f>Sect_CBs!CF86+Sect_DBs!BH86+Sect_FCs!BH86</f>
        <v>566.06657662999999</v>
      </c>
      <c r="CG86" s="16">
        <f>Sect_CBs!CG86+Sect_DBs!BI86+Sect_FCs!BI86</f>
        <v>490.29742822999998</v>
      </c>
      <c r="CH86" s="16">
        <f>Sect_CBs!CH86+Sect_DBs!BJ86+Sect_FCs!BJ86</f>
        <v>507.23868614000003</v>
      </c>
      <c r="CI86" s="16">
        <f>Sect_CBs!CI86+Sect_DBs!BK86+Sect_FCs!BK86</f>
        <v>634.70068323999999</v>
      </c>
      <c r="CJ86" s="16">
        <f>Sect_CBs!CJ86+Sect_DBs!BL86+Sect_FCs!BL86</f>
        <v>650.47806192999997</v>
      </c>
      <c r="CK86" s="16">
        <f>Sect_CBs!CK86+Sect_DBs!BM86+Sect_FCs!BM86</f>
        <v>681.01483819999999</v>
      </c>
      <c r="CL86" s="16">
        <f>Sect_CBs!CL86+Sect_DBs!BN86+Sect_FCs!BN86</f>
        <v>683.07429975000002</v>
      </c>
      <c r="CM86" s="16">
        <f>Sect_CBs!CM86+Sect_DBs!BO86+Sect_FCs!BO86</f>
        <v>665.93538618000002</v>
      </c>
      <c r="CN86" s="16">
        <f>Sect_CBs!CN86+Sect_DBs!BP86+Sect_FCs!BP86</f>
        <v>627.41262785000004</v>
      </c>
      <c r="CO86" s="16">
        <f>Sect_CBs!CO86+Sect_DBs!BQ86+Sect_FCs!BQ86</f>
        <v>450.07504432000007</v>
      </c>
      <c r="CP86" s="16">
        <f>Sect_CBs!CP86+Sect_DBs!BR86+Sect_FCs!BR86</f>
        <v>423.68890126000008</v>
      </c>
      <c r="CQ86" s="16">
        <f>Sect_CBs!CQ86+Sect_DBs!BS86+Sect_FCs!BS86</f>
        <v>1333.0640097299997</v>
      </c>
      <c r="CR86" s="16">
        <f>Sect_CBs!CR86+Sect_DBs!BT86+Sect_FCs!BT86</f>
        <v>1359.73066077</v>
      </c>
      <c r="CS86" s="16">
        <f>Sect_CBs!CS86+Sect_DBs!BU86+Sect_FCs!BU86</f>
        <v>1200.355</v>
      </c>
      <c r="CT86" s="16">
        <f>Sect_CBs!CT86+Sect_DBs!BV86+Sect_FCs!BV86</f>
        <v>1200.2112925900003</v>
      </c>
      <c r="CU86" s="16">
        <f>Sect_CBs!CU86+Sect_DBs!BW86+Sect_FCs!BW86</f>
        <v>1188.4980423599998</v>
      </c>
      <c r="CV86" s="16">
        <f>Sect_CBs!CV86+Sect_DBs!BX86+Sect_FCs!BX86</f>
        <v>1187.1159999999998</v>
      </c>
      <c r="CW86" s="16">
        <f>Sect_CBs!CW86+Sect_DBs!BY86+Sect_FCs!BY86</f>
        <v>1197.5658572699997</v>
      </c>
      <c r="CX86" s="16">
        <f>Sect_CBs!CX86+Sect_DBs!BZ86+Sect_FCs!BZ86</f>
        <v>1177.4489999999998</v>
      </c>
      <c r="CY86" s="16">
        <f>Sect_CBs!CY86+Sect_DBs!CA86+Sect_FCs!CA86</f>
        <v>1207.4489999999998</v>
      </c>
      <c r="CZ86" s="16">
        <f>Sect_CBs!CZ86+Sect_DBs!CB86+Sect_FCs!CB86</f>
        <v>1196.2240404700001</v>
      </c>
      <c r="DA86" s="16">
        <f>Sect_CBs!DA86+Sect_DBs!CC86+Sect_FCs!CC86</f>
        <v>1164.22</v>
      </c>
      <c r="DB86" s="16">
        <f>Sect_CBs!DB86+Sect_DBs!CD86+Sect_FCs!CD86</f>
        <v>1139.1520735399999</v>
      </c>
      <c r="DC86" s="16">
        <f>Sect_CBs!DC86+Sect_DBs!CE86+Sect_FCs!CE86</f>
        <v>1192.52014607</v>
      </c>
      <c r="DD86" s="16">
        <f>Sect_CBs!DD86+Sect_DBs!CF86+Sect_FCs!CF86</f>
        <v>1122.8723099399999</v>
      </c>
      <c r="DE86" s="16">
        <f>Sect_CBs!DE86+Sect_DBs!CG86+Sect_FCs!CG86</f>
        <v>1105.8775607300001</v>
      </c>
      <c r="DF86" s="16">
        <f>Sect_CBs!DF86+Sect_DBs!CH86+Sect_FCs!CH86</f>
        <v>1176.3892822599998</v>
      </c>
      <c r="DG86" s="16">
        <f>Sect_CBs!DG86+Sect_DBs!CI86+Sect_FCs!CI86</f>
        <v>1139.8830296199999</v>
      </c>
      <c r="DH86" s="16">
        <f>Sect_CBs!DH86+Sect_DBs!CJ86+Sect_FCs!CJ86</f>
        <v>1100.5431118700001</v>
      </c>
      <c r="DI86" s="16">
        <f>Sect_CBs!DI86+Sect_DBs!CK86+Sect_FCs!CK86</f>
        <v>1173.28290586</v>
      </c>
      <c r="DJ86" s="16">
        <f>Sect_CBs!DJ86+Sect_DBs!CL86+Sect_FCs!CL86</f>
        <v>1108.9450612200001</v>
      </c>
      <c r="DK86" s="16">
        <f>Sect_CBs!DK86+Sect_DBs!CM86+Sect_FCs!CM86</f>
        <v>1130.35290433</v>
      </c>
      <c r="DL86" s="16">
        <f>Sect_CBs!DL86+Sect_DBs!CN86+Sect_FCs!CN86</f>
        <v>1151.34319003</v>
      </c>
      <c r="DM86" s="16">
        <f>Sect_CBs!DM86+Sect_DBs!CO86+Sect_FCs!CO86</f>
        <v>964.73900000000003</v>
      </c>
      <c r="DN86" s="16">
        <f>Sect_CBs!DN86+Sect_DBs!CP86+Sect_FCs!CP86</f>
        <v>953.84100000000001</v>
      </c>
      <c r="DO86" s="16">
        <f>Sect_CBs!DO86+Sect_DBs!CQ86+Sect_FCs!CQ86</f>
        <v>957.40199945000006</v>
      </c>
      <c r="DP86" s="16">
        <f>Sect_CBs!DP86+Sect_DBs!CR86+Sect_FCs!CR86</f>
        <v>953.82590713999991</v>
      </c>
      <c r="DQ86" s="16">
        <f>Sect_CBs!DQ86+Sect_DBs!CS86+Sect_FCs!CS86</f>
        <v>957.39132328000005</v>
      </c>
      <c r="DR86" s="16">
        <f>Sect_CBs!DR86+Sect_DBs!CT86+Sect_FCs!CT86</f>
        <v>893.77847144999998</v>
      </c>
      <c r="DS86" s="16">
        <f>Sect_CBs!DS86+Sect_DBs!CU86+Sect_FCs!CU86</f>
        <v>893.77301232999991</v>
      </c>
      <c r="DT86" s="16">
        <f>Sect_CBs!DT86+Sect_DBs!CV86+Sect_FCs!CV86</f>
        <v>900.01748364999992</v>
      </c>
      <c r="DU86" s="16">
        <f>Sect_CBs!DU86+Sect_DBs!CW86+Sect_FCs!CW86</f>
        <v>896.64099999999996</v>
      </c>
      <c r="DV86" s="16">
        <f>Sect_CBs!DV86+Sect_DBs!CX86+Sect_FCs!CX86</f>
        <v>896.64099999999996</v>
      </c>
      <c r="DW86" s="16">
        <f>Sect_CBs!DW86+Sect_DBs!CY86+Sect_FCs!CY86</f>
        <v>890.39099999999996</v>
      </c>
      <c r="DX86" s="16">
        <f>Sect_CBs!DX86+Sect_DBs!CZ86+Sect_FCs!CZ86</f>
        <v>0</v>
      </c>
      <c r="DY86" s="16">
        <f>Sect_CBs!DY86+Sect_DBs!DA86+Sect_FCs!DA86</f>
        <v>0</v>
      </c>
      <c r="DZ86" s="16">
        <f>Sect_CBs!DZ86+Sect_DBs!DB86+Sect_FCs!DB86</f>
        <v>0</v>
      </c>
      <c r="EA86" s="16">
        <f>Sect_CBs!EA86+Sect_DBs!DC86+Sect_FCs!DC86</f>
        <v>0</v>
      </c>
      <c r="EB86" s="16">
        <f>Sect_CBs!EB86+Sect_DBs!DD86+Sect_FCs!DD86</f>
        <v>0</v>
      </c>
      <c r="EC86" s="16">
        <f>Sect_CBs!EC86+Sect_DBs!DE86+Sect_FCs!DE86</f>
        <v>0</v>
      </c>
      <c r="ED86" s="16">
        <f>Sect_CBs!ED86+Sect_DBs!DF86+Sect_FCs!DF86</f>
        <v>0</v>
      </c>
      <c r="EE86" s="16">
        <f>Sect_CBs!EE86+Sect_DBs!DG86+Sect_FCs!DG86</f>
        <v>0</v>
      </c>
      <c r="EF86" s="16">
        <f>Sect_CBs!EF86+Sect_DBs!DH86+Sect_FCs!DH86</f>
        <v>72.262268000000006</v>
      </c>
      <c r="EG86" s="16">
        <f>Sect_CBs!EG86+Sect_DBs!DI86+Sect_FCs!DI86</f>
        <v>71.347500000000011</v>
      </c>
      <c r="EH86" s="16">
        <f>Sect_CBs!EH86+Sect_DBs!DJ86+Sect_FCs!DJ86</f>
        <v>71.347500000000011</v>
      </c>
      <c r="EI86" s="16">
        <f>Sect_CBs!EI86+Sect_DBs!DK86+Sect_FCs!DK86</f>
        <v>189.39750000000001</v>
      </c>
      <c r="EJ86" s="16">
        <f>Sect_CBs!EJ86+Sect_DBs!DL86+Sect_FCs!DL86</f>
        <v>75.613492250000007</v>
      </c>
      <c r="EK86" s="13">
        <f>Sect_CBs!EK86+Sect_DBs!DM86+Sect_FCs!DM86</f>
        <v>74.889940250000009</v>
      </c>
      <c r="EL86" s="13">
        <f>Sect_CBs!EL86+Sect_DBs!DN86+Sect_FCs!DN86</f>
        <v>75.289940250000015</v>
      </c>
      <c r="EM86" s="13">
        <f>Sect_CBs!EM86+Sect_DBs!DO86+Sect_FCs!DO86</f>
        <v>75.754364250000009</v>
      </c>
      <c r="EN86" s="13">
        <f>Sect_CBs!EN86+Sect_DBs!DP86+Sect_FCs!DP86</f>
        <v>75.333787080000008</v>
      </c>
      <c r="EO86" s="13">
        <f>Sect_CBs!EO86+Sect_DBs!DQ86+Sect_FCs!DQ86</f>
        <v>72.459456610000004</v>
      </c>
      <c r="EP86" s="13">
        <f>Sect_CBs!EP86+Sect_DBs!DR86+Sect_FCs!DR86</f>
        <v>173.61841896999999</v>
      </c>
      <c r="EQ86" s="13">
        <f>Sect_CBs!EQ86+Sect_DBs!DS86+Sect_FCs!DS86</f>
        <v>174.89794151999999</v>
      </c>
      <c r="ER86" s="13">
        <f>Sect_CBs!ER86+Sect_DBs!DT86+Sect_FCs!DT86</f>
        <v>139.48211900000001</v>
      </c>
      <c r="ES86" s="13">
        <f>Sect_CBs!ES86+Sect_DBs!DU86+Sect_FCs!DU86</f>
        <v>110.0802601</v>
      </c>
      <c r="ET86" s="13">
        <f>Sect_CBs!ET86+Sect_DBs!DV86+Sect_FCs!DV86</f>
        <v>137.6586021</v>
      </c>
      <c r="EU86" s="13">
        <f>Sect_CBs!EU86+Sect_DBs!DW86+Sect_FCs!DW86</f>
        <v>113.7232151</v>
      </c>
      <c r="EV86" s="13">
        <f>Sect_CBs!EV86+Sect_DBs!DX86+Sect_FCs!DX86</f>
        <v>173.77801500000001</v>
      </c>
      <c r="EW86" s="13">
        <f>Sect_CBs!EW86+Sect_DBs!DY86+Sect_FCs!DY86</f>
        <v>173.69868721</v>
      </c>
      <c r="EX86" s="13">
        <f>Sect_CBs!EX86+Sect_DBs!DZ86+Sect_FCs!DZ86</f>
        <v>143.59870221</v>
      </c>
    </row>
    <row r="87" spans="1:154" s="18" customFormat="1" x14ac:dyDescent="0.3">
      <c r="A87" s="15" t="s">
        <v>99</v>
      </c>
      <c r="B87" s="16">
        <v>3656.8801750899993</v>
      </c>
      <c r="C87" s="16">
        <v>3705.8214526599995</v>
      </c>
      <c r="D87" s="16">
        <v>3760.7424696199996</v>
      </c>
      <c r="E87" s="16">
        <v>3971.9156500078293</v>
      </c>
      <c r="F87" s="16">
        <v>3960.7434216800002</v>
      </c>
      <c r="G87" s="16">
        <v>3962.3703689100003</v>
      </c>
      <c r="H87" s="16">
        <v>4276.1823530199999</v>
      </c>
      <c r="I87" s="16">
        <v>4157.2396301199997</v>
      </c>
      <c r="J87" s="16">
        <v>4157.2396301199997</v>
      </c>
      <c r="K87" s="16">
        <v>4132.4099803100016</v>
      </c>
      <c r="L87" s="16">
        <v>4457.6941384688052</v>
      </c>
      <c r="M87" s="16">
        <v>4523.5999567600002</v>
      </c>
      <c r="N87" s="16">
        <v>5108.4142097457952</v>
      </c>
      <c r="O87" s="16">
        <v>5081.9674599457949</v>
      </c>
      <c r="P87" s="16">
        <v>5126.8953383057951</v>
      </c>
      <c r="Q87" s="16">
        <v>5165.0906618657955</v>
      </c>
      <c r="R87" s="16">
        <v>5317.8606402357964</v>
      </c>
      <c r="S87" s="16">
        <v>5354.5021192600007</v>
      </c>
      <c r="T87" s="16">
        <v>5278.8311776700002</v>
      </c>
      <c r="U87" s="16">
        <v>5371.1136005197668</v>
      </c>
      <c r="V87" s="16">
        <v>5263.8233192099997</v>
      </c>
      <c r="W87" s="16">
        <v>5406.9838908000002</v>
      </c>
      <c r="X87" s="16">
        <v>5333.4854940499999</v>
      </c>
      <c r="Y87" s="16">
        <v>5362.730285730001</v>
      </c>
      <c r="Z87" s="16">
        <f>Sect_CBs!Z87+Sect_DBs!B87+Sect_FCs!B87</f>
        <v>6376.6749299100002</v>
      </c>
      <c r="AA87" s="16">
        <f>Sect_CBs!AA87+Sect_DBs!C87+Sect_FCs!C87</f>
        <v>6446.1812841700003</v>
      </c>
      <c r="AB87" s="16">
        <f>Sect_CBs!AB87+Sect_DBs!D87+Sect_FCs!D87</f>
        <v>6394.5146796700001</v>
      </c>
      <c r="AC87" s="16">
        <f>Sect_CBs!AC87+Sect_DBs!E87+Sect_FCs!E87</f>
        <v>7463.1426956000014</v>
      </c>
      <c r="AD87" s="16">
        <f>Sect_CBs!AD87+Sect_DBs!F87+Sect_FCs!F87</f>
        <v>7119.4817005099994</v>
      </c>
      <c r="AE87" s="16">
        <f>Sect_CBs!AE87+Sect_DBs!G87+Sect_FCs!G87</f>
        <v>7282.1458988099994</v>
      </c>
      <c r="AF87" s="16">
        <f>Sect_CBs!AF87+Sect_DBs!H87+Sect_FCs!H87</f>
        <v>8164.395146769999</v>
      </c>
      <c r="AG87" s="16">
        <f>Sect_CBs!AG87+Sect_DBs!I87+Sect_FCs!I87</f>
        <v>7783.9872219199979</v>
      </c>
      <c r="AH87" s="16">
        <f>Sect_CBs!AH87+Sect_DBs!J87+Sect_FCs!J87</f>
        <v>7789.5739410499982</v>
      </c>
      <c r="AI87" s="16">
        <f>Sect_CBs!AI87+Sect_DBs!K87+Sect_FCs!K87</f>
        <v>8648.0164358900001</v>
      </c>
      <c r="AJ87" s="16">
        <f>Sect_CBs!AJ87+Sect_DBs!L87+Sect_FCs!L87</f>
        <v>8303.9773290599987</v>
      </c>
      <c r="AK87" s="16">
        <f>Sect_CBs!AK87+Sect_DBs!M87+Sect_FCs!M87</f>
        <v>8409.1592878499978</v>
      </c>
      <c r="AL87" s="16">
        <f>Sect_CBs!AL87+Sect_DBs!N87+Sect_FCs!N87</f>
        <v>10065.74807388</v>
      </c>
      <c r="AM87" s="16">
        <f>Sect_CBs!AM87+Sect_DBs!O87+Sect_FCs!O87</f>
        <v>9335.5231103099995</v>
      </c>
      <c r="AN87" s="16">
        <f>Sect_CBs!AN87+Sect_DBs!P87+Sect_FCs!P87</f>
        <v>9153.0601814700021</v>
      </c>
      <c r="AO87" s="16">
        <f>Sect_CBs!AO87+Sect_DBs!Q87+Sect_FCs!Q87</f>
        <v>10639.76167244</v>
      </c>
      <c r="AP87" s="16">
        <f>Sect_CBs!AP87+Sect_DBs!R87+Sect_FCs!R87</f>
        <v>10108.673099539999</v>
      </c>
      <c r="AQ87" s="16">
        <f>Sect_CBs!AQ87+Sect_DBs!S87+Sect_FCs!S87</f>
        <v>10038.311695019998</v>
      </c>
      <c r="AR87" s="16">
        <f>Sect_CBs!AR87+Sect_DBs!T87+Sect_FCs!T87</f>
        <v>11927.378268100003</v>
      </c>
      <c r="AS87" s="16">
        <f>Sect_CBs!AS87+Sect_DBs!U87+Sect_FCs!U87</f>
        <v>11322.298319630001</v>
      </c>
      <c r="AT87" s="16">
        <f>Sect_CBs!AT87+Sect_DBs!V87+Sect_FCs!V87</f>
        <v>11296.274375449999</v>
      </c>
      <c r="AU87" s="16">
        <f>Sect_CBs!AU87+Sect_DBs!W87+Sect_FCs!W87</f>
        <v>13148.734417609998</v>
      </c>
      <c r="AV87" s="16">
        <f>Sect_CBs!AV87+Sect_DBs!X87+Sect_FCs!X87</f>
        <v>12542.484790639999</v>
      </c>
      <c r="AW87" s="16">
        <f>Sect_CBs!AW87+Sect_DBs!Y87+Sect_FCs!Y87</f>
        <v>13063.732935229997</v>
      </c>
      <c r="AX87" s="16">
        <f>Sect_CBs!AX87+Sect_DBs!Z87+Sect_FCs!Z87</f>
        <v>15071.635542429998</v>
      </c>
      <c r="AY87" s="16">
        <f>Sect_CBs!AY87+Sect_DBs!AA87+Sect_FCs!AA87</f>
        <v>14082.557425189998</v>
      </c>
      <c r="AZ87" s="16">
        <f>Sect_CBs!AZ87+Sect_DBs!AB87+Sect_FCs!AB87</f>
        <v>13860.87418936</v>
      </c>
      <c r="BA87" s="16">
        <f>Sect_CBs!BA87+Sect_DBs!AC87+Sect_FCs!AC87</f>
        <v>15436.578510060001</v>
      </c>
      <c r="BB87" s="16">
        <f>Sect_CBs!BB87+Sect_DBs!AD87+Sect_FCs!AD87</f>
        <v>15054.64408772</v>
      </c>
      <c r="BC87" s="16">
        <f>Sect_CBs!BC87+Sect_DBs!AE87+Sect_FCs!AE87</f>
        <v>14974.062781619999</v>
      </c>
      <c r="BD87" s="16">
        <f>Sect_CBs!BD87+Sect_DBs!AF87+Sect_FCs!AF87</f>
        <v>18347.204582119757</v>
      </c>
      <c r="BE87" s="16">
        <f>Sect_CBs!BE87+Sect_DBs!AG87+Sect_FCs!AG87</f>
        <v>17584.728489519995</v>
      </c>
      <c r="BF87" s="16">
        <f>Sect_CBs!BF87+Sect_DBs!AH87+Sect_FCs!AH87</f>
        <v>17765.160362399998</v>
      </c>
      <c r="BG87" s="16">
        <f>Sect_CBs!BG87+Sect_DBs!AI87+Sect_FCs!AI87</f>
        <v>19898.621721700001</v>
      </c>
      <c r="BH87" s="16">
        <f>Sect_CBs!BH87+Sect_DBs!AJ87+Sect_FCs!AJ87</f>
        <v>19214.10807278</v>
      </c>
      <c r="BI87" s="16">
        <f>Sect_CBs!BI87+Sect_DBs!AK87+Sect_FCs!AK87</f>
        <v>19796.846092051004</v>
      </c>
      <c r="BJ87" s="16">
        <f>Sect_CBs!BJ87+Sect_DBs!AL87+Sect_FCs!AL87</f>
        <v>22735.644327280002</v>
      </c>
      <c r="BK87" s="16">
        <f>Sect_CBs!BK87+Sect_DBs!AM87+Sect_FCs!AM87</f>
        <v>22156.499694841001</v>
      </c>
      <c r="BL87" s="16">
        <f>Sect_CBs!BL87+Sect_DBs!AN87+Sect_FCs!AN87</f>
        <v>22357.805192209998</v>
      </c>
      <c r="BM87" s="16">
        <f>Sect_CBs!BM87+Sect_DBs!AO87+Sect_FCs!AO87</f>
        <v>24356.44161735001</v>
      </c>
      <c r="BN87" s="16">
        <f>Sect_CBs!BN87+Sect_DBs!AP87+Sect_FCs!AP87</f>
        <v>23959.728570029994</v>
      </c>
      <c r="BO87" s="16">
        <f>Sect_CBs!BO87+Sect_DBs!AQ87+Sect_FCs!AQ87</f>
        <v>24191.712639039997</v>
      </c>
      <c r="BP87" s="16">
        <f>Sect_CBs!BP87+Sect_DBs!AR87+Sect_FCs!AR87</f>
        <v>25446.278475470004</v>
      </c>
      <c r="BQ87" s="16">
        <f>Sect_CBs!BQ87+Sect_DBs!AS87+Sect_FCs!AS87</f>
        <v>25556.657326059998</v>
      </c>
      <c r="BR87" s="16">
        <f>Sect_CBs!BR87+Sect_DBs!AT87+Sect_FCs!AT87</f>
        <v>26042.163851689998</v>
      </c>
      <c r="BS87" s="16">
        <f>Sect_CBs!BS87+Sect_DBs!AU87+Sect_FCs!AU87</f>
        <v>28273.65969670999</v>
      </c>
      <c r="BT87" s="16">
        <f>Sect_CBs!BT87+Sect_DBs!AV87+Sect_FCs!AV87</f>
        <v>28209.187469700006</v>
      </c>
      <c r="BU87" s="16">
        <f>Sect_CBs!BU87+Sect_DBs!AW87+Sect_FCs!AW87</f>
        <v>29470.878794299999</v>
      </c>
      <c r="BV87" s="16">
        <f>Sect_CBs!BV87+Sect_DBs!AX87+Sect_FCs!AX87</f>
        <v>30965.701122430008</v>
      </c>
      <c r="BW87" s="16">
        <f>Sect_CBs!BW87+Sect_DBs!AY87+Sect_FCs!AY87</f>
        <v>30476.13687898</v>
      </c>
      <c r="BX87" s="16">
        <f>Sect_CBs!BX87+Sect_DBs!AZ87+Sect_FCs!AZ87</f>
        <v>31277.484371900009</v>
      </c>
      <c r="BY87" s="16">
        <f>Sect_CBs!BY87+Sect_DBs!BA87+Sect_FCs!BA87</f>
        <v>35526.109191919997</v>
      </c>
      <c r="BZ87" s="16">
        <f>Sect_CBs!BZ87+Sect_DBs!BB87+Sect_FCs!BB87</f>
        <v>34351.528447890007</v>
      </c>
      <c r="CA87" s="16">
        <f>Sect_CBs!CA87+Sect_DBs!BC87+Sect_FCs!BC87</f>
        <v>33908.817979090003</v>
      </c>
      <c r="CB87" s="16">
        <f>Sect_CBs!CB87+Sect_DBs!BD87+Sect_FCs!BD87</f>
        <v>36419.040314539998</v>
      </c>
      <c r="CC87" s="16">
        <f>Sect_CBs!CC87+Sect_DBs!BE87+Sect_FCs!BE87</f>
        <v>34994.341156459996</v>
      </c>
      <c r="CD87" s="16">
        <f>Sect_CBs!CD87+Sect_DBs!BF87+Sect_FCs!BF87</f>
        <v>35577.39707187</v>
      </c>
      <c r="CE87" s="16">
        <f>Sect_CBs!CE87+Sect_DBs!BG87+Sect_FCs!BG87</f>
        <v>38223.187997270004</v>
      </c>
      <c r="CF87" s="16">
        <f>Sect_CBs!CF87+Sect_DBs!BH87+Sect_FCs!BH87</f>
        <v>37235.84500234</v>
      </c>
      <c r="CG87" s="16">
        <f>Sect_CBs!CG87+Sect_DBs!BI87+Sect_FCs!BI87</f>
        <v>37894.613901009994</v>
      </c>
      <c r="CH87" s="16">
        <f>Sect_CBs!CH87+Sect_DBs!BJ87+Sect_FCs!BJ87</f>
        <v>40879.620896200009</v>
      </c>
      <c r="CI87" s="16">
        <f>Sect_CBs!CI87+Sect_DBs!BK87+Sect_FCs!BK87</f>
        <v>40654.120078590007</v>
      </c>
      <c r="CJ87" s="16">
        <f>Sect_CBs!CJ87+Sect_DBs!BL87+Sect_FCs!BL87</f>
        <v>41362.975783770009</v>
      </c>
      <c r="CK87" s="16">
        <f>Sect_CBs!CK87+Sect_DBs!BM87+Sect_FCs!BM87</f>
        <v>43636.52222441999</v>
      </c>
      <c r="CL87" s="16">
        <f>Sect_CBs!CL87+Sect_DBs!BN87+Sect_FCs!BN87</f>
        <v>43695.35185757999</v>
      </c>
      <c r="CM87" s="16">
        <f>Sect_CBs!CM87+Sect_DBs!BO87+Sect_FCs!BO87</f>
        <v>44508.672893620009</v>
      </c>
      <c r="CN87" s="16">
        <f>Sect_CBs!CN87+Sect_DBs!BP87+Sect_FCs!BP87</f>
        <v>47464.54796638</v>
      </c>
      <c r="CO87" s="16">
        <f>Sect_CBs!CO87+Sect_DBs!BQ87+Sect_FCs!BQ87</f>
        <v>49747.607393959981</v>
      </c>
      <c r="CP87" s="16">
        <f>Sect_CBs!CP87+Sect_DBs!BR87+Sect_FCs!BR87</f>
        <v>50191.527277643283</v>
      </c>
      <c r="CQ87" s="16">
        <f>Sect_CBs!CQ87+Sect_DBs!BS87+Sect_FCs!BS87</f>
        <v>51239.589936353281</v>
      </c>
      <c r="CR87" s="16">
        <f>Sect_CBs!CR87+Sect_DBs!BT87+Sect_FCs!BT87</f>
        <v>50707.619258160012</v>
      </c>
      <c r="CS87" s="16">
        <f>Sect_CBs!CS87+Sect_DBs!BU87+Sect_FCs!BU87</f>
        <v>50778.619358930002</v>
      </c>
      <c r="CT87" s="16">
        <f>Sect_CBs!CT87+Sect_DBs!BV87+Sect_FCs!BV87</f>
        <v>54019.435589350003</v>
      </c>
      <c r="CU87" s="16">
        <f>Sect_CBs!CU87+Sect_DBs!BW87+Sect_FCs!BW87</f>
        <v>53384.772509739996</v>
      </c>
      <c r="CV87" s="16">
        <f>Sect_CBs!CV87+Sect_DBs!BX87+Sect_FCs!BX87</f>
        <v>54803.181691099999</v>
      </c>
      <c r="CW87" s="16">
        <f>Sect_CBs!CW87+Sect_DBs!BY87+Sect_FCs!BY87</f>
        <v>58914.777525860009</v>
      </c>
      <c r="CX87" s="16">
        <f>Sect_CBs!CX87+Sect_DBs!BZ87+Sect_FCs!BZ87</f>
        <v>55844.181198609993</v>
      </c>
      <c r="CY87" s="16">
        <f>Sect_CBs!CY87+Sect_DBs!CA87+Sect_FCs!CA87</f>
        <v>56746.686032269994</v>
      </c>
      <c r="CZ87" s="16">
        <f>Sect_CBs!CZ87+Sect_DBs!CB87+Sect_FCs!CB87</f>
        <v>59996.304711199984</v>
      </c>
      <c r="DA87" s="16">
        <f>Sect_CBs!DA87+Sect_DBs!CC87+Sect_FCs!CC87</f>
        <v>59130.939640559991</v>
      </c>
      <c r="DB87" s="16">
        <f>Sect_CBs!DB87+Sect_DBs!CD87+Sect_FCs!CD87</f>
        <v>60300.028705889992</v>
      </c>
      <c r="DC87" s="16">
        <f>Sect_CBs!DC87+Sect_DBs!CE87+Sect_FCs!CE87</f>
        <v>63197.71672122</v>
      </c>
      <c r="DD87" s="16">
        <f>Sect_CBs!DD87+Sect_DBs!CF87+Sect_FCs!CF87</f>
        <v>62728.384160439993</v>
      </c>
      <c r="DE87" s="16">
        <f>Sect_CBs!DE87+Sect_DBs!CG87+Sect_FCs!CG87</f>
        <v>64570.695951609996</v>
      </c>
      <c r="DF87" s="16">
        <f>Sect_CBs!DF87+Sect_DBs!CH87+Sect_FCs!CH87</f>
        <v>68702.30944094999</v>
      </c>
      <c r="DG87" s="16">
        <f>Sect_CBs!DG87+Sect_DBs!CI87+Sect_FCs!CI87</f>
        <v>67588.189444779986</v>
      </c>
      <c r="DH87" s="16">
        <f>Sect_CBs!DH87+Sect_DBs!CJ87+Sect_FCs!CJ87</f>
        <v>70754.386752759994</v>
      </c>
      <c r="DI87" s="16">
        <f>Sect_CBs!DI87+Sect_DBs!CK87+Sect_FCs!CK87</f>
        <v>77799.032160300005</v>
      </c>
      <c r="DJ87" s="16">
        <f>Sect_CBs!DJ87+Sect_DBs!CL87+Sect_FCs!CL87</f>
        <v>73858.570527020012</v>
      </c>
      <c r="DK87" s="16">
        <f>Sect_CBs!DK87+Sect_DBs!CM87+Sect_FCs!CM87</f>
        <v>76465.592070959989</v>
      </c>
      <c r="DL87" s="16">
        <f>Sect_CBs!DL87+Sect_DBs!CN87+Sect_FCs!CN87</f>
        <v>83195.522614090019</v>
      </c>
      <c r="DM87" s="16">
        <f>Sect_CBs!DM87+Sect_DBs!CO87+Sect_FCs!CO87</f>
        <v>81819.514594780005</v>
      </c>
      <c r="DN87" s="16">
        <f>Sect_CBs!DN87+Sect_DBs!CP87+Sect_FCs!CP87</f>
        <v>82952.727404139994</v>
      </c>
      <c r="DO87" s="16">
        <f>Sect_CBs!DO87+Sect_DBs!CQ87+Sect_FCs!CQ87</f>
        <v>90431.763732229985</v>
      </c>
      <c r="DP87" s="16">
        <f>Sect_CBs!DP87+Sect_DBs!CR87+Sect_FCs!CR87</f>
        <v>90210.038310119999</v>
      </c>
      <c r="DQ87" s="16">
        <f>Sect_CBs!DQ87+Sect_DBs!CS87+Sect_FCs!CS87</f>
        <v>91278.731519270004</v>
      </c>
      <c r="DR87" s="16">
        <f>Sect_CBs!DR87+Sect_DBs!CT87+Sect_FCs!CT87</f>
        <v>96996.025859849993</v>
      </c>
      <c r="DS87" s="16">
        <f>Sect_CBs!DS87+Sect_DBs!CU87+Sect_FCs!CU87</f>
        <v>95705.913772220025</v>
      </c>
      <c r="DT87" s="16">
        <f>Sect_CBs!DT87+Sect_DBs!CV87+Sect_FCs!CV87</f>
        <v>97864.964534170009</v>
      </c>
      <c r="DU87" s="16">
        <f>Sect_CBs!DU87+Sect_DBs!CW87+Sect_FCs!CW87</f>
        <v>105676.47782579002</v>
      </c>
      <c r="DV87" s="16">
        <f>Sect_CBs!DV87+Sect_DBs!CX87+Sect_FCs!CX87</f>
        <v>102301.91894180009</v>
      </c>
      <c r="DW87" s="16">
        <f>Sect_CBs!DW87+Sect_DBs!CY87+Sect_FCs!CY87</f>
        <v>102485.64702444</v>
      </c>
      <c r="DX87" s="16">
        <f>Sect_CBs!DX87+Sect_DBs!CZ87+Sect_FCs!CZ87</f>
        <v>113533.62448435</v>
      </c>
      <c r="DY87" s="16">
        <f>Sect_CBs!DY87+Sect_DBs!DA87+Sect_FCs!DA87</f>
        <v>95425.769125849998</v>
      </c>
      <c r="DZ87" s="16">
        <f>Sect_CBs!DZ87+Sect_DBs!DB87+Sect_FCs!DB87</f>
        <v>111522.0866177</v>
      </c>
      <c r="EA87" s="16">
        <f>Sect_CBs!EA87+Sect_DBs!DC87+Sect_FCs!DC87</f>
        <v>114833.77601909998</v>
      </c>
      <c r="EB87" s="16">
        <f>Sect_CBs!EB87+Sect_DBs!DD87+Sect_FCs!DD87</f>
        <v>109808.32297820001</v>
      </c>
      <c r="EC87" s="16">
        <f>Sect_CBs!EC87+Sect_DBs!DE87+Sect_FCs!DE87</f>
        <v>104270.96444933</v>
      </c>
      <c r="ED87" s="16">
        <f>Sect_CBs!ED87+Sect_DBs!DF87+Sect_FCs!DF87</f>
        <v>112724.17050774</v>
      </c>
      <c r="EE87" s="16">
        <f>Sect_CBs!EE87+Sect_DBs!DG87+Sect_FCs!DG87</f>
        <v>105889.54405515997</v>
      </c>
      <c r="EF87" s="16">
        <f>Sect_CBs!EF87+Sect_DBs!DH87+Sect_FCs!DH87</f>
        <v>104777.98981927001</v>
      </c>
      <c r="EG87" s="16">
        <f>Sect_CBs!EG87+Sect_DBs!DI87+Sect_FCs!DI87</f>
        <v>132378.16604338001</v>
      </c>
      <c r="EH87" s="16">
        <f>Sect_CBs!EH87+Sect_DBs!DJ87+Sect_FCs!DJ87</f>
        <v>128005.87035045002</v>
      </c>
      <c r="EI87" s="16">
        <f>Sect_CBs!EI87+Sect_DBs!DK87+Sect_FCs!DK87</f>
        <v>135885.50949733998</v>
      </c>
      <c r="EJ87" s="16">
        <f>Sect_CBs!EJ87+Sect_DBs!DL87+Sect_FCs!DL87</f>
        <v>149570.38137187</v>
      </c>
      <c r="EK87" s="13">
        <f>Sect_CBs!EK87+Sect_DBs!DM87+Sect_FCs!DM87</f>
        <v>149528.24195741001</v>
      </c>
      <c r="EL87" s="13">
        <f>Sect_CBs!EL87+Sect_DBs!DN87+Sect_FCs!DN87</f>
        <v>153562.02617900999</v>
      </c>
      <c r="EM87" s="13">
        <f>Sect_CBs!EM87+Sect_DBs!DO87+Sect_FCs!DO87</f>
        <v>167633.30479255997</v>
      </c>
      <c r="EN87" s="13">
        <f>Sect_CBs!EN87+Sect_DBs!DP87+Sect_FCs!DP87</f>
        <v>167996.92216914997</v>
      </c>
      <c r="EO87" s="13">
        <f>Sect_CBs!EO87+Sect_DBs!DQ87+Sect_FCs!DQ87</f>
        <v>165935.63404775999</v>
      </c>
      <c r="EP87" s="13">
        <f>Sect_CBs!EP87+Sect_DBs!DR87+Sect_FCs!DR87</f>
        <v>171423.54204700995</v>
      </c>
      <c r="EQ87" s="13">
        <f>Sect_CBs!EQ87+Sect_DBs!DS87+Sect_FCs!DS87</f>
        <v>168876.85033071</v>
      </c>
      <c r="ER87" s="13">
        <f>Sect_CBs!ER87+Sect_DBs!DT87+Sect_FCs!DT87</f>
        <v>181644.57705848</v>
      </c>
      <c r="ES87" s="13">
        <f>Sect_CBs!ES87+Sect_DBs!DU87+Sect_FCs!DU87</f>
        <v>189649.51646958996</v>
      </c>
      <c r="ET87" s="13">
        <f>Sect_CBs!ET87+Sect_DBs!DV87+Sect_FCs!DV87</f>
        <v>192619.65977617999</v>
      </c>
      <c r="EU87" s="13">
        <f>Sect_CBs!EU87+Sect_DBs!DW87+Sect_FCs!DW87</f>
        <v>192833.22006040098</v>
      </c>
      <c r="EV87" s="13">
        <f>Sect_CBs!EV87+Sect_DBs!DX87+Sect_FCs!DX87</f>
        <v>194721.72983523994</v>
      </c>
      <c r="EW87" s="13">
        <f>Sect_CBs!EW87+Sect_DBs!DY87+Sect_FCs!DY87</f>
        <v>192430.63221221999</v>
      </c>
      <c r="EX87" s="13">
        <f>Sect_CBs!EX87+Sect_DBs!DZ87+Sect_FCs!DZ87</f>
        <v>193556.55968473002</v>
      </c>
    </row>
    <row r="88" spans="1:154" s="18" customFormat="1" x14ac:dyDescent="0.3">
      <c r="A88" s="15" t="s">
        <v>100</v>
      </c>
      <c r="B88" s="16">
        <v>572.79014499999994</v>
      </c>
      <c r="C88" s="16">
        <v>534.31960874999982</v>
      </c>
      <c r="D88" s="16">
        <v>603.70794790000002</v>
      </c>
      <c r="E88" s="16">
        <v>411.14289171000001</v>
      </c>
      <c r="F88" s="16">
        <v>3224.77866245</v>
      </c>
      <c r="G88" s="16">
        <v>4289.6801217899965</v>
      </c>
      <c r="H88" s="16">
        <v>371.00009740999997</v>
      </c>
      <c r="I88" s="16">
        <v>375.66291864999994</v>
      </c>
      <c r="J88" s="16">
        <v>375.66291864999994</v>
      </c>
      <c r="K88" s="16">
        <v>351.02195302000007</v>
      </c>
      <c r="L88" s="16">
        <v>386.20289716000008</v>
      </c>
      <c r="M88" s="16">
        <v>325.38859694000013</v>
      </c>
      <c r="N88" s="16">
        <v>340.32690426000011</v>
      </c>
      <c r="O88" s="16">
        <v>344.37593401000015</v>
      </c>
      <c r="P88" s="16">
        <v>362.96422757000005</v>
      </c>
      <c r="Q88" s="16">
        <v>230.73977810000005</v>
      </c>
      <c r="R88" s="16">
        <v>164.13701045000008</v>
      </c>
      <c r="S88" s="16">
        <v>182.40771921000004</v>
      </c>
      <c r="T88" s="16">
        <v>326.57209732000007</v>
      </c>
      <c r="U88" s="16">
        <v>266.67550547000008</v>
      </c>
      <c r="V88" s="16">
        <v>369.56892686999998</v>
      </c>
      <c r="W88" s="16">
        <v>334.48057688000006</v>
      </c>
      <c r="X88" s="16">
        <v>339.84923306000007</v>
      </c>
      <c r="Y88" s="16">
        <v>334.67134038000006</v>
      </c>
      <c r="Z88" s="16">
        <f>Sect_CBs!Z88+Sect_DBs!B88+Sect_FCs!B88</f>
        <v>440.70901300000003</v>
      </c>
      <c r="AA88" s="16">
        <f>Sect_CBs!AA88+Sect_DBs!C88+Sect_FCs!C88</f>
        <v>777.89130701000033</v>
      </c>
      <c r="AB88" s="16">
        <f>Sect_CBs!AB88+Sect_DBs!D88+Sect_FCs!D88</f>
        <v>876.63598679000017</v>
      </c>
      <c r="AC88" s="16">
        <f>Sect_CBs!AC88+Sect_DBs!E88+Sect_FCs!E88</f>
        <v>974.70022481000001</v>
      </c>
      <c r="AD88" s="16">
        <f>Sect_CBs!AD88+Sect_DBs!F88+Sect_FCs!F88</f>
        <v>843.97375662000013</v>
      </c>
      <c r="AE88" s="16">
        <f>Sect_CBs!AE88+Sect_DBs!G88+Sect_FCs!G88</f>
        <v>988.83586203999971</v>
      </c>
      <c r="AF88" s="16">
        <f>Sect_CBs!AF88+Sect_DBs!H88+Sect_FCs!H88</f>
        <v>1030.9119965700002</v>
      </c>
      <c r="AG88" s="16">
        <f>Sect_CBs!AG88+Sect_DBs!I88+Sect_FCs!I88</f>
        <v>897.19718154000009</v>
      </c>
      <c r="AH88" s="16">
        <f>Sect_CBs!AH88+Sect_DBs!J88+Sect_FCs!J88</f>
        <v>912.66247750000002</v>
      </c>
      <c r="AI88" s="16">
        <f>Sect_CBs!AI88+Sect_DBs!K88+Sect_FCs!K88</f>
        <v>985.77130457999988</v>
      </c>
      <c r="AJ88" s="16">
        <f>Sect_CBs!AJ88+Sect_DBs!L88+Sect_FCs!L88</f>
        <v>1042.51742668</v>
      </c>
      <c r="AK88" s="16">
        <f>Sect_CBs!AK88+Sect_DBs!M88+Sect_FCs!M88</f>
        <v>1037.4203514200001</v>
      </c>
      <c r="AL88" s="16">
        <f>Sect_CBs!AL88+Sect_DBs!N88+Sect_FCs!N88</f>
        <v>997.37888667999994</v>
      </c>
      <c r="AM88" s="16">
        <f>Sect_CBs!AM88+Sect_DBs!O88+Sect_FCs!O88</f>
        <v>986.49316993000002</v>
      </c>
      <c r="AN88" s="16">
        <f>Sect_CBs!AN88+Sect_DBs!P88+Sect_FCs!P88</f>
        <v>965.05124065999985</v>
      </c>
      <c r="AO88" s="16">
        <f>Sect_CBs!AO88+Sect_DBs!Q88+Sect_FCs!Q88</f>
        <v>1084.3788041800001</v>
      </c>
      <c r="AP88" s="16">
        <f>Sect_CBs!AP88+Sect_DBs!R88+Sect_FCs!R88</f>
        <v>1048.9294478200002</v>
      </c>
      <c r="AQ88" s="16">
        <f>Sect_CBs!AQ88+Sect_DBs!S88+Sect_FCs!S88</f>
        <v>1069.8886122800002</v>
      </c>
      <c r="AR88" s="16">
        <f>Sect_CBs!AR88+Sect_DBs!T88+Sect_FCs!T88</f>
        <v>1259.6894126600005</v>
      </c>
      <c r="AS88" s="16">
        <f>Sect_CBs!AS88+Sect_DBs!U88+Sect_FCs!U88</f>
        <v>1236.1998697100003</v>
      </c>
      <c r="AT88" s="16">
        <f>Sect_CBs!AT88+Sect_DBs!V88+Sect_FCs!V88</f>
        <v>1404.0947638300006</v>
      </c>
      <c r="AU88" s="16">
        <f>Sect_CBs!AU88+Sect_DBs!W88+Sect_FCs!W88</f>
        <v>1604.5531191800001</v>
      </c>
      <c r="AV88" s="16">
        <f>Sect_CBs!AV88+Sect_DBs!X88+Sect_FCs!X88</f>
        <v>1573.82612973</v>
      </c>
      <c r="AW88" s="16">
        <f>Sect_CBs!AW88+Sect_DBs!Y88+Sect_FCs!Y88</f>
        <v>1607.5800721400001</v>
      </c>
      <c r="AX88" s="16">
        <f>Sect_CBs!AX88+Sect_DBs!Z88+Sect_FCs!Z88</f>
        <v>1738.7345512500005</v>
      </c>
      <c r="AY88" s="16">
        <f>Sect_CBs!AY88+Sect_DBs!AA88+Sect_FCs!AA88</f>
        <v>1647.2027010500003</v>
      </c>
      <c r="AZ88" s="16">
        <f>Sect_CBs!AZ88+Sect_DBs!AB88+Sect_FCs!AB88</f>
        <v>1620.8003829800007</v>
      </c>
      <c r="BA88" s="16">
        <f>Sect_CBs!BA88+Sect_DBs!AC88+Sect_FCs!AC88</f>
        <v>1807.7957770099999</v>
      </c>
      <c r="BB88" s="16">
        <f>Sect_CBs!BB88+Sect_DBs!AD88+Sect_FCs!AD88</f>
        <v>1748.0839104000001</v>
      </c>
      <c r="BC88" s="16">
        <f>Sect_CBs!BC88+Sect_DBs!AE88+Sect_FCs!AE88</f>
        <v>1785.2860998900003</v>
      </c>
      <c r="BD88" s="16">
        <f>Sect_CBs!BD88+Sect_DBs!AF88+Sect_FCs!AF88</f>
        <v>1717.9944054299999</v>
      </c>
      <c r="BE88" s="16">
        <f>Sect_CBs!BE88+Sect_DBs!AG88+Sect_FCs!AG88</f>
        <v>1805.0003504600004</v>
      </c>
      <c r="BF88" s="16">
        <f>Sect_CBs!BF88+Sect_DBs!AH88+Sect_FCs!AH88</f>
        <v>1914.7061020200003</v>
      </c>
      <c r="BG88" s="16">
        <f>Sect_CBs!BG88+Sect_DBs!AI88+Sect_FCs!AI88</f>
        <v>2053.0250634500003</v>
      </c>
      <c r="BH88" s="16">
        <f>Sect_CBs!BH88+Sect_DBs!AJ88+Sect_FCs!AJ88</f>
        <v>2071.0807132899999</v>
      </c>
      <c r="BI88" s="16">
        <f>Sect_CBs!BI88+Sect_DBs!AK88+Sect_FCs!AK88</f>
        <v>2092.4845576009993</v>
      </c>
      <c r="BJ88" s="16">
        <f>Sect_CBs!BJ88+Sect_DBs!AL88+Sect_FCs!AL88</f>
        <v>1972.5385615600001</v>
      </c>
      <c r="BK88" s="16">
        <f>Sect_CBs!BK88+Sect_DBs!AM88+Sect_FCs!AM88</f>
        <v>1902.5911006998006</v>
      </c>
      <c r="BL88" s="16">
        <f>Sect_CBs!BL88+Sect_DBs!AN88+Sect_FCs!AN88</f>
        <v>2044.4421950088001</v>
      </c>
      <c r="BM88" s="16">
        <f>Sect_CBs!BM88+Sect_DBs!AO88+Sect_FCs!AO88</f>
        <v>2487.5344112299999</v>
      </c>
      <c r="BN88" s="16">
        <f>Sect_CBs!BN88+Sect_DBs!AP88+Sect_FCs!AP88</f>
        <v>2497.547719109999</v>
      </c>
      <c r="BO88" s="16">
        <f>Sect_CBs!BO88+Sect_DBs!AQ88+Sect_FCs!AQ88</f>
        <v>2532.1551985199994</v>
      </c>
      <c r="BP88" s="16">
        <f>Sect_CBs!BP88+Sect_DBs!AR88+Sect_FCs!AR88</f>
        <v>2912.3513731690005</v>
      </c>
      <c r="BQ88" s="16">
        <f>Sect_CBs!BQ88+Sect_DBs!AS88+Sect_FCs!AS88</f>
        <v>2893.0810318779995</v>
      </c>
      <c r="BR88" s="16">
        <f>Sect_CBs!BR88+Sect_DBs!AT88+Sect_FCs!AT88</f>
        <v>2965.3772147900004</v>
      </c>
      <c r="BS88" s="16">
        <f>Sect_CBs!BS88+Sect_DBs!AU88+Sect_FCs!AU88</f>
        <v>3076.3057146700003</v>
      </c>
      <c r="BT88" s="16">
        <f>Sect_CBs!BT88+Sect_DBs!AV88+Sect_FCs!AV88</f>
        <v>3029.6799590300002</v>
      </c>
      <c r="BU88" s="16">
        <f>Sect_CBs!BU88+Sect_DBs!AW88+Sect_FCs!AW88</f>
        <v>3141.2204659937433</v>
      </c>
      <c r="BV88" s="16">
        <f>Sect_CBs!BV88+Sect_DBs!AX88+Sect_FCs!AX88</f>
        <v>3379.172844783744</v>
      </c>
      <c r="BW88" s="16">
        <f>Sect_CBs!BW88+Sect_DBs!AY88+Sect_FCs!AY88</f>
        <v>3487.2855358499996</v>
      </c>
      <c r="BX88" s="16">
        <f>Sect_CBs!BX88+Sect_DBs!AZ88+Sect_FCs!AZ88</f>
        <v>3717.6867571100001</v>
      </c>
      <c r="BY88" s="16">
        <f>Sect_CBs!BY88+Sect_DBs!BA88+Sect_FCs!BA88</f>
        <v>3688.7500467599998</v>
      </c>
      <c r="BZ88" s="16">
        <f>Sect_CBs!BZ88+Sect_DBs!BB88+Sect_FCs!BB88</f>
        <v>3605.942603909999</v>
      </c>
      <c r="CA88" s="16">
        <f>Sect_CBs!CA88+Sect_DBs!BC88+Sect_FCs!BC88</f>
        <v>3557.4487143699994</v>
      </c>
      <c r="CB88" s="16">
        <f>Sect_CBs!CB88+Sect_DBs!BD88+Sect_FCs!BD88</f>
        <v>3558.6021908799994</v>
      </c>
      <c r="CC88" s="16">
        <f>Sect_CBs!CC88+Sect_DBs!BE88+Sect_FCs!BE88</f>
        <v>3411.3648036</v>
      </c>
      <c r="CD88" s="16">
        <f>Sect_CBs!CD88+Sect_DBs!BF88+Sect_FCs!BF88</f>
        <v>3536.3152450699995</v>
      </c>
      <c r="CE88" s="16">
        <f>Sect_CBs!CE88+Sect_DBs!BG88+Sect_FCs!BG88</f>
        <v>3887.52401667</v>
      </c>
      <c r="CF88" s="16">
        <f>Sect_CBs!CF88+Sect_DBs!BH88+Sect_FCs!BH88</f>
        <v>3856.7026625600001</v>
      </c>
      <c r="CG88" s="16">
        <f>Sect_CBs!CG88+Sect_DBs!BI88+Sect_FCs!BI88</f>
        <v>3852.3609462359996</v>
      </c>
      <c r="CH88" s="16">
        <f>Sect_CBs!CH88+Sect_DBs!BJ88+Sect_FCs!BJ88</f>
        <v>4013.5000495628806</v>
      </c>
      <c r="CI88" s="16">
        <f>Sect_CBs!CI88+Sect_DBs!BK88+Sect_FCs!BK88</f>
        <v>3844.0618383099995</v>
      </c>
      <c r="CJ88" s="16">
        <f>Sect_CBs!CJ88+Sect_DBs!BL88+Sect_FCs!BL88</f>
        <v>3944.3997469699989</v>
      </c>
      <c r="CK88" s="16">
        <f>Sect_CBs!CK88+Sect_DBs!BM88+Sect_FCs!BM88</f>
        <v>4147.8447577999996</v>
      </c>
      <c r="CL88" s="16">
        <f>Sect_CBs!CL88+Sect_DBs!BN88+Sect_FCs!BN88</f>
        <v>3954.3982065799996</v>
      </c>
      <c r="CM88" s="16">
        <f>Sect_CBs!CM88+Sect_DBs!BO88+Sect_FCs!BO88</f>
        <v>3918.7715178899994</v>
      </c>
      <c r="CN88" s="16">
        <f>Sect_CBs!CN88+Sect_DBs!BP88+Sect_FCs!BP88</f>
        <v>4074.4376657099997</v>
      </c>
      <c r="CO88" s="16">
        <f>Sect_CBs!CO88+Sect_DBs!BQ88+Sect_FCs!BQ88</f>
        <v>4521.4105422800012</v>
      </c>
      <c r="CP88" s="16">
        <f>Sect_CBs!CP88+Sect_DBs!BR88+Sect_FCs!BR88</f>
        <v>4237.6098694899993</v>
      </c>
      <c r="CQ88" s="16">
        <f>Sect_CBs!CQ88+Sect_DBs!BS88+Sect_FCs!BS88</f>
        <v>4351.5056591100001</v>
      </c>
      <c r="CR88" s="16">
        <f>Sect_CBs!CR88+Sect_DBs!BT88+Sect_FCs!BT88</f>
        <v>4414.4206514000007</v>
      </c>
      <c r="CS88" s="16">
        <f>Sect_CBs!CS88+Sect_DBs!BU88+Sect_FCs!BU88</f>
        <v>4270.7278657500001</v>
      </c>
      <c r="CT88" s="16">
        <f>Sect_CBs!CT88+Sect_DBs!BV88+Sect_FCs!BV88</f>
        <v>4050.7289513899996</v>
      </c>
      <c r="CU88" s="16">
        <f>Sect_CBs!CU88+Sect_DBs!BW88+Sect_FCs!BW88</f>
        <v>4118.3014448800004</v>
      </c>
      <c r="CV88" s="16">
        <f>Sect_CBs!CV88+Sect_DBs!BX88+Sect_FCs!BX88</f>
        <v>4075.4337179600002</v>
      </c>
      <c r="CW88" s="16">
        <f>Sect_CBs!CW88+Sect_DBs!BY88+Sect_FCs!BY88</f>
        <v>4593.6433190799999</v>
      </c>
      <c r="CX88" s="16">
        <f>Sect_CBs!CX88+Sect_DBs!BZ88+Sect_FCs!BZ88</f>
        <v>4442.4020720699991</v>
      </c>
      <c r="CY88" s="16">
        <f>Sect_CBs!CY88+Sect_DBs!CA88+Sect_FCs!CA88</f>
        <v>4440.86141056</v>
      </c>
      <c r="CZ88" s="16">
        <f>Sect_CBs!CZ88+Sect_DBs!CB88+Sect_FCs!CB88</f>
        <v>4416.95978741</v>
      </c>
      <c r="DA88" s="16">
        <f>Sect_CBs!DA88+Sect_DBs!CC88+Sect_FCs!CC88</f>
        <v>4443.3101443500009</v>
      </c>
      <c r="DB88" s="16">
        <f>Sect_CBs!DB88+Sect_DBs!CD88+Sect_FCs!CD88</f>
        <v>4557.3874055300003</v>
      </c>
      <c r="DC88" s="16">
        <f>Sect_CBs!DC88+Sect_DBs!CE88+Sect_FCs!CE88</f>
        <v>4819.9634837700014</v>
      </c>
      <c r="DD88" s="16">
        <f>Sect_CBs!DD88+Sect_DBs!CF88+Sect_FCs!CF88</f>
        <v>4938.9569505600011</v>
      </c>
      <c r="DE88" s="16">
        <f>Sect_CBs!DE88+Sect_DBs!CG88+Sect_FCs!CG88</f>
        <v>4959.8358950300008</v>
      </c>
      <c r="DF88" s="16">
        <f>Sect_CBs!DF88+Sect_DBs!CH88+Sect_FCs!CH88</f>
        <v>4872.084484420001</v>
      </c>
      <c r="DG88" s="16">
        <f>Sect_CBs!DG88+Sect_DBs!CI88+Sect_FCs!CI88</f>
        <v>4178.4482654000003</v>
      </c>
      <c r="DH88" s="16">
        <f>Sect_CBs!DH88+Sect_DBs!CJ88+Sect_FCs!CJ88</f>
        <v>4226.3482105199992</v>
      </c>
      <c r="DI88" s="16">
        <f>Sect_CBs!DI88+Sect_DBs!CK88+Sect_FCs!CK88</f>
        <v>4383.6420636899993</v>
      </c>
      <c r="DJ88" s="16">
        <f>Sect_CBs!DJ88+Sect_DBs!CL88+Sect_FCs!CL88</f>
        <v>6571.9578359699999</v>
      </c>
      <c r="DK88" s="16">
        <f>Sect_CBs!DK88+Sect_DBs!CM88+Sect_FCs!CM88</f>
        <v>4162.9145574700005</v>
      </c>
      <c r="DL88" s="16">
        <f>Sect_CBs!DL88+Sect_DBs!CN88+Sect_FCs!CN88</f>
        <v>4035.8602972000008</v>
      </c>
      <c r="DM88" s="16">
        <f>Sect_CBs!DM88+Sect_DBs!CO88+Sect_FCs!CO88</f>
        <v>3958.7921674700005</v>
      </c>
      <c r="DN88" s="16">
        <f>Sect_CBs!DN88+Sect_DBs!CP88+Sect_FCs!CP88</f>
        <v>3931.2492155000004</v>
      </c>
      <c r="DO88" s="16">
        <f>Sect_CBs!DO88+Sect_DBs!CQ88+Sect_FCs!CQ88</f>
        <v>3869.2271178800006</v>
      </c>
      <c r="DP88" s="16">
        <f>Sect_CBs!DP88+Sect_DBs!CR88+Sect_FCs!CR88</f>
        <v>3758.2034413900005</v>
      </c>
      <c r="DQ88" s="16">
        <f>Sect_CBs!DQ88+Sect_DBs!CS88+Sect_FCs!CS88</f>
        <v>3728.5871835499997</v>
      </c>
      <c r="DR88" s="16">
        <f>Sect_CBs!DR88+Sect_DBs!CT88+Sect_FCs!CT88</f>
        <v>3624.3368080900004</v>
      </c>
      <c r="DS88" s="16">
        <f>Sect_CBs!DS88+Sect_DBs!CU88+Sect_FCs!CU88</f>
        <v>3447.5488133400004</v>
      </c>
      <c r="DT88" s="16">
        <f>Sect_CBs!DT88+Sect_DBs!CV88+Sect_FCs!CV88</f>
        <v>3342.2893154400012</v>
      </c>
      <c r="DU88" s="16">
        <f>Sect_CBs!DU88+Sect_DBs!CW88+Sect_FCs!CW88</f>
        <v>3729.0659401700004</v>
      </c>
      <c r="DV88" s="16">
        <f>Sect_CBs!DV88+Sect_DBs!CX88+Sect_FCs!CX88</f>
        <v>3500.4831115900006</v>
      </c>
      <c r="DW88" s="16">
        <f>Sect_CBs!DW88+Sect_DBs!CY88+Sect_FCs!CY88</f>
        <v>3398.575037080001</v>
      </c>
      <c r="DX88" s="16">
        <f>Sect_CBs!DX88+Sect_DBs!CZ88+Sect_FCs!CZ88</f>
        <v>3662.42596779</v>
      </c>
      <c r="DY88" s="16">
        <f>Sect_CBs!DY88+Sect_DBs!DA88+Sect_FCs!DA88</f>
        <v>3272.4344596700003</v>
      </c>
      <c r="DZ88" s="16">
        <f>Sect_CBs!DZ88+Sect_DBs!DB88+Sect_FCs!DB88</f>
        <v>3597.6334721899998</v>
      </c>
      <c r="EA88" s="16">
        <f>Sect_CBs!EA88+Sect_DBs!DC88+Sect_FCs!DC88</f>
        <v>3724.2264355699999</v>
      </c>
      <c r="EB88" s="16">
        <f>Sect_CBs!EB88+Sect_DBs!DD88+Sect_FCs!DD88</f>
        <v>3181.07332159</v>
      </c>
      <c r="EC88" s="16">
        <f>Sect_CBs!EC88+Sect_DBs!DE88+Sect_FCs!DE88</f>
        <v>2929.1400020399997</v>
      </c>
      <c r="ED88" s="16">
        <f>Sect_CBs!ED88+Sect_DBs!DF88+Sect_FCs!DF88</f>
        <v>3223.1897251299993</v>
      </c>
      <c r="EE88" s="16">
        <f>Sect_CBs!EE88+Sect_DBs!DG88+Sect_FCs!DG88</f>
        <v>2607.2577456999993</v>
      </c>
      <c r="EF88" s="16">
        <f>Sect_CBs!EF88+Sect_DBs!DH88+Sect_FCs!DH88</f>
        <v>2457.8930854199994</v>
      </c>
      <c r="EG88" s="16">
        <f>Sect_CBs!EG88+Sect_DBs!DI88+Sect_FCs!DI88</f>
        <v>2851.0984435399996</v>
      </c>
      <c r="EH88" s="16">
        <f>Sect_CBs!EH88+Sect_DBs!DJ88+Sect_FCs!DJ88</f>
        <v>2454.7459864399998</v>
      </c>
      <c r="EI88" s="16">
        <f>Sect_CBs!EI88+Sect_DBs!DK88+Sect_FCs!DK88</f>
        <v>2366.2545389599995</v>
      </c>
      <c r="EJ88" s="16">
        <f>Sect_CBs!EJ88+Sect_DBs!DL88+Sect_FCs!DL88</f>
        <v>2828.9579242599998</v>
      </c>
      <c r="EK88" s="13">
        <f>Sect_CBs!EK88+Sect_DBs!DM88+Sect_FCs!DM88</f>
        <v>2560.2476821099999</v>
      </c>
      <c r="EL88" s="13">
        <f>Sect_CBs!EL88+Sect_DBs!DN88+Sect_FCs!DN88</f>
        <v>2662.9680651400004</v>
      </c>
      <c r="EM88" s="13">
        <f>Sect_CBs!EM88+Sect_DBs!DO88+Sect_FCs!DO88</f>
        <v>2955.2434928900002</v>
      </c>
      <c r="EN88" s="13">
        <f>Sect_CBs!EN88+Sect_DBs!DP88+Sect_FCs!DP88</f>
        <v>2717.5130727300002</v>
      </c>
      <c r="EO88" s="13">
        <f>Sect_CBs!EO88+Sect_DBs!DQ88+Sect_FCs!DQ88</f>
        <v>2618.8268481900004</v>
      </c>
      <c r="EP88" s="13">
        <f>Sect_CBs!EP88+Sect_DBs!DR88+Sect_FCs!DR88</f>
        <v>2669.0388157899997</v>
      </c>
      <c r="EQ88" s="13">
        <f>Sect_CBs!EQ88+Sect_DBs!DS88+Sect_FCs!DS88</f>
        <v>2008.5245734399998</v>
      </c>
      <c r="ER88" s="13">
        <f>Sect_CBs!ER88+Sect_DBs!DT88+Sect_FCs!DT88</f>
        <v>2095.0903188299999</v>
      </c>
      <c r="ES88" s="13">
        <f>Sect_CBs!ES88+Sect_DBs!DU88+Sect_FCs!DU88</f>
        <v>2442.9121428900003</v>
      </c>
      <c r="ET88" s="13">
        <f>Sect_CBs!ET88+Sect_DBs!DV88+Sect_FCs!DV88</f>
        <v>2234.46604763</v>
      </c>
      <c r="EU88" s="13">
        <f>Sect_CBs!EU88+Sect_DBs!DW88+Sect_FCs!DW88</f>
        <v>3574.3240656200005</v>
      </c>
      <c r="EV88" s="13">
        <f>Sect_CBs!EV88+Sect_DBs!DX88+Sect_FCs!DX88</f>
        <v>4024.4415744500002</v>
      </c>
      <c r="EW88" s="13">
        <f>Sect_CBs!EW88+Sect_DBs!DY88+Sect_FCs!DY88</f>
        <v>4091.6155642099993</v>
      </c>
      <c r="EX88" s="13">
        <f>Sect_CBs!EX88+Sect_DBs!DZ88+Sect_FCs!DZ88</f>
        <v>5900.8856055799997</v>
      </c>
    </row>
    <row r="89" spans="1:154" s="18" customFormat="1" x14ac:dyDescent="0.3">
      <c r="A89" s="15" t="s">
        <v>101</v>
      </c>
      <c r="B89" s="16">
        <v>921.71542594999994</v>
      </c>
      <c r="C89" s="16">
        <v>1004.74683213</v>
      </c>
      <c r="D89" s="16">
        <v>1016.92081446</v>
      </c>
      <c r="E89" s="16">
        <v>1043.9384284699427</v>
      </c>
      <c r="F89" s="16">
        <v>1132.8374114799997</v>
      </c>
      <c r="G89" s="16">
        <v>1183.82793767</v>
      </c>
      <c r="H89" s="16">
        <v>877.55654790999995</v>
      </c>
      <c r="I89" s="16">
        <v>998.54179953000005</v>
      </c>
      <c r="J89" s="16">
        <v>1258.5417995299999</v>
      </c>
      <c r="K89" s="16">
        <v>1253.6657995300002</v>
      </c>
      <c r="L89" s="16">
        <v>1062.8479260199999</v>
      </c>
      <c r="M89" s="16">
        <v>1228.3709396700003</v>
      </c>
      <c r="N89" s="16">
        <v>964.0997884300001</v>
      </c>
      <c r="O89" s="16">
        <v>444.64774879000004</v>
      </c>
      <c r="P89" s="16">
        <v>335.0587487900001</v>
      </c>
      <c r="Q89" s="16">
        <v>334.45654110000009</v>
      </c>
      <c r="R89" s="16">
        <v>216.24707899000009</v>
      </c>
      <c r="S89" s="16">
        <v>344.58492666000012</v>
      </c>
      <c r="T89" s="16">
        <v>331.85019251000017</v>
      </c>
      <c r="U89" s="16">
        <v>1228.9932194100002</v>
      </c>
      <c r="V89" s="16">
        <v>1172.6266654200003</v>
      </c>
      <c r="W89" s="16">
        <v>1094.0473759000001</v>
      </c>
      <c r="X89" s="16">
        <v>1074.1423919100002</v>
      </c>
      <c r="Y89" s="16">
        <v>1870.7884111800006</v>
      </c>
      <c r="Z89" s="16">
        <f>Sect_CBs!Z89+Sect_DBs!B89+Sect_FCs!B89</f>
        <v>2024.1162966899999</v>
      </c>
      <c r="AA89" s="16">
        <f>Sect_CBs!AA89+Sect_DBs!C89+Sect_FCs!C89</f>
        <v>1792.8256086300003</v>
      </c>
      <c r="AB89" s="16">
        <f>Sect_CBs!AB89+Sect_DBs!D89+Sect_FCs!D89</f>
        <v>1572.7749897399999</v>
      </c>
      <c r="AC89" s="16">
        <f>Sect_CBs!AC89+Sect_DBs!E89+Sect_FCs!E89</f>
        <v>1394.7485434000002</v>
      </c>
      <c r="AD89" s="16">
        <f>Sect_CBs!AD89+Sect_DBs!F89+Sect_FCs!F89</f>
        <v>1136.6792170500003</v>
      </c>
      <c r="AE89" s="16">
        <f>Sect_CBs!AE89+Sect_DBs!G89+Sect_FCs!G89</f>
        <v>1152.7085287100003</v>
      </c>
      <c r="AF89" s="16">
        <f>Sect_CBs!AF89+Sect_DBs!H89+Sect_FCs!H89</f>
        <v>1324.8591492300002</v>
      </c>
      <c r="AG89" s="16">
        <f>Sect_CBs!AG89+Sect_DBs!I89+Sect_FCs!I89</f>
        <v>1390.1858889800003</v>
      </c>
      <c r="AH89" s="16">
        <f>Sect_CBs!AH89+Sect_DBs!J89+Sect_FCs!J89</f>
        <v>1285.5219184300001</v>
      </c>
      <c r="AI89" s="16">
        <f>Sect_CBs!AI89+Sect_DBs!K89+Sect_FCs!K89</f>
        <v>924.71282639000015</v>
      </c>
      <c r="AJ89" s="16">
        <f>Sect_CBs!AJ89+Sect_DBs!L89+Sect_FCs!L89</f>
        <v>728.14869641999996</v>
      </c>
      <c r="AK89" s="16">
        <f>Sect_CBs!AK89+Sect_DBs!M89+Sect_FCs!M89</f>
        <v>717.65374005000001</v>
      </c>
      <c r="AL89" s="16">
        <f>Sect_CBs!AL89+Sect_DBs!N89+Sect_FCs!N89</f>
        <v>1316.16555217</v>
      </c>
      <c r="AM89" s="16">
        <f>Sect_CBs!AM89+Sect_DBs!O89+Sect_FCs!O89</f>
        <v>930.73202948000005</v>
      </c>
      <c r="AN89" s="16">
        <f>Sect_CBs!AN89+Sect_DBs!P89+Sect_FCs!P89</f>
        <v>638.19676197000001</v>
      </c>
      <c r="AO89" s="16">
        <f>Sect_CBs!AO89+Sect_DBs!Q89+Sect_FCs!Q89</f>
        <v>1089.0438221100001</v>
      </c>
      <c r="AP89" s="16">
        <f>Sect_CBs!AP89+Sect_DBs!R89+Sect_FCs!R89</f>
        <v>951.13667693000002</v>
      </c>
      <c r="AQ89" s="16">
        <f>Sect_CBs!AQ89+Sect_DBs!S89+Sect_FCs!S89</f>
        <v>777.05107419000001</v>
      </c>
      <c r="AR89" s="16">
        <f>Sect_CBs!AR89+Sect_DBs!T89+Sect_FCs!T89</f>
        <v>973.42396711000004</v>
      </c>
      <c r="AS89" s="16">
        <f>Sect_CBs!AS89+Sect_DBs!U89+Sect_FCs!U89</f>
        <v>683.5249642199999</v>
      </c>
      <c r="AT89" s="16">
        <f>Sect_CBs!AT89+Sect_DBs!V89+Sect_FCs!V89</f>
        <v>635.04206492000003</v>
      </c>
      <c r="AU89" s="16">
        <f>Sect_CBs!AU89+Sect_DBs!W89+Sect_FCs!W89</f>
        <v>1454.2916364300002</v>
      </c>
      <c r="AV89" s="16">
        <f>Sect_CBs!AV89+Sect_DBs!X89+Sect_FCs!X89</f>
        <v>1504.4808182899999</v>
      </c>
      <c r="AW89" s="16">
        <f>Sect_CBs!AW89+Sect_DBs!Y89+Sect_FCs!Y89</f>
        <v>1778.1635655699997</v>
      </c>
      <c r="AX89" s="16">
        <f>Sect_CBs!AX89+Sect_DBs!Z89+Sect_FCs!Z89</f>
        <v>973.11444046999986</v>
      </c>
      <c r="AY89" s="16">
        <f>Sect_CBs!AY89+Sect_DBs!AA89+Sect_FCs!AA89</f>
        <v>788.01840486999993</v>
      </c>
      <c r="AZ89" s="16">
        <f>Sect_CBs!AZ89+Sect_DBs!AB89+Sect_FCs!AB89</f>
        <v>472.39902976999997</v>
      </c>
      <c r="BA89" s="16">
        <f>Sect_CBs!BA89+Sect_DBs!AC89+Sect_FCs!AC89</f>
        <v>299.01727540999997</v>
      </c>
      <c r="BB89" s="16">
        <f>Sect_CBs!BB89+Sect_DBs!AD89+Sect_FCs!AD89</f>
        <v>89.451504789999973</v>
      </c>
      <c r="BC89" s="16">
        <f>Sect_CBs!BC89+Sect_DBs!AE89+Sect_FCs!AE89</f>
        <v>107.58800746</v>
      </c>
      <c r="BD89" s="16">
        <f>Sect_CBs!BD89+Sect_DBs!AF89+Sect_FCs!AF89</f>
        <v>260.23452624999999</v>
      </c>
      <c r="BE89" s="16">
        <f>Sect_CBs!BE89+Sect_DBs!AG89+Sect_FCs!AG89</f>
        <v>39.648594729999992</v>
      </c>
      <c r="BF89" s="16">
        <f>Sect_CBs!BF89+Sect_DBs!AH89+Sect_FCs!AH89</f>
        <v>41.2503107</v>
      </c>
      <c r="BG89" s="16">
        <f>Sect_CBs!BG89+Sect_DBs!AI89+Sect_FCs!AI89</f>
        <v>52.987001379999995</v>
      </c>
      <c r="BH89" s="16">
        <f>Sect_CBs!BH89+Sect_DBs!AJ89+Sect_FCs!AJ89</f>
        <v>125.51149731999999</v>
      </c>
      <c r="BI89" s="16">
        <f>Sect_CBs!BI89+Sect_DBs!AK89+Sect_FCs!AK89</f>
        <v>106.129691141</v>
      </c>
      <c r="BJ89" s="16">
        <f>Sect_CBs!BJ89+Sect_DBs!AL89+Sect_FCs!AL89</f>
        <v>41.797449229999991</v>
      </c>
      <c r="BK89" s="16">
        <f>Sect_CBs!BK89+Sect_DBs!AM89+Sect_FCs!AM89</f>
        <v>56.833787460999993</v>
      </c>
      <c r="BL89" s="16">
        <f>Sect_CBs!BL89+Sect_DBs!AN89+Sect_FCs!AN89</f>
        <v>212.86736970999996</v>
      </c>
      <c r="BM89" s="16">
        <f>Sect_CBs!BM89+Sect_DBs!AO89+Sect_FCs!AO89</f>
        <v>59.398336599999986</v>
      </c>
      <c r="BN89" s="16">
        <f>Sect_CBs!BN89+Sect_DBs!AP89+Sect_FCs!AP89</f>
        <v>76.500059359999995</v>
      </c>
      <c r="BO89" s="16">
        <f>Sect_CBs!BO89+Sect_DBs!AQ89+Sect_FCs!AQ89</f>
        <v>88.013887159999982</v>
      </c>
      <c r="BP89" s="16">
        <f>Sect_CBs!BP89+Sect_DBs!AR89+Sect_FCs!AR89</f>
        <v>124.29330747</v>
      </c>
      <c r="BQ89" s="16">
        <f>Sect_CBs!BQ89+Sect_DBs!AS89+Sect_FCs!AS89</f>
        <v>105.34879883000001</v>
      </c>
      <c r="BR89" s="16">
        <f>Sect_CBs!BR89+Sect_DBs!AT89+Sect_FCs!AT89</f>
        <v>72.669742699999986</v>
      </c>
      <c r="BS89" s="16">
        <f>Sect_CBs!BS89+Sect_DBs!AU89+Sect_FCs!AU89</f>
        <v>89.385133870000004</v>
      </c>
      <c r="BT89" s="16">
        <f>Sect_CBs!BT89+Sect_DBs!AV89+Sect_FCs!AV89</f>
        <v>19.181914879999994</v>
      </c>
      <c r="BU89" s="16">
        <f>Sect_CBs!BU89+Sect_DBs!AW89+Sect_FCs!AW89</f>
        <v>51.531664930000005</v>
      </c>
      <c r="BV89" s="16">
        <f>Sect_CBs!BV89+Sect_DBs!AX89+Sect_FCs!AX89</f>
        <v>40.993670499999993</v>
      </c>
      <c r="BW89" s="16">
        <f>Sect_CBs!BW89+Sect_DBs!AY89+Sect_FCs!AY89</f>
        <v>18.425566939999992</v>
      </c>
      <c r="BX89" s="16">
        <f>Sect_CBs!BX89+Sect_DBs!AZ89+Sect_FCs!AZ89</f>
        <v>21.169323099999996</v>
      </c>
      <c r="BY89" s="16">
        <f>Sect_CBs!BY89+Sect_DBs!BA89+Sect_FCs!BA89</f>
        <v>49.338707029999995</v>
      </c>
      <c r="BZ89" s="16">
        <f>Sect_CBs!BZ89+Sect_DBs!BB89+Sect_FCs!BB89</f>
        <v>45.986374239999996</v>
      </c>
      <c r="CA89" s="16">
        <f>Sect_CBs!CA89+Sect_DBs!BC89+Sect_FCs!BC89</f>
        <v>52.297752399999993</v>
      </c>
      <c r="CB89" s="16">
        <f>Sect_CBs!CB89+Sect_DBs!BD89+Sect_FCs!BD89</f>
        <v>48.258555549999997</v>
      </c>
      <c r="CC89" s="16">
        <f>Sect_CBs!CC89+Sect_DBs!BE89+Sect_FCs!BE89</f>
        <v>48.179943439999995</v>
      </c>
      <c r="CD89" s="16">
        <f>Sect_CBs!CD89+Sect_DBs!BF89+Sect_FCs!BF89</f>
        <v>70.414139469999995</v>
      </c>
      <c r="CE89" s="16">
        <f>Sect_CBs!CE89+Sect_DBs!BG89+Sect_FCs!BG89</f>
        <v>25.209762139999995</v>
      </c>
      <c r="CF89" s="16">
        <f>Sect_CBs!CF89+Sect_DBs!BH89+Sect_FCs!BH89</f>
        <v>62.74500544</v>
      </c>
      <c r="CG89" s="16">
        <f>Sect_CBs!CG89+Sect_DBs!BI89+Sect_FCs!BI89</f>
        <v>20.884187000000004</v>
      </c>
      <c r="CH89" s="16">
        <f>Sect_CBs!CH89+Sect_DBs!BJ89+Sect_FCs!BJ89</f>
        <v>75.750901909999996</v>
      </c>
      <c r="CI89" s="16">
        <f>Sect_CBs!CI89+Sect_DBs!BK89+Sect_FCs!BK89</f>
        <v>104.77633135000001</v>
      </c>
      <c r="CJ89" s="16">
        <f>Sect_CBs!CJ89+Sect_DBs!BL89+Sect_FCs!BL89</f>
        <v>111.22045967</v>
      </c>
      <c r="CK89" s="16">
        <f>Sect_CBs!CK89+Sect_DBs!BM89+Sect_FCs!BM89</f>
        <v>218.60401433999999</v>
      </c>
      <c r="CL89" s="16">
        <f>Sect_CBs!CL89+Sect_DBs!BN89+Sect_FCs!BN89</f>
        <v>231.13704100999999</v>
      </c>
      <c r="CM89" s="16">
        <f>Sect_CBs!CM89+Sect_DBs!BO89+Sect_FCs!BO89</f>
        <v>589.19947362999994</v>
      </c>
      <c r="CN89" s="16">
        <f>Sect_CBs!CN89+Sect_DBs!BP89+Sect_FCs!BP89</f>
        <v>683.47071957999992</v>
      </c>
      <c r="CO89" s="16">
        <f>Sect_CBs!CO89+Sect_DBs!BQ89+Sect_FCs!BQ89</f>
        <v>453.61763265999997</v>
      </c>
      <c r="CP89" s="16">
        <f>Sect_CBs!CP89+Sect_DBs!BR89+Sect_FCs!BR89</f>
        <v>350.55963939999998</v>
      </c>
      <c r="CQ89" s="16">
        <f>Sect_CBs!CQ89+Sect_DBs!BS89+Sect_FCs!BS89</f>
        <v>359.27293471000002</v>
      </c>
      <c r="CR89" s="16">
        <f>Sect_CBs!CR89+Sect_DBs!BT89+Sect_FCs!BT89</f>
        <v>171.44812609000002</v>
      </c>
      <c r="CS89" s="16">
        <f>Sect_CBs!CS89+Sect_DBs!BU89+Sect_FCs!BU89</f>
        <v>170.57006174</v>
      </c>
      <c r="CT89" s="16">
        <f>Sect_CBs!CT89+Sect_DBs!BV89+Sect_FCs!BV89</f>
        <v>106.64442317</v>
      </c>
      <c r="CU89" s="16">
        <f>Sect_CBs!CU89+Sect_DBs!BW89+Sect_FCs!BW89</f>
        <v>86.929952850000006</v>
      </c>
      <c r="CV89" s="16">
        <f>Sect_CBs!CV89+Sect_DBs!BX89+Sect_FCs!BX89</f>
        <v>113.33354457000002</v>
      </c>
      <c r="CW89" s="16">
        <f>Sect_CBs!CW89+Sect_DBs!BY89+Sect_FCs!BY89</f>
        <v>108.22506678000001</v>
      </c>
      <c r="CX89" s="16">
        <f>Sect_CBs!CX89+Sect_DBs!BZ89+Sect_FCs!BZ89</f>
        <v>111.35018482000001</v>
      </c>
      <c r="CY89" s="16">
        <f>Sect_CBs!CY89+Sect_DBs!CA89+Sect_FCs!CA89</f>
        <v>99.876127100000019</v>
      </c>
      <c r="CZ89" s="16">
        <f>Sect_CBs!CZ89+Sect_DBs!CB89+Sect_FCs!CB89</f>
        <v>130.23759148000002</v>
      </c>
      <c r="DA89" s="16">
        <f>Sect_CBs!DA89+Sect_DBs!CC89+Sect_FCs!CC89</f>
        <v>118.91112989999996</v>
      </c>
      <c r="DB89" s="16">
        <f>Sect_CBs!DB89+Sect_DBs!CD89+Sect_FCs!CD89</f>
        <v>74.404444589999954</v>
      </c>
      <c r="DC89" s="16">
        <f>Sect_CBs!DC89+Sect_DBs!CE89+Sect_FCs!CE89</f>
        <v>127.94505105999997</v>
      </c>
      <c r="DD89" s="16">
        <f>Sect_CBs!DD89+Sect_DBs!CF89+Sect_FCs!CF89</f>
        <v>114.48188716999998</v>
      </c>
      <c r="DE89" s="16">
        <f>Sect_CBs!DE89+Sect_DBs!CG89+Sect_FCs!CG89</f>
        <v>125.80728851999997</v>
      </c>
      <c r="DF89" s="16">
        <f>Sect_CBs!DF89+Sect_DBs!CH89+Sect_FCs!CH89</f>
        <v>118.39194998999994</v>
      </c>
      <c r="DG89" s="16">
        <f>Sect_CBs!DG89+Sect_DBs!CI89+Sect_FCs!CI89</f>
        <v>102.99913317999996</v>
      </c>
      <c r="DH89" s="16">
        <f>Sect_CBs!DH89+Sect_DBs!CJ89+Sect_FCs!CJ89</f>
        <v>250.54566432999999</v>
      </c>
      <c r="DI89" s="16">
        <f>Sect_CBs!DI89+Sect_DBs!CK89+Sect_FCs!CK89</f>
        <v>201.17016742999996</v>
      </c>
      <c r="DJ89" s="16">
        <f>Sect_CBs!DJ89+Sect_DBs!CL89+Sect_FCs!CL89</f>
        <v>229.73055757999998</v>
      </c>
      <c r="DK89" s="16">
        <f>Sect_CBs!DK89+Sect_DBs!CM89+Sect_FCs!CM89</f>
        <v>246.29353252999996</v>
      </c>
      <c r="DL89" s="16">
        <f>Sect_CBs!DL89+Sect_DBs!CN89+Sect_FCs!CN89</f>
        <v>317.76530753000003</v>
      </c>
      <c r="DM89" s="16">
        <f>Sect_CBs!DM89+Sect_DBs!CO89+Sect_FCs!CO89</f>
        <v>133.81447893999999</v>
      </c>
      <c r="DN89" s="16">
        <f>Sect_CBs!DN89+Sect_DBs!CP89+Sect_FCs!CP89</f>
        <v>42.850817939999935</v>
      </c>
      <c r="DO89" s="16">
        <f>Sect_CBs!DO89+Sect_DBs!CQ89+Sect_FCs!CQ89</f>
        <v>146.15168819999994</v>
      </c>
      <c r="DP89" s="16">
        <f>Sect_CBs!DP89+Sect_DBs!CR89+Sect_FCs!CR89</f>
        <v>106.0316847</v>
      </c>
      <c r="DQ89" s="16">
        <f>Sect_CBs!DQ89+Sect_DBs!CS89+Sect_FCs!CS89</f>
        <v>104.18369186999999</v>
      </c>
      <c r="DR89" s="16">
        <f>Sect_CBs!DR89+Sect_DBs!CT89+Sect_FCs!CT89</f>
        <v>104.39961718000002</v>
      </c>
      <c r="DS89" s="16">
        <f>Sect_CBs!DS89+Sect_DBs!CU89+Sect_FCs!CU89</f>
        <v>114.95800915999999</v>
      </c>
      <c r="DT89" s="16">
        <f>Sect_CBs!DT89+Sect_DBs!CV89+Sect_FCs!CV89</f>
        <v>118.86816481</v>
      </c>
      <c r="DU89" s="16">
        <f>Sect_CBs!DU89+Sect_DBs!CW89+Sect_FCs!CW89</f>
        <v>197.15534563999998</v>
      </c>
      <c r="DV89" s="16">
        <f>Sect_CBs!DV89+Sect_DBs!CX89+Sect_FCs!CX89</f>
        <v>197.69778726000001</v>
      </c>
      <c r="DW89" s="16">
        <f>Sect_CBs!DW89+Sect_DBs!CY89+Sect_FCs!CY89</f>
        <v>175.23843758999999</v>
      </c>
      <c r="DX89" s="16">
        <f>Sect_CBs!DX89+Sect_DBs!CZ89+Sect_FCs!CZ89</f>
        <v>208.54868286000004</v>
      </c>
      <c r="DY89" s="16">
        <f>Sect_CBs!DY89+Sect_DBs!DA89+Sect_FCs!DA89</f>
        <v>197.09726434999999</v>
      </c>
      <c r="DZ89" s="16">
        <f>Sect_CBs!DZ89+Sect_DBs!DB89+Sect_FCs!DB89</f>
        <v>199.64722202999999</v>
      </c>
      <c r="EA89" s="16">
        <f>Sect_CBs!EA89+Sect_DBs!DC89+Sect_FCs!DC89</f>
        <v>188.19095705999999</v>
      </c>
      <c r="EB89" s="16">
        <f>Sect_CBs!EB89+Sect_DBs!DD89+Sect_FCs!DD89</f>
        <v>195.17355906</v>
      </c>
      <c r="EC89" s="16">
        <f>Sect_CBs!EC89+Sect_DBs!DE89+Sect_FCs!DE89</f>
        <v>122.41200000000001</v>
      </c>
      <c r="ED89" s="16">
        <f>Sect_CBs!ED89+Sect_DBs!DF89+Sect_FCs!DF89</f>
        <v>126.32638704999999</v>
      </c>
      <c r="EE89" s="16">
        <f>Sect_CBs!EE89+Sect_DBs!DG89+Sect_FCs!DG89</f>
        <v>88.454999999999998</v>
      </c>
      <c r="EF89" s="16">
        <f>Sect_CBs!EF89+Sect_DBs!DH89+Sect_FCs!DH89</f>
        <v>45.27596964</v>
      </c>
      <c r="EG89" s="16">
        <f>Sect_CBs!EG89+Sect_DBs!DI89+Sect_FCs!DI89</f>
        <v>34.75631972</v>
      </c>
      <c r="EH89" s="16">
        <f>Sect_CBs!EH89+Sect_DBs!DJ89+Sect_FCs!DJ89</f>
        <v>92.32269457999999</v>
      </c>
      <c r="EI89" s="16">
        <f>Sect_CBs!EI89+Sect_DBs!DK89+Sect_FCs!DK89</f>
        <v>41.629675470000002</v>
      </c>
      <c r="EJ89" s="16">
        <f>Sect_CBs!EJ89+Sect_DBs!DL89+Sect_FCs!DL89</f>
        <v>140.60192487</v>
      </c>
      <c r="EK89" s="13">
        <f>Sect_CBs!EK89+Sect_DBs!DM89+Sect_FCs!DM89</f>
        <v>176.85565402999998</v>
      </c>
      <c r="EL89" s="13">
        <f>Sect_CBs!EL89+Sect_DBs!DN89+Sect_FCs!DN89</f>
        <v>178.72802448000002</v>
      </c>
      <c r="EM89" s="13">
        <f>Sect_CBs!EM89+Sect_DBs!DO89+Sect_FCs!DO89</f>
        <v>285.55198624000002</v>
      </c>
      <c r="EN89" s="13">
        <f>Sect_CBs!EN89+Sect_DBs!DP89+Sect_FCs!DP89</f>
        <v>332.15553857000003</v>
      </c>
      <c r="EO89" s="13">
        <f>Sect_CBs!EO89+Sect_DBs!DQ89+Sect_FCs!DQ89</f>
        <v>168.17989829999996</v>
      </c>
      <c r="EP89" s="13">
        <f>Sect_CBs!EP89+Sect_DBs!DR89+Sect_FCs!DR89</f>
        <v>126.60525042</v>
      </c>
      <c r="EQ89" s="13">
        <f>Sect_CBs!EQ89+Sect_DBs!DS89+Sect_FCs!DS89</f>
        <v>47.467624010000009</v>
      </c>
      <c r="ER89" s="13">
        <f>Sect_CBs!ER89+Sect_DBs!DT89+Sect_FCs!DT89</f>
        <v>0</v>
      </c>
      <c r="ES89" s="13">
        <f>Sect_CBs!ES89+Sect_DBs!DU89+Sect_FCs!DU89</f>
        <v>7.4878400000000003</v>
      </c>
      <c r="ET89" s="13">
        <f>Sect_CBs!ET89+Sect_DBs!DV89+Sect_FCs!DV89</f>
        <v>322.48241999999999</v>
      </c>
      <c r="EU89" s="13">
        <f>Sect_CBs!EU89+Sect_DBs!DW89+Sect_FCs!DW89</f>
        <v>315.70558036</v>
      </c>
      <c r="EV89" s="13">
        <f>Sect_CBs!EV89+Sect_DBs!DX89+Sect_FCs!DX89</f>
        <v>160.04226297999998</v>
      </c>
      <c r="EW89" s="13">
        <f>Sect_CBs!EW89+Sect_DBs!DY89+Sect_FCs!DY89</f>
        <v>187.44871108000001</v>
      </c>
      <c r="EX89" s="13">
        <f>Sect_CBs!EX89+Sect_DBs!DZ89+Sect_FCs!DZ89</f>
        <v>235.58464487999998</v>
      </c>
    </row>
    <row r="90" spans="1:154" s="18" customFormat="1" x14ac:dyDescent="0.3">
      <c r="A90" s="15" t="s">
        <v>102</v>
      </c>
      <c r="B90" s="16">
        <v>2208.1903794899999</v>
      </c>
      <c r="C90" s="16">
        <v>2240.2890440999972</v>
      </c>
      <c r="D90" s="16">
        <v>2272.0933505999992</v>
      </c>
      <c r="E90" s="16">
        <v>1690.4314504983727</v>
      </c>
      <c r="F90" s="16">
        <v>1846.38684799</v>
      </c>
      <c r="G90" s="16">
        <v>1831.7279655799998</v>
      </c>
      <c r="H90" s="16">
        <v>1975.2957838999998</v>
      </c>
      <c r="I90" s="16">
        <v>1901.8361464100003</v>
      </c>
      <c r="J90" s="16">
        <v>1812.0971464099998</v>
      </c>
      <c r="K90" s="16">
        <v>1751.3078546900001</v>
      </c>
      <c r="L90" s="16">
        <v>1614.2753295442531</v>
      </c>
      <c r="M90" s="16">
        <v>1977.7736750175009</v>
      </c>
      <c r="N90" s="16">
        <v>1695.6887992304569</v>
      </c>
      <c r="O90" s="16">
        <v>1580.6978772904565</v>
      </c>
      <c r="P90" s="16">
        <v>1550.7607734604564</v>
      </c>
      <c r="Q90" s="16">
        <v>1642.4112936904571</v>
      </c>
      <c r="R90" s="16">
        <v>1755.4189592104576</v>
      </c>
      <c r="S90" s="16">
        <v>1591.8988333954999</v>
      </c>
      <c r="T90" s="16">
        <v>1632.0733331199999</v>
      </c>
      <c r="U90" s="16">
        <v>1527.8315056814433</v>
      </c>
      <c r="V90" s="16">
        <v>1584.5826061999999</v>
      </c>
      <c r="W90" s="16">
        <v>1624.4424921299999</v>
      </c>
      <c r="X90" s="16">
        <v>1581.8790451799998</v>
      </c>
      <c r="Y90" s="16">
        <v>1521.6076630300001</v>
      </c>
      <c r="Z90" s="16">
        <f>Sect_CBs!Z90+Sect_DBs!B90+Sect_FCs!B90</f>
        <v>1840.1760797999998</v>
      </c>
      <c r="AA90" s="16">
        <f>Sect_CBs!AA90+Sect_DBs!C90+Sect_FCs!C90</f>
        <v>2291.3127838199998</v>
      </c>
      <c r="AB90" s="16">
        <f>Sect_CBs!AB90+Sect_DBs!D90+Sect_FCs!D90</f>
        <v>2415.8679699600002</v>
      </c>
      <c r="AC90" s="16">
        <f>Sect_CBs!AC90+Sect_DBs!E90+Sect_FCs!E90</f>
        <v>2543.0193483899998</v>
      </c>
      <c r="AD90" s="16">
        <f>Sect_CBs!AD90+Sect_DBs!F90+Sect_FCs!F90</f>
        <v>2457.5573628099996</v>
      </c>
      <c r="AE90" s="16">
        <f>Sect_CBs!AE90+Sect_DBs!G90+Sect_FCs!G90</f>
        <v>2477.8510745099998</v>
      </c>
      <c r="AF90" s="16">
        <f>Sect_CBs!AF90+Sect_DBs!H90+Sect_FCs!H90</f>
        <v>2591.4381191600005</v>
      </c>
      <c r="AG90" s="16">
        <f>Sect_CBs!AG90+Sect_DBs!I90+Sect_FCs!I90</f>
        <v>2434.2156816599995</v>
      </c>
      <c r="AH90" s="16">
        <f>Sect_CBs!AH90+Sect_DBs!J90+Sect_FCs!J90</f>
        <v>2401.1157100299993</v>
      </c>
      <c r="AI90" s="16">
        <f>Sect_CBs!AI90+Sect_DBs!K90+Sect_FCs!K90</f>
        <v>2663.22370843</v>
      </c>
      <c r="AJ90" s="16">
        <f>Sect_CBs!AJ90+Sect_DBs!L90+Sect_FCs!L90</f>
        <v>2500.6780020900001</v>
      </c>
      <c r="AK90" s="16">
        <f>Sect_CBs!AK90+Sect_DBs!M90+Sect_FCs!M90</f>
        <v>2445.77137128</v>
      </c>
      <c r="AL90" s="16">
        <f>Sect_CBs!AL90+Sect_DBs!N90+Sect_FCs!N90</f>
        <v>2646.0690899600004</v>
      </c>
      <c r="AM90" s="16">
        <f>Sect_CBs!AM90+Sect_DBs!O90+Sect_FCs!O90</f>
        <v>2561.0487953299994</v>
      </c>
      <c r="AN90" s="16">
        <f>Sect_CBs!AN90+Sect_DBs!P90+Sect_FCs!P90</f>
        <v>2671.5264289299994</v>
      </c>
      <c r="AO90" s="16">
        <f>Sect_CBs!AO90+Sect_DBs!Q90+Sect_FCs!Q90</f>
        <v>2919.3584614000001</v>
      </c>
      <c r="AP90" s="16">
        <f>Sect_CBs!AP90+Sect_DBs!R90+Sect_FCs!R90</f>
        <v>2997.9991765899995</v>
      </c>
      <c r="AQ90" s="16">
        <f>Sect_CBs!AQ90+Sect_DBs!S90+Sect_FCs!S90</f>
        <v>2783.2044220799999</v>
      </c>
      <c r="AR90" s="16">
        <f>Sect_CBs!AR90+Sect_DBs!T90+Sect_FCs!T90</f>
        <v>2983.7184269699997</v>
      </c>
      <c r="AS90" s="16">
        <f>Sect_CBs!AS90+Sect_DBs!U90+Sect_FCs!U90</f>
        <v>2791.5548099400007</v>
      </c>
      <c r="AT90" s="16">
        <f>Sect_CBs!AT90+Sect_DBs!V90+Sect_FCs!V90</f>
        <v>2689.7052250899974</v>
      </c>
      <c r="AU90" s="16">
        <f>Sect_CBs!AU90+Sect_DBs!W90+Sect_FCs!W90</f>
        <v>2394.6441660699984</v>
      </c>
      <c r="AV90" s="16">
        <f>Sect_CBs!AV90+Sect_DBs!X90+Sect_FCs!X90</f>
        <v>2054.0404855300003</v>
      </c>
      <c r="AW90" s="16">
        <f>Sect_CBs!AW90+Sect_DBs!Y90+Sect_FCs!Y90</f>
        <v>2202.16397499</v>
      </c>
      <c r="AX90" s="16">
        <f>Sect_CBs!AX90+Sect_DBs!Z90+Sect_FCs!Z90</f>
        <v>2665.4848295599995</v>
      </c>
      <c r="AY90" s="16">
        <f>Sect_CBs!AY90+Sect_DBs!AA90+Sect_FCs!AA90</f>
        <v>2511.3727157400003</v>
      </c>
      <c r="AZ90" s="16">
        <f>Sect_CBs!AZ90+Sect_DBs!AB90+Sect_FCs!AB90</f>
        <v>2820.7425906799999</v>
      </c>
      <c r="BA90" s="16">
        <f>Sect_CBs!BA90+Sect_DBs!AC90+Sect_FCs!AC90</f>
        <v>3311.3502361700007</v>
      </c>
      <c r="BB90" s="16">
        <f>Sect_CBs!BB90+Sect_DBs!AD90+Sect_FCs!AD90</f>
        <v>3086.5711117900009</v>
      </c>
      <c r="BC90" s="16">
        <f>Sect_CBs!BC90+Sect_DBs!AE90+Sect_FCs!AE90</f>
        <v>3371.355249180001</v>
      </c>
      <c r="BD90" s="16">
        <f>Sect_CBs!BD90+Sect_DBs!AF90+Sect_FCs!AF90</f>
        <v>3497.4520095768321</v>
      </c>
      <c r="BE90" s="16">
        <f>Sect_CBs!BE90+Sect_DBs!AG90+Sect_FCs!AG90</f>
        <v>3143.8126712000003</v>
      </c>
      <c r="BF90" s="16">
        <f>Sect_CBs!BF90+Sect_DBs!AH90+Sect_FCs!AH90</f>
        <v>3072.4989974699997</v>
      </c>
      <c r="BG90" s="16">
        <f>Sect_CBs!BG90+Sect_DBs!AI90+Sect_FCs!AI90</f>
        <v>3620.4826395100004</v>
      </c>
      <c r="BH90" s="16">
        <f>Sect_CBs!BH90+Sect_DBs!AJ90+Sect_FCs!AJ90</f>
        <v>3584.7023170400007</v>
      </c>
      <c r="BI90" s="16">
        <f>Sect_CBs!BI90+Sect_DBs!AK90+Sect_FCs!AK90</f>
        <v>3173.9600623210004</v>
      </c>
      <c r="BJ90" s="16">
        <f>Sect_CBs!BJ90+Sect_DBs!AL90+Sect_FCs!AL90</f>
        <v>3313.9280454500017</v>
      </c>
      <c r="BK90" s="16">
        <f>Sect_CBs!BK90+Sect_DBs!AM90+Sect_FCs!AM90</f>
        <v>3145.0624601510017</v>
      </c>
      <c r="BL90" s="16">
        <f>Sect_CBs!BL90+Sect_DBs!AN90+Sect_FCs!AN90</f>
        <v>3421.03943682</v>
      </c>
      <c r="BM90" s="16">
        <f>Sect_CBs!BM90+Sect_DBs!AO90+Sect_FCs!AO90</f>
        <v>3027.3737060700005</v>
      </c>
      <c r="BN90" s="16">
        <f>Sect_CBs!BN90+Sect_DBs!AP90+Sect_FCs!AP90</f>
        <v>2880.2567104299997</v>
      </c>
      <c r="BO90" s="16">
        <f>Sect_CBs!BO90+Sect_DBs!AQ90+Sect_FCs!AQ90</f>
        <v>3232.2584855400005</v>
      </c>
      <c r="BP90" s="16">
        <f>Sect_CBs!BP90+Sect_DBs!AR90+Sect_FCs!AR90</f>
        <v>3200.2669385300005</v>
      </c>
      <c r="BQ90" s="16">
        <f>Sect_CBs!BQ90+Sect_DBs!AS90+Sect_FCs!AS90</f>
        <v>2773.226928770001</v>
      </c>
      <c r="BR90" s="16">
        <f>Sect_CBs!BR90+Sect_DBs!AT90+Sect_FCs!AT90</f>
        <v>2938.0216826100004</v>
      </c>
      <c r="BS90" s="16">
        <f>Sect_CBs!BS90+Sect_DBs!AU90+Sect_FCs!AU90</f>
        <v>3650.4114774100003</v>
      </c>
      <c r="BT90" s="16">
        <f>Sect_CBs!BT90+Sect_DBs!AV90+Sect_FCs!AV90</f>
        <v>2981.2465338699999</v>
      </c>
      <c r="BU90" s="16">
        <f>Sect_CBs!BU90+Sect_DBs!AW90+Sect_FCs!AW90</f>
        <v>3439.0180588300009</v>
      </c>
      <c r="BV90" s="16">
        <f>Sect_CBs!BV90+Sect_DBs!AX90+Sect_FCs!AX90</f>
        <v>3323.2612199799996</v>
      </c>
      <c r="BW90" s="16">
        <f>Sect_CBs!BW90+Sect_DBs!AY90+Sect_FCs!AY90</f>
        <v>3406.9587704399996</v>
      </c>
      <c r="BX90" s="16">
        <f>Sect_CBs!BX90+Sect_DBs!AZ90+Sect_FCs!AZ90</f>
        <v>3074.2420108500005</v>
      </c>
      <c r="BY90" s="16">
        <f>Sect_CBs!BY90+Sect_DBs!BA90+Sect_FCs!BA90</f>
        <v>3922.2987277300008</v>
      </c>
      <c r="BZ90" s="16">
        <f>Sect_CBs!BZ90+Sect_DBs!BB90+Sect_FCs!BB90</f>
        <v>4319.2599358200014</v>
      </c>
      <c r="CA90" s="16">
        <f>Sect_CBs!CA90+Sect_DBs!BC90+Sect_FCs!BC90</f>
        <v>3735.5642104100002</v>
      </c>
      <c r="CB90" s="16">
        <f>Sect_CBs!CB90+Sect_DBs!BD90+Sect_FCs!BD90</f>
        <v>4445.70804107</v>
      </c>
      <c r="CC90" s="16">
        <f>Sect_CBs!CC90+Sect_DBs!BE90+Sect_FCs!BE90</f>
        <v>4299.4413808699992</v>
      </c>
      <c r="CD90" s="16">
        <f>Sect_CBs!CD90+Sect_DBs!BF90+Sect_FCs!BF90</f>
        <v>4334.8300332099989</v>
      </c>
      <c r="CE90" s="16">
        <f>Sect_CBs!CE90+Sect_DBs!BG90+Sect_FCs!BG90</f>
        <v>5001.4349112299997</v>
      </c>
      <c r="CF90" s="16">
        <f>Sect_CBs!CF90+Sect_DBs!BH90+Sect_FCs!BH90</f>
        <v>4804.324416630001</v>
      </c>
      <c r="CG90" s="16">
        <f>Sect_CBs!CG90+Sect_DBs!BI90+Sect_FCs!BI90</f>
        <v>4803.1743784</v>
      </c>
      <c r="CH90" s="16">
        <f>Sect_CBs!CH90+Sect_DBs!BJ90+Sect_FCs!BJ90</f>
        <v>5434.4995479699992</v>
      </c>
      <c r="CI90" s="16">
        <f>Sect_CBs!CI90+Sect_DBs!BK90+Sect_FCs!BK90</f>
        <v>5193.4759534899995</v>
      </c>
      <c r="CJ90" s="16">
        <f>Sect_CBs!CJ90+Sect_DBs!BL90+Sect_FCs!BL90</f>
        <v>5190.4663845599989</v>
      </c>
      <c r="CK90" s="16">
        <f>Sect_CBs!CK90+Sect_DBs!BM90+Sect_FCs!BM90</f>
        <v>5198.9216251399994</v>
      </c>
      <c r="CL90" s="16">
        <f>Sect_CBs!CL90+Sect_DBs!BN90+Sect_FCs!BN90</f>
        <v>4770.1117815400003</v>
      </c>
      <c r="CM90" s="16">
        <f>Sect_CBs!CM90+Sect_DBs!BO90+Sect_FCs!BO90</f>
        <v>4608.3094319700003</v>
      </c>
      <c r="CN90" s="16">
        <f>Sect_CBs!CN90+Sect_DBs!BP90+Sect_FCs!BP90</f>
        <v>5064.5998031399995</v>
      </c>
      <c r="CO90" s="16">
        <f>Sect_CBs!CO90+Sect_DBs!BQ90+Sect_FCs!BQ90</f>
        <v>5165.0305299099991</v>
      </c>
      <c r="CP90" s="16">
        <f>Sect_CBs!CP90+Sect_DBs!BR90+Sect_FCs!BR90</f>
        <v>5432.682846810002</v>
      </c>
      <c r="CQ90" s="16">
        <f>Sect_CBs!CQ90+Sect_DBs!BS90+Sect_FCs!BS90</f>
        <v>5475.8546881900011</v>
      </c>
      <c r="CR90" s="16">
        <f>Sect_CBs!CR90+Sect_DBs!BT90+Sect_FCs!BT90</f>
        <v>5360.6208196999996</v>
      </c>
      <c r="CS90" s="16">
        <f>Sect_CBs!CS90+Sect_DBs!BU90+Sect_FCs!BU90</f>
        <v>5416.9904164899999</v>
      </c>
      <c r="CT90" s="16">
        <f>Sect_CBs!CT90+Sect_DBs!BV90+Sect_FCs!BV90</f>
        <v>5511.1981904200011</v>
      </c>
      <c r="CU90" s="16">
        <f>Sect_CBs!CU90+Sect_DBs!BW90+Sect_FCs!BW90</f>
        <v>5038.1866579299985</v>
      </c>
      <c r="CV90" s="16">
        <f>Sect_CBs!CV90+Sect_DBs!BX90+Sect_FCs!BX90</f>
        <v>5171.8816768400002</v>
      </c>
      <c r="CW90" s="16">
        <f>Sect_CBs!CW90+Sect_DBs!BY90+Sect_FCs!BY90</f>
        <v>5957.2799778599992</v>
      </c>
      <c r="CX90" s="16">
        <f>Sect_CBs!CX90+Sect_DBs!BZ90+Sect_FCs!BZ90</f>
        <v>5218.8542482499988</v>
      </c>
      <c r="CY90" s="16">
        <f>Sect_CBs!CY90+Sect_DBs!CA90+Sect_FCs!CA90</f>
        <v>5530.1427016899997</v>
      </c>
      <c r="CZ90" s="16">
        <f>Sect_CBs!CZ90+Sect_DBs!CB90+Sect_FCs!CB90</f>
        <v>6355.2099230800022</v>
      </c>
      <c r="DA90" s="16">
        <f>Sect_CBs!DA90+Sect_DBs!CC90+Sect_FCs!CC90</f>
        <v>6493.2431684899993</v>
      </c>
      <c r="DB90" s="16">
        <f>Sect_CBs!DB90+Sect_DBs!CD90+Sect_FCs!CD90</f>
        <v>5558.8907165399996</v>
      </c>
      <c r="DC90" s="16">
        <f>Sect_CBs!DC90+Sect_DBs!CE90+Sect_FCs!CE90</f>
        <v>5874.78792617</v>
      </c>
      <c r="DD90" s="16">
        <f>Sect_CBs!DD90+Sect_DBs!CF90+Sect_FCs!CF90</f>
        <v>5979.8647470800006</v>
      </c>
      <c r="DE90" s="16">
        <f>Sect_CBs!DE90+Sect_DBs!CG90+Sect_FCs!CG90</f>
        <v>5313.0370081399988</v>
      </c>
      <c r="DF90" s="16">
        <f>Sect_CBs!DF90+Sect_DBs!CH90+Sect_FCs!CH90</f>
        <v>6072.7159132200022</v>
      </c>
      <c r="DG90" s="16">
        <f>Sect_CBs!DG90+Sect_DBs!CI90+Sect_FCs!CI90</f>
        <v>5651.161879700001</v>
      </c>
      <c r="DH90" s="16">
        <f>Sect_CBs!DH90+Sect_DBs!CJ90+Sect_FCs!CJ90</f>
        <v>6232.593869289999</v>
      </c>
      <c r="DI90" s="16">
        <f>Sect_CBs!DI90+Sect_DBs!CK90+Sect_FCs!CK90</f>
        <v>6866.3383315099982</v>
      </c>
      <c r="DJ90" s="16">
        <f>Sect_CBs!DJ90+Sect_DBs!CL90+Sect_FCs!CL90</f>
        <v>6419.3806640199982</v>
      </c>
      <c r="DK90" s="16">
        <f>Sect_CBs!DK90+Sect_DBs!CM90+Sect_FCs!CM90</f>
        <v>6407.4362994299972</v>
      </c>
      <c r="DL90" s="16">
        <f>Sect_CBs!DL90+Sect_DBs!CN90+Sect_FCs!CN90</f>
        <v>7239.1659844210008</v>
      </c>
      <c r="DM90" s="16">
        <f>Sect_CBs!DM90+Sect_DBs!CO90+Sect_FCs!CO90</f>
        <v>6842.008663700999</v>
      </c>
      <c r="DN90" s="16">
        <f>Sect_CBs!DN90+Sect_DBs!CP90+Sect_FCs!CP90</f>
        <v>6300.5997346710001</v>
      </c>
      <c r="DO90" s="16">
        <f>Sect_CBs!DO90+Sect_DBs!CQ90+Sect_FCs!CQ90</f>
        <v>6337.9763148009997</v>
      </c>
      <c r="DP90" s="16">
        <f>Sect_CBs!DP90+Sect_DBs!CR90+Sect_FCs!CR90</f>
        <v>5341.3315983299999</v>
      </c>
      <c r="DQ90" s="16">
        <f>Sect_CBs!DQ90+Sect_DBs!CS90+Sect_FCs!CS90</f>
        <v>4983.4267744799999</v>
      </c>
      <c r="DR90" s="16">
        <f>Sect_CBs!DR90+Sect_DBs!CT90+Sect_FCs!CT90</f>
        <v>4909.8467945999992</v>
      </c>
      <c r="DS90" s="16">
        <f>Sect_CBs!DS90+Sect_DBs!CU90+Sect_FCs!CU90</f>
        <v>4229.5726176500002</v>
      </c>
      <c r="DT90" s="16">
        <f>Sect_CBs!DT90+Sect_DBs!CV90+Sect_FCs!CV90</f>
        <v>4117.5754067499993</v>
      </c>
      <c r="DU90" s="16">
        <f>Sect_CBs!DU90+Sect_DBs!CW90+Sect_FCs!CW90</f>
        <v>3766.9918762700008</v>
      </c>
      <c r="DV90" s="16">
        <f>Sect_CBs!DV90+Sect_DBs!CX90+Sect_FCs!CX90</f>
        <v>3749.7867555799994</v>
      </c>
      <c r="DW90" s="16">
        <f>Sect_CBs!DW90+Sect_DBs!CY90+Sect_FCs!CY90</f>
        <v>3770.16144029</v>
      </c>
      <c r="DX90" s="16">
        <f>Sect_CBs!DX90+Sect_DBs!CZ90+Sect_FCs!CZ90</f>
        <v>4017.9047419499993</v>
      </c>
      <c r="DY90" s="16">
        <f>Sect_CBs!DY90+Sect_DBs!DA90+Sect_FCs!DA90</f>
        <v>4004.35555935</v>
      </c>
      <c r="DZ90" s="16">
        <f>Sect_CBs!DZ90+Sect_DBs!DB90+Sect_FCs!DB90</f>
        <v>4148.5565960899994</v>
      </c>
      <c r="EA90" s="16">
        <f>Sect_CBs!EA90+Sect_DBs!DC90+Sect_FCs!DC90</f>
        <v>4067.4717146599996</v>
      </c>
      <c r="EB90" s="16">
        <f>Sect_CBs!EB90+Sect_DBs!DD90+Sect_FCs!DD90</f>
        <v>3942.3286448800004</v>
      </c>
      <c r="EC90" s="16">
        <f>Sect_CBs!EC90+Sect_DBs!DE90+Sect_FCs!DE90</f>
        <v>3589.7100919199997</v>
      </c>
      <c r="ED90" s="16">
        <f>Sect_CBs!ED90+Sect_DBs!DF90+Sect_FCs!DF90</f>
        <v>3846.4230314699998</v>
      </c>
      <c r="EE90" s="16">
        <f>Sect_CBs!EE90+Sect_DBs!DG90+Sect_FCs!DG90</f>
        <v>3717.5601793599949</v>
      </c>
      <c r="EF90" s="16">
        <f>Sect_CBs!EF90+Sect_DBs!DH90+Sect_FCs!DH90</f>
        <v>3597.9467304499994</v>
      </c>
      <c r="EG90" s="16">
        <f>Sect_CBs!EG90+Sect_DBs!DI90+Sect_FCs!DI90</f>
        <v>3432.8241023800006</v>
      </c>
      <c r="EH90" s="16">
        <f>Sect_CBs!EH90+Sect_DBs!DJ90+Sect_FCs!DJ90</f>
        <v>3392.1923505700006</v>
      </c>
      <c r="EI90" s="16">
        <f>Sect_CBs!EI90+Sect_DBs!DK90+Sect_FCs!DK90</f>
        <v>3486.3129542699999</v>
      </c>
      <c r="EJ90" s="16">
        <f>Sect_CBs!EJ90+Sect_DBs!DL90+Sect_FCs!DL90</f>
        <v>3972.5539679599992</v>
      </c>
      <c r="EK90" s="13">
        <f>Sect_CBs!EK90+Sect_DBs!DM90+Sect_FCs!DM90</f>
        <v>3994.1650941299986</v>
      </c>
      <c r="EL90" s="13">
        <f>Sect_CBs!EL90+Sect_DBs!DN90+Sect_FCs!DN90</f>
        <v>4452.101676719999</v>
      </c>
      <c r="EM90" s="13">
        <f>Sect_CBs!EM90+Sect_DBs!DO90+Sect_FCs!DO90</f>
        <v>3751.5942851199998</v>
      </c>
      <c r="EN90" s="13">
        <f>Sect_CBs!EN90+Sect_DBs!DP90+Sect_FCs!DP90</f>
        <v>3535.8756483599996</v>
      </c>
      <c r="EO90" s="13">
        <f>Sect_CBs!EO90+Sect_DBs!DQ90+Sect_FCs!DQ90</f>
        <v>3829.5864786799998</v>
      </c>
      <c r="EP90" s="13">
        <f>Sect_CBs!EP90+Sect_DBs!DR90+Sect_FCs!DR90</f>
        <v>3617.224118019999</v>
      </c>
      <c r="EQ90" s="13">
        <f>Sect_CBs!EQ90+Sect_DBs!DS90+Sect_FCs!DS90</f>
        <v>4203.9819110999997</v>
      </c>
      <c r="ER90" s="13">
        <f>Sect_CBs!ER90+Sect_DBs!DT90+Sect_FCs!DT90</f>
        <v>3624.322237899999</v>
      </c>
      <c r="ES90" s="13">
        <f>Sect_CBs!ES90+Sect_DBs!DU90+Sect_FCs!DU90</f>
        <v>5620.5364393199998</v>
      </c>
      <c r="ET90" s="13">
        <f>Sect_CBs!ET90+Sect_DBs!DV90+Sect_FCs!DV90</f>
        <v>4888.8327011499996</v>
      </c>
      <c r="EU90" s="13">
        <f>Sect_CBs!EU90+Sect_DBs!DW90+Sect_FCs!DW90</f>
        <v>4949.205945669999</v>
      </c>
      <c r="EV90" s="13">
        <f>Sect_CBs!EV90+Sect_DBs!DX90+Sect_FCs!DX90</f>
        <v>5249.3540671600003</v>
      </c>
      <c r="EW90" s="13">
        <f>Sect_CBs!EW90+Sect_DBs!DY90+Sect_FCs!DY90</f>
        <v>4716.4571307099986</v>
      </c>
      <c r="EX90" s="13">
        <f>Sect_CBs!EX90+Sect_DBs!DZ90+Sect_FCs!DZ90</f>
        <v>4959.8742541199981</v>
      </c>
    </row>
    <row r="91" spans="1:154" s="18" customFormat="1" x14ac:dyDescent="0.3">
      <c r="A91" s="15" t="s">
        <v>103</v>
      </c>
      <c r="B91" s="16">
        <v>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f>Sect_CBs!Z91+Sect_DBs!B91+Sect_FCs!B91</f>
        <v>0</v>
      </c>
      <c r="AA91" s="16">
        <f>Sect_CBs!AA91+Sect_DBs!C91+Sect_FCs!C91</f>
        <v>0</v>
      </c>
      <c r="AB91" s="16">
        <f>Sect_CBs!AB91+Sect_DBs!D91+Sect_FCs!D91</f>
        <v>0</v>
      </c>
      <c r="AC91" s="16">
        <f>Sect_CBs!AC91+Sect_DBs!E91+Sect_FCs!E91</f>
        <v>0</v>
      </c>
      <c r="AD91" s="16">
        <f>Sect_CBs!AD91+Sect_DBs!F91+Sect_FCs!F91</f>
        <v>0</v>
      </c>
      <c r="AE91" s="16">
        <f>Sect_CBs!AE91+Sect_DBs!G91+Sect_FCs!G91</f>
        <v>0</v>
      </c>
      <c r="AF91" s="16">
        <f>Sect_CBs!AF91+Sect_DBs!H91+Sect_FCs!H91</f>
        <v>0</v>
      </c>
      <c r="AG91" s="16">
        <f>Sect_CBs!AG91+Sect_DBs!I91+Sect_FCs!I91</f>
        <v>0</v>
      </c>
      <c r="AH91" s="16">
        <f>Sect_CBs!AH91+Sect_DBs!J91+Sect_FCs!J91</f>
        <v>0</v>
      </c>
      <c r="AI91" s="16">
        <f>Sect_CBs!AI91+Sect_DBs!K91+Sect_FCs!K91</f>
        <v>0</v>
      </c>
      <c r="AJ91" s="16">
        <f>Sect_CBs!AJ91+Sect_DBs!L91+Sect_FCs!L91</f>
        <v>0</v>
      </c>
      <c r="AK91" s="16">
        <f>Sect_CBs!AK91+Sect_DBs!M91+Sect_FCs!M91</f>
        <v>0</v>
      </c>
      <c r="AL91" s="16">
        <f>Sect_CBs!AL91+Sect_DBs!N91+Sect_FCs!N91</f>
        <v>0</v>
      </c>
      <c r="AM91" s="16">
        <f>Sect_CBs!AM91+Sect_DBs!O91+Sect_FCs!O91</f>
        <v>0</v>
      </c>
      <c r="AN91" s="16">
        <f>Sect_CBs!AN91+Sect_DBs!P91+Sect_FCs!P91</f>
        <v>0</v>
      </c>
      <c r="AO91" s="16">
        <f>Sect_CBs!AO91+Sect_DBs!Q91+Sect_FCs!Q91</f>
        <v>0</v>
      </c>
      <c r="AP91" s="16">
        <f>Sect_CBs!AP91+Sect_DBs!R91+Sect_FCs!R91</f>
        <v>0</v>
      </c>
      <c r="AQ91" s="16">
        <f>Sect_CBs!AQ91+Sect_DBs!S91+Sect_FCs!S91</f>
        <v>0</v>
      </c>
      <c r="AR91" s="16">
        <f>Sect_CBs!AR91+Sect_DBs!T91+Sect_FCs!T91</f>
        <v>0</v>
      </c>
      <c r="AS91" s="16">
        <f>Sect_CBs!AS91+Sect_DBs!U91+Sect_FCs!U91</f>
        <v>0</v>
      </c>
      <c r="AT91" s="16">
        <f>Sect_CBs!AT91+Sect_DBs!V91+Sect_FCs!V91</f>
        <v>0</v>
      </c>
      <c r="AU91" s="16">
        <f>Sect_CBs!AU91+Sect_DBs!W91+Sect_FCs!W91</f>
        <v>0</v>
      </c>
      <c r="AV91" s="16">
        <f>Sect_CBs!AV91+Sect_DBs!X91+Sect_FCs!X91</f>
        <v>0</v>
      </c>
      <c r="AW91" s="16">
        <f>Sect_CBs!AW91+Sect_DBs!Y91+Sect_FCs!Y91</f>
        <v>0</v>
      </c>
      <c r="AX91" s="16">
        <f>Sect_CBs!AX91+Sect_DBs!Z91+Sect_FCs!Z91</f>
        <v>0</v>
      </c>
      <c r="AY91" s="16">
        <f>Sect_CBs!AY91+Sect_DBs!AA91+Sect_FCs!AA91</f>
        <v>0</v>
      </c>
      <c r="AZ91" s="16">
        <f>Sect_CBs!AZ91+Sect_DBs!AB91+Sect_FCs!AB91</f>
        <v>0</v>
      </c>
      <c r="BA91" s="16">
        <f>Sect_CBs!BA91+Sect_DBs!AC91+Sect_FCs!AC91</f>
        <v>0</v>
      </c>
      <c r="BB91" s="16">
        <f>Sect_CBs!BB91+Sect_DBs!AD91+Sect_FCs!AD91</f>
        <v>0</v>
      </c>
      <c r="BC91" s="16">
        <f>Sect_CBs!BC91+Sect_DBs!AE91+Sect_FCs!AE91</f>
        <v>0</v>
      </c>
      <c r="BD91" s="16">
        <f>Sect_CBs!BD91+Sect_DBs!AF91+Sect_FCs!AF91</f>
        <v>0</v>
      </c>
      <c r="BE91" s="16">
        <f>Sect_CBs!BE91+Sect_DBs!AG91+Sect_FCs!AG91</f>
        <v>0</v>
      </c>
      <c r="BF91" s="16">
        <f>Sect_CBs!BF91+Sect_DBs!AH91+Sect_FCs!AH91</f>
        <v>0</v>
      </c>
      <c r="BG91" s="16">
        <f>Sect_CBs!BG91+Sect_DBs!AI91+Sect_FCs!AI91</f>
        <v>0</v>
      </c>
      <c r="BH91" s="16">
        <f>Sect_CBs!BH91+Sect_DBs!AJ91+Sect_FCs!AJ91</f>
        <v>0</v>
      </c>
      <c r="BI91" s="16">
        <f>Sect_CBs!BI91+Sect_DBs!AK91+Sect_FCs!AK91</f>
        <v>0</v>
      </c>
      <c r="BJ91" s="16">
        <f>Sect_CBs!BJ91+Sect_DBs!AL91+Sect_FCs!AL91</f>
        <v>0</v>
      </c>
      <c r="BK91" s="16">
        <f>Sect_CBs!BK91+Sect_DBs!AM91+Sect_FCs!AM91</f>
        <v>0</v>
      </c>
      <c r="BL91" s="16">
        <f>Sect_CBs!BL91+Sect_DBs!AN91+Sect_FCs!AN91</f>
        <v>0</v>
      </c>
      <c r="BM91" s="16">
        <f>Sect_CBs!BM91+Sect_DBs!AO91+Sect_FCs!AO91</f>
        <v>0</v>
      </c>
      <c r="BN91" s="16">
        <f>Sect_CBs!BN91+Sect_DBs!AP91+Sect_FCs!AP91</f>
        <v>0</v>
      </c>
      <c r="BO91" s="16">
        <f>Sect_CBs!BO91+Sect_DBs!AQ91+Sect_FCs!AQ91</f>
        <v>0</v>
      </c>
      <c r="BP91" s="16">
        <f>Sect_CBs!BP91+Sect_DBs!AR91+Sect_FCs!AR91</f>
        <v>0</v>
      </c>
      <c r="BQ91" s="16">
        <f>Sect_CBs!BQ91+Sect_DBs!AS91+Sect_FCs!AS91</f>
        <v>0</v>
      </c>
      <c r="BR91" s="16">
        <f>Sect_CBs!BR91+Sect_DBs!AT91+Sect_FCs!AT91</f>
        <v>0</v>
      </c>
      <c r="BS91" s="16">
        <f>Sect_CBs!BS91+Sect_DBs!AU91+Sect_FCs!AU91</f>
        <v>0</v>
      </c>
      <c r="BT91" s="16">
        <f>Sect_CBs!BT91+Sect_DBs!AV91+Sect_FCs!AV91</f>
        <v>0</v>
      </c>
      <c r="BU91" s="16">
        <f>Sect_CBs!BU91+Sect_DBs!AW91+Sect_FCs!AW91</f>
        <v>0</v>
      </c>
      <c r="BV91" s="16">
        <f>Sect_CBs!BV91+Sect_DBs!AX91+Sect_FCs!AX91</f>
        <v>0</v>
      </c>
      <c r="BW91" s="16">
        <f>Sect_CBs!BW91+Sect_DBs!AY91+Sect_FCs!AY91</f>
        <v>0</v>
      </c>
      <c r="BX91" s="16">
        <f>Sect_CBs!BX91+Sect_DBs!AZ91+Sect_FCs!AZ91</f>
        <v>0</v>
      </c>
      <c r="BY91" s="16">
        <f>Sect_CBs!BY91+Sect_DBs!BA91+Sect_FCs!BA91</f>
        <v>0</v>
      </c>
      <c r="BZ91" s="16">
        <f>Sect_CBs!BZ91+Sect_DBs!BB91+Sect_FCs!BB91</f>
        <v>0</v>
      </c>
      <c r="CA91" s="16">
        <f>Sect_CBs!CA91+Sect_DBs!BC91+Sect_FCs!BC91</f>
        <v>0</v>
      </c>
      <c r="CB91" s="16">
        <f>Sect_CBs!CB91+Sect_DBs!BD91+Sect_FCs!BD91</f>
        <v>0</v>
      </c>
      <c r="CC91" s="16">
        <f>Sect_CBs!CC91+Sect_DBs!BE91+Sect_FCs!BE91</f>
        <v>0</v>
      </c>
      <c r="CD91" s="16">
        <f>Sect_CBs!CD91+Sect_DBs!BF91+Sect_FCs!BF91</f>
        <v>0</v>
      </c>
      <c r="CE91" s="16">
        <f>Sect_CBs!CE91+Sect_DBs!BG91+Sect_FCs!BG91</f>
        <v>0</v>
      </c>
      <c r="CF91" s="16">
        <f>Sect_CBs!CF91+Sect_DBs!BH91+Sect_FCs!BH91</f>
        <v>0</v>
      </c>
      <c r="CG91" s="16">
        <f>Sect_CBs!CG91+Sect_DBs!BI91+Sect_FCs!BI91</f>
        <v>0</v>
      </c>
      <c r="CH91" s="16">
        <f>Sect_CBs!CH91+Sect_DBs!BJ91+Sect_FCs!BJ91</f>
        <v>0</v>
      </c>
      <c r="CI91" s="16">
        <f>Sect_CBs!CI91+Sect_DBs!BK91+Sect_FCs!BK91</f>
        <v>0</v>
      </c>
      <c r="CJ91" s="16">
        <f>Sect_CBs!CJ91+Sect_DBs!BL91+Sect_FCs!BL91</f>
        <v>0</v>
      </c>
      <c r="CK91" s="16">
        <f>Sect_CBs!CK91+Sect_DBs!BM91+Sect_FCs!BM91</f>
        <v>0</v>
      </c>
      <c r="CL91" s="16">
        <f>Sect_CBs!CL91+Sect_DBs!BN91+Sect_FCs!BN91</f>
        <v>0</v>
      </c>
      <c r="CM91" s="16">
        <f>Sect_CBs!CM91+Sect_DBs!BO91+Sect_FCs!BO91</f>
        <v>0</v>
      </c>
      <c r="CN91" s="16">
        <f>Sect_CBs!CN91+Sect_DBs!BP91+Sect_FCs!BP91</f>
        <v>0</v>
      </c>
      <c r="CO91" s="16">
        <f>Sect_CBs!CO91+Sect_DBs!BQ91+Sect_FCs!BQ91</f>
        <v>0</v>
      </c>
      <c r="CP91" s="16">
        <f>Sect_CBs!CP91+Sect_DBs!BR91+Sect_FCs!BR91</f>
        <v>0</v>
      </c>
      <c r="CQ91" s="16">
        <f>Sect_CBs!CQ91+Sect_DBs!BS91+Sect_FCs!BS91</f>
        <v>0</v>
      </c>
      <c r="CR91" s="16">
        <f>Sect_CBs!CR91+Sect_DBs!BT91+Sect_FCs!BT91</f>
        <v>0</v>
      </c>
      <c r="CS91" s="16">
        <f>Sect_CBs!CS91+Sect_DBs!BU91+Sect_FCs!BU91</f>
        <v>0</v>
      </c>
      <c r="CT91" s="16">
        <f>Sect_CBs!CT91+Sect_DBs!BV91+Sect_FCs!BV91</f>
        <v>0</v>
      </c>
      <c r="CU91" s="16">
        <f>Sect_CBs!CU91+Sect_DBs!BW91+Sect_FCs!BW91</f>
        <v>0</v>
      </c>
      <c r="CV91" s="16">
        <f>Sect_CBs!CV91+Sect_DBs!BX91+Sect_FCs!BX91</f>
        <v>0</v>
      </c>
      <c r="CW91" s="16">
        <f>Sect_CBs!CW91+Sect_DBs!BY91+Sect_FCs!BY91</f>
        <v>0</v>
      </c>
      <c r="CX91" s="16">
        <f>Sect_CBs!CX91+Sect_DBs!BZ91+Sect_FCs!BZ91</f>
        <v>0</v>
      </c>
      <c r="CY91" s="16">
        <f>Sect_CBs!CY91+Sect_DBs!CA91+Sect_FCs!CA91</f>
        <v>0</v>
      </c>
      <c r="CZ91" s="16">
        <f>Sect_CBs!CZ91+Sect_DBs!CB91+Sect_FCs!CB91</f>
        <v>0</v>
      </c>
      <c r="DA91" s="16">
        <f>Sect_CBs!DA91+Sect_DBs!CC91+Sect_FCs!CC91</f>
        <v>0</v>
      </c>
      <c r="DB91" s="16">
        <f>Sect_CBs!DB91+Sect_DBs!CD91+Sect_FCs!CD91</f>
        <v>0</v>
      </c>
      <c r="DC91" s="16">
        <f>Sect_CBs!DC91+Sect_DBs!CE91+Sect_FCs!CE91</f>
        <v>0</v>
      </c>
      <c r="DD91" s="16">
        <f>Sect_CBs!DD91+Sect_DBs!CF91+Sect_FCs!CF91</f>
        <v>0</v>
      </c>
      <c r="DE91" s="16">
        <f>Sect_CBs!DE91+Sect_DBs!CG91+Sect_FCs!CG91</f>
        <v>0</v>
      </c>
      <c r="DF91" s="16">
        <f>Sect_CBs!DF91+Sect_DBs!CH91+Sect_FCs!CH91</f>
        <v>0</v>
      </c>
      <c r="DG91" s="16">
        <f>Sect_CBs!DG91+Sect_DBs!CI91+Sect_FCs!CI91</f>
        <v>0</v>
      </c>
      <c r="DH91" s="16">
        <f>Sect_CBs!DH91+Sect_DBs!CJ91+Sect_FCs!CJ91</f>
        <v>0</v>
      </c>
      <c r="DI91" s="16">
        <f>Sect_CBs!DI91+Sect_DBs!CK91+Sect_FCs!CK91</f>
        <v>0</v>
      </c>
      <c r="DJ91" s="16">
        <f>Sect_CBs!DJ91+Sect_DBs!CL91+Sect_FCs!CL91</f>
        <v>0</v>
      </c>
      <c r="DK91" s="16">
        <f>Sect_CBs!DK91+Sect_DBs!CM91+Sect_FCs!CM91</f>
        <v>0</v>
      </c>
      <c r="DL91" s="16">
        <f>Sect_CBs!DL91+Sect_DBs!CN91+Sect_FCs!CN91</f>
        <v>0</v>
      </c>
      <c r="DM91" s="16">
        <f>Sect_CBs!DM91+Sect_DBs!CO91+Sect_FCs!CO91</f>
        <v>0</v>
      </c>
      <c r="DN91" s="16">
        <f>Sect_CBs!DN91+Sect_DBs!CP91+Sect_FCs!CP91</f>
        <v>0</v>
      </c>
      <c r="DO91" s="16">
        <f>Sect_CBs!DO91+Sect_DBs!CQ91+Sect_FCs!CQ91</f>
        <v>0</v>
      </c>
      <c r="DP91" s="16">
        <f>Sect_CBs!DP91+Sect_DBs!CR91+Sect_FCs!CR91</f>
        <v>0</v>
      </c>
      <c r="DQ91" s="16">
        <f>Sect_CBs!DQ91+Sect_DBs!CS91+Sect_FCs!CS91</f>
        <v>0</v>
      </c>
      <c r="DR91" s="16">
        <f>Sect_CBs!DR91+Sect_DBs!CT91+Sect_FCs!CT91</f>
        <v>0</v>
      </c>
      <c r="DS91" s="16">
        <f>Sect_CBs!DS91+Sect_DBs!CU91+Sect_FCs!CU91</f>
        <v>0</v>
      </c>
      <c r="DT91" s="16">
        <f>Sect_CBs!DT91+Sect_DBs!CV91+Sect_FCs!CV91</f>
        <v>0</v>
      </c>
      <c r="DU91" s="16">
        <f>Sect_CBs!DU91+Sect_DBs!CW91+Sect_FCs!CW91</f>
        <v>0</v>
      </c>
      <c r="DV91" s="16">
        <f>Sect_CBs!DV91+Sect_DBs!CX91+Sect_FCs!CX91</f>
        <v>0</v>
      </c>
      <c r="DW91" s="16">
        <f>Sect_CBs!DW91+Sect_DBs!CY91+Sect_FCs!CY91</f>
        <v>0</v>
      </c>
      <c r="DX91" s="16">
        <f>Sect_CBs!DX91+Sect_DBs!CZ91+Sect_FCs!CZ91</f>
        <v>0</v>
      </c>
      <c r="DY91" s="16">
        <f>Sect_CBs!DY91+Sect_DBs!DA91+Sect_FCs!DA91</f>
        <v>0</v>
      </c>
      <c r="DZ91" s="16">
        <f>Sect_CBs!DZ91+Sect_DBs!DB91+Sect_FCs!DB91</f>
        <v>0</v>
      </c>
      <c r="EA91" s="16">
        <f>Sect_CBs!EA91+Sect_DBs!DC91+Sect_FCs!DC91</f>
        <v>0</v>
      </c>
      <c r="EB91" s="16">
        <f>Sect_CBs!EB91+Sect_DBs!DD91+Sect_FCs!DD91</f>
        <v>0</v>
      </c>
      <c r="EC91" s="16">
        <f>Sect_CBs!EC91+Sect_DBs!DE91+Sect_FCs!DE91</f>
        <v>0</v>
      </c>
      <c r="ED91" s="16">
        <f>Sect_CBs!ED91+Sect_DBs!DF91+Sect_FCs!DF91</f>
        <v>0</v>
      </c>
      <c r="EE91" s="16">
        <f>Sect_CBs!EE91+Sect_DBs!DG91+Sect_FCs!DG91</f>
        <v>0</v>
      </c>
      <c r="EF91" s="16">
        <f>Sect_CBs!EF91+Sect_DBs!DH91+Sect_FCs!DH91</f>
        <v>0</v>
      </c>
      <c r="EG91" s="16">
        <f>Sect_CBs!EG91+Sect_DBs!DI91+Sect_FCs!DI91</f>
        <v>0</v>
      </c>
      <c r="EH91" s="16">
        <f>Sect_CBs!EH91+Sect_DBs!DJ91+Sect_FCs!DJ91</f>
        <v>0</v>
      </c>
      <c r="EI91" s="16">
        <f>Sect_CBs!EI91+Sect_DBs!DK91+Sect_FCs!DK91</f>
        <v>0</v>
      </c>
      <c r="EJ91" s="16">
        <f>Sect_CBs!EJ91+Sect_DBs!DL91+Sect_FCs!DL91</f>
        <v>0</v>
      </c>
      <c r="EK91" s="13">
        <f>Sect_CBs!EK91+Sect_DBs!DM91+Sect_FCs!DM91</f>
        <v>0</v>
      </c>
      <c r="EL91" s="13">
        <f>Sect_CBs!EL91+Sect_DBs!DN91+Sect_FCs!DN91</f>
        <v>0</v>
      </c>
      <c r="EM91" s="13">
        <f>Sect_CBs!EM91+Sect_DBs!DO91+Sect_FCs!DO91</f>
        <v>0</v>
      </c>
      <c r="EN91" s="13">
        <f>Sect_CBs!EN91+Sect_DBs!DP91+Sect_FCs!DP91</f>
        <v>0</v>
      </c>
      <c r="EO91" s="13">
        <f>Sect_CBs!EO91+Sect_DBs!DQ91+Sect_FCs!DQ91</f>
        <v>0</v>
      </c>
      <c r="EP91" s="13">
        <f>Sect_CBs!EP91+Sect_DBs!DR91+Sect_FCs!DR91</f>
        <v>0</v>
      </c>
      <c r="EQ91" s="13">
        <f>Sect_CBs!EQ91+Sect_DBs!DS91+Sect_FCs!DS91</f>
        <v>0</v>
      </c>
      <c r="ER91" s="13">
        <f>Sect_CBs!ER91+Sect_DBs!DT91+Sect_FCs!DT91</f>
        <v>0</v>
      </c>
      <c r="ES91" s="13">
        <f>Sect_CBs!ES91+Sect_DBs!DU91+Sect_FCs!DU91</f>
        <v>0</v>
      </c>
      <c r="ET91" s="13">
        <f>Sect_CBs!ET91+Sect_DBs!DV91+Sect_FCs!DV91</f>
        <v>0</v>
      </c>
      <c r="EU91" s="13">
        <f>Sect_CBs!EU91+Sect_DBs!DW91+Sect_FCs!DW91</f>
        <v>0</v>
      </c>
      <c r="EV91" s="13">
        <f>Sect_CBs!EV91+Sect_DBs!DX91+Sect_FCs!DX91</f>
        <v>0</v>
      </c>
      <c r="EW91" s="13">
        <f>Sect_CBs!EW91+Sect_DBs!DY91+Sect_FCs!DY91</f>
        <v>0</v>
      </c>
      <c r="EX91" s="13">
        <f>Sect_CBs!EX91+Sect_DBs!DZ91+Sect_FCs!DZ91</f>
        <v>0</v>
      </c>
    </row>
    <row r="92" spans="1:154" s="18" customFormat="1" x14ac:dyDescent="0.3">
      <c r="A92" s="15" t="s">
        <v>104</v>
      </c>
      <c r="B92" s="16">
        <v>1355.2884616800002</v>
      </c>
      <c r="C92" s="16">
        <v>1283.5144967199999</v>
      </c>
      <c r="D92" s="16">
        <v>804.36482015000001</v>
      </c>
      <c r="E92" s="16">
        <v>1308.6319279252461</v>
      </c>
      <c r="F92" s="16">
        <v>957.84012206000011</v>
      </c>
      <c r="G92" s="16">
        <v>1004.8633279900001</v>
      </c>
      <c r="H92" s="16">
        <v>1491.4184645999999</v>
      </c>
      <c r="I92" s="16">
        <v>1579.23720615</v>
      </c>
      <c r="J92" s="16">
        <v>1579.23720615</v>
      </c>
      <c r="K92" s="16">
        <v>1556.0460224499998</v>
      </c>
      <c r="L92" s="16">
        <v>1528.1291172543092</v>
      </c>
      <c r="M92" s="16">
        <v>1249.1708758468139</v>
      </c>
      <c r="N92" s="16">
        <v>1523.6076590645266</v>
      </c>
      <c r="O92" s="16">
        <v>1510.5853522645266</v>
      </c>
      <c r="P92" s="16">
        <v>1571.4933030045265</v>
      </c>
      <c r="Q92" s="16">
        <v>1584.8060897345267</v>
      </c>
      <c r="R92" s="16">
        <v>1772.5840117645268</v>
      </c>
      <c r="S92" s="16">
        <v>1719.6121502400001</v>
      </c>
      <c r="T92" s="16">
        <v>1646.0914176800002</v>
      </c>
      <c r="U92" s="16">
        <v>1653.0879316385683</v>
      </c>
      <c r="V92" s="16">
        <v>1646.91673801</v>
      </c>
      <c r="W92" s="16">
        <v>1647.1360379400001</v>
      </c>
      <c r="X92" s="16">
        <v>1743.6286623400003</v>
      </c>
      <c r="Y92" s="16">
        <v>1838.3827158099998</v>
      </c>
      <c r="Z92" s="16">
        <f>Sect_CBs!Z92+Sect_DBs!B92+Sect_FCs!B92</f>
        <v>1902.1760501900001</v>
      </c>
      <c r="AA92" s="16">
        <f>Sect_CBs!AA92+Sect_DBs!C92+Sect_FCs!C92</f>
        <v>1905.2111866400001</v>
      </c>
      <c r="AB92" s="16">
        <f>Sect_CBs!AB92+Sect_DBs!D92+Sect_FCs!D92</f>
        <v>1739.0021837299998</v>
      </c>
      <c r="AC92" s="16">
        <f>Sect_CBs!AC92+Sect_DBs!E92+Sect_FCs!E92</f>
        <v>1691.6383153900001</v>
      </c>
      <c r="AD92" s="16">
        <f>Sect_CBs!AD92+Sect_DBs!F92+Sect_FCs!F92</f>
        <v>1727.4367832400001</v>
      </c>
      <c r="AE92" s="16">
        <f>Sect_CBs!AE92+Sect_DBs!G92+Sect_FCs!G92</f>
        <v>2428.5406661499997</v>
      </c>
      <c r="AF92" s="16">
        <f>Sect_CBs!AF92+Sect_DBs!H92+Sect_FCs!H92</f>
        <v>2432.7128106099999</v>
      </c>
      <c r="AG92" s="16">
        <f>Sect_CBs!AG92+Sect_DBs!I92+Sect_FCs!I92</f>
        <v>2456.0746936599999</v>
      </c>
      <c r="AH92" s="16">
        <f>Sect_CBs!AH92+Sect_DBs!J92+Sect_FCs!J92</f>
        <v>2744.7380821500001</v>
      </c>
      <c r="AI92" s="16">
        <f>Sect_CBs!AI92+Sect_DBs!K92+Sect_FCs!K92</f>
        <v>2888.7780569500001</v>
      </c>
      <c r="AJ92" s="16">
        <f>Sect_CBs!AJ92+Sect_DBs!L92+Sect_FCs!L92</f>
        <v>2344.0179364199998</v>
      </c>
      <c r="AK92" s="16">
        <f>Sect_CBs!AK92+Sect_DBs!M92+Sect_FCs!M92</f>
        <v>2032.4955894099999</v>
      </c>
      <c r="AL92" s="16">
        <f>Sect_CBs!AL92+Sect_DBs!N92+Sect_FCs!N92</f>
        <v>2185.4605045800004</v>
      </c>
      <c r="AM92" s="16">
        <f>Sect_CBs!AM92+Sect_DBs!O92+Sect_FCs!O92</f>
        <v>2594.8068753799998</v>
      </c>
      <c r="AN92" s="16">
        <f>Sect_CBs!AN92+Sect_DBs!P92+Sect_FCs!P92</f>
        <v>2706.2340654499994</v>
      </c>
      <c r="AO92" s="16">
        <f>Sect_CBs!AO92+Sect_DBs!Q92+Sect_FCs!Q92</f>
        <v>3112.9652919800001</v>
      </c>
      <c r="AP92" s="16">
        <f>Sect_CBs!AP92+Sect_DBs!R92+Sect_FCs!R92</f>
        <v>2930.1762368199998</v>
      </c>
      <c r="AQ92" s="16">
        <f>Sect_CBs!AQ92+Sect_DBs!S92+Sect_FCs!S92</f>
        <v>2745.8720641499999</v>
      </c>
      <c r="AR92" s="16">
        <f>Sect_CBs!AR92+Sect_DBs!T92+Sect_FCs!T92</f>
        <v>2632.61352975</v>
      </c>
      <c r="AS92" s="16">
        <f>Sect_CBs!AS92+Sect_DBs!U92+Sect_FCs!U92</f>
        <v>2337.7103172200004</v>
      </c>
      <c r="AT92" s="16">
        <f>Sect_CBs!AT92+Sect_DBs!V92+Sect_FCs!V92</f>
        <v>3612.0251746800004</v>
      </c>
      <c r="AU92" s="16">
        <f>Sect_CBs!AU92+Sect_DBs!W92+Sect_FCs!W92</f>
        <v>3560.4975942999995</v>
      </c>
      <c r="AV92" s="16">
        <f>Sect_CBs!AV92+Sect_DBs!X92+Sect_FCs!X92</f>
        <v>4226.2761629300003</v>
      </c>
      <c r="AW92" s="16">
        <f>Sect_CBs!AW92+Sect_DBs!Y92+Sect_FCs!Y92</f>
        <v>4981.6221819299999</v>
      </c>
      <c r="AX92" s="16">
        <f>Sect_CBs!AX92+Sect_DBs!Z92+Sect_FCs!Z92</f>
        <v>4275.9443456999998</v>
      </c>
      <c r="AY92" s="16">
        <f>Sect_CBs!AY92+Sect_DBs!AA92+Sect_FCs!AA92</f>
        <v>3808.7024890000002</v>
      </c>
      <c r="AZ92" s="16">
        <f>Sect_CBs!AZ92+Sect_DBs!AB92+Sect_FCs!AB92</f>
        <v>2987.6388869820007</v>
      </c>
      <c r="BA92" s="16">
        <f>Sect_CBs!BA92+Sect_DBs!AC92+Sect_FCs!AC92</f>
        <v>2705.9420564300003</v>
      </c>
      <c r="BB92" s="16">
        <f>Sect_CBs!BB92+Sect_DBs!AD92+Sect_FCs!AD92</f>
        <v>2800.0904542200001</v>
      </c>
      <c r="BC92" s="16">
        <f>Sect_CBs!BC92+Sect_DBs!AE92+Sect_FCs!AE92</f>
        <v>2890.5736602300003</v>
      </c>
      <c r="BD92" s="16">
        <f>Sect_CBs!BD92+Sect_DBs!AF92+Sect_FCs!AF92</f>
        <v>2746.5970591300006</v>
      </c>
      <c r="BE92" s="16">
        <f>Sect_CBs!BE92+Sect_DBs!AG92+Sect_FCs!AG92</f>
        <v>3390.8243462500009</v>
      </c>
      <c r="BF92" s="16">
        <f>Sect_CBs!BF92+Sect_DBs!AH92+Sect_FCs!AH92</f>
        <v>3353.4662419000006</v>
      </c>
      <c r="BG92" s="16">
        <f>Sect_CBs!BG92+Sect_DBs!AI92+Sect_FCs!AI92</f>
        <v>3260.5526088499996</v>
      </c>
      <c r="BH92" s="16">
        <f>Sect_CBs!BH92+Sect_DBs!AJ92+Sect_FCs!AJ92</f>
        <v>3316.0244178300004</v>
      </c>
      <c r="BI92" s="16">
        <f>Sect_CBs!BI92+Sect_DBs!AK92+Sect_FCs!AK92</f>
        <v>3301.7261892610009</v>
      </c>
      <c r="BJ92" s="16">
        <f>Sect_CBs!BJ92+Sect_DBs!AL92+Sect_FCs!AL92</f>
        <v>3290.2734541200002</v>
      </c>
      <c r="BK92" s="16">
        <f>Sect_CBs!BK92+Sect_DBs!AM92+Sect_FCs!AM92</f>
        <v>2618.7365991010006</v>
      </c>
      <c r="BL92" s="16">
        <f>Sect_CBs!BL92+Sect_DBs!AN92+Sect_FCs!AN92</f>
        <v>2483.38381678</v>
      </c>
      <c r="BM92" s="16">
        <f>Sect_CBs!BM92+Sect_DBs!AO92+Sect_FCs!AO92</f>
        <v>2759.2931419300007</v>
      </c>
      <c r="BN92" s="16">
        <f>Sect_CBs!BN92+Sect_DBs!AP92+Sect_FCs!AP92</f>
        <v>2647.5830306299999</v>
      </c>
      <c r="BO92" s="16">
        <f>Sect_CBs!BO92+Sect_DBs!AQ92+Sect_FCs!AQ92</f>
        <v>2717.5039257600006</v>
      </c>
      <c r="BP92" s="16">
        <f>Sect_CBs!BP92+Sect_DBs!AR92+Sect_FCs!AR92</f>
        <v>2865.9970872399999</v>
      </c>
      <c r="BQ92" s="16">
        <f>Sect_CBs!BQ92+Sect_DBs!AS92+Sect_FCs!AS92</f>
        <v>2769.6781035400004</v>
      </c>
      <c r="BR92" s="16">
        <f>Sect_CBs!BR92+Sect_DBs!AT92+Sect_FCs!AT92</f>
        <v>2663.5725758200001</v>
      </c>
      <c r="BS92" s="16">
        <f>Sect_CBs!BS92+Sect_DBs!AU92+Sect_FCs!AU92</f>
        <v>2996.82426846</v>
      </c>
      <c r="BT92" s="16">
        <f>Sect_CBs!BT92+Sect_DBs!AV92+Sect_FCs!AV92</f>
        <v>2979.9727988199998</v>
      </c>
      <c r="BU92" s="16">
        <f>Sect_CBs!BU92+Sect_DBs!AW92+Sect_FCs!AW92</f>
        <v>2865.1001343999992</v>
      </c>
      <c r="BV92" s="16">
        <f>Sect_CBs!BV92+Sect_DBs!AX92+Sect_FCs!AX92</f>
        <v>3358.7018524999999</v>
      </c>
      <c r="BW92" s="16">
        <f>Sect_CBs!BW92+Sect_DBs!AY92+Sect_FCs!AY92</f>
        <v>2172.3976807099998</v>
      </c>
      <c r="BX92" s="16">
        <f>Sect_CBs!BX92+Sect_DBs!AZ92+Sect_FCs!AZ92</f>
        <v>2121.1550526400001</v>
      </c>
      <c r="BY92" s="16">
        <f>Sect_CBs!BY92+Sect_DBs!BA92+Sect_FCs!BA92</f>
        <v>1913.94306218</v>
      </c>
      <c r="BZ92" s="16">
        <f>Sect_CBs!BZ92+Sect_DBs!BB92+Sect_FCs!BB92</f>
        <v>2140.1927372699997</v>
      </c>
      <c r="CA92" s="16">
        <f>Sect_CBs!CA92+Sect_DBs!BC92+Sect_FCs!BC92</f>
        <v>2364.1809570400001</v>
      </c>
      <c r="CB92" s="16">
        <f>Sect_CBs!CB92+Sect_DBs!BD92+Sect_FCs!BD92</f>
        <v>2123.2723210600002</v>
      </c>
      <c r="CC92" s="16">
        <f>Sect_CBs!CC92+Sect_DBs!BE92+Sect_FCs!BE92</f>
        <v>1929.0550433999999</v>
      </c>
      <c r="CD92" s="16">
        <f>Sect_CBs!CD92+Sect_DBs!BF92+Sect_FCs!BF92</f>
        <v>1871.0353808300001</v>
      </c>
      <c r="CE92" s="16">
        <f>Sect_CBs!CE92+Sect_DBs!BG92+Sect_FCs!BG92</f>
        <v>2004.3920205700003</v>
      </c>
      <c r="CF92" s="16">
        <f>Sect_CBs!CF92+Sect_DBs!BH92+Sect_FCs!BH92</f>
        <v>1981.1179864900005</v>
      </c>
      <c r="CG92" s="16">
        <f>Sect_CBs!CG92+Sect_DBs!BI92+Sect_FCs!BI92</f>
        <v>1896.16082854</v>
      </c>
      <c r="CH92" s="16">
        <f>Sect_CBs!CH92+Sect_DBs!BJ92+Sect_FCs!BJ92</f>
        <v>1614.92240128</v>
      </c>
      <c r="CI92" s="16">
        <f>Sect_CBs!CI92+Sect_DBs!BK92+Sect_FCs!BK92</f>
        <v>1722.3716720899997</v>
      </c>
      <c r="CJ92" s="16">
        <f>Sect_CBs!CJ92+Sect_DBs!BL92+Sect_FCs!BL92</f>
        <v>1828.0039227</v>
      </c>
      <c r="CK92" s="16">
        <f>Sect_CBs!CK92+Sect_DBs!BM92+Sect_FCs!BM92</f>
        <v>2116.5405735499999</v>
      </c>
      <c r="CL92" s="16">
        <f>Sect_CBs!CL92+Sect_DBs!BN92+Sect_FCs!BN92</f>
        <v>2168.2504248099999</v>
      </c>
      <c r="CM92" s="16">
        <f>Sect_CBs!CM92+Sect_DBs!BO92+Sect_FCs!BO92</f>
        <v>2670.3270483000001</v>
      </c>
      <c r="CN92" s="16">
        <f>Sect_CBs!CN92+Sect_DBs!BP92+Sect_FCs!BP92</f>
        <v>2678.1911158900007</v>
      </c>
      <c r="CO92" s="16">
        <f>Sect_CBs!CO92+Sect_DBs!BQ92+Sect_FCs!BQ92</f>
        <v>2581.0879459100001</v>
      </c>
      <c r="CP92" s="16">
        <f>Sect_CBs!CP92+Sect_DBs!BR92+Sect_FCs!BR92</f>
        <v>2528.2161091000003</v>
      </c>
      <c r="CQ92" s="16">
        <f>Sect_CBs!CQ92+Sect_DBs!BS92+Sect_FCs!BS92</f>
        <v>2426.9576693700001</v>
      </c>
      <c r="CR92" s="16">
        <f>Sect_CBs!CR92+Sect_DBs!BT92+Sect_FCs!BT92</f>
        <v>2524.8521151000004</v>
      </c>
      <c r="CS92" s="16">
        <f>Sect_CBs!CS92+Sect_DBs!BU92+Sect_FCs!BU92</f>
        <v>2703.4149893900008</v>
      </c>
      <c r="CT92" s="16">
        <f>Sect_CBs!CT92+Sect_DBs!BV92+Sect_FCs!BV92</f>
        <v>2890.9113391400001</v>
      </c>
      <c r="CU92" s="16">
        <f>Sect_CBs!CU92+Sect_DBs!BW92+Sect_FCs!BW92</f>
        <v>2716.0923730600007</v>
      </c>
      <c r="CV92" s="16">
        <f>Sect_CBs!CV92+Sect_DBs!BX92+Sect_FCs!BX92</f>
        <v>2285.8068745599999</v>
      </c>
      <c r="CW92" s="16">
        <f>Sect_CBs!CW92+Sect_DBs!BY92+Sect_FCs!BY92</f>
        <v>2419.3672261199999</v>
      </c>
      <c r="CX92" s="16">
        <f>Sect_CBs!CX92+Sect_DBs!BZ92+Sect_FCs!BZ92</f>
        <v>2623.3368551499998</v>
      </c>
      <c r="CY92" s="16">
        <f>Sect_CBs!CY92+Sect_DBs!CA92+Sect_FCs!CA92</f>
        <v>2200.9610565700004</v>
      </c>
      <c r="CZ92" s="16">
        <f>Sect_CBs!CZ92+Sect_DBs!CB92+Sect_FCs!CB92</f>
        <v>2695.6607105100006</v>
      </c>
      <c r="DA92" s="16">
        <f>Sect_CBs!DA92+Sect_DBs!CC92+Sect_FCs!CC92</f>
        <v>2877.2443944800007</v>
      </c>
      <c r="DB92" s="16">
        <f>Sect_CBs!DB92+Sect_DBs!CD92+Sect_FCs!CD92</f>
        <v>2941.770317810001</v>
      </c>
      <c r="DC92" s="16">
        <f>Sect_CBs!DC92+Sect_DBs!CE92+Sect_FCs!CE92</f>
        <v>3366.6095024000006</v>
      </c>
      <c r="DD92" s="16">
        <f>Sect_CBs!DD92+Sect_DBs!CF92+Sect_FCs!CF92</f>
        <v>3292.5872115800003</v>
      </c>
      <c r="DE92" s="16">
        <f>Sect_CBs!DE92+Sect_DBs!CG92+Sect_FCs!CG92</f>
        <v>3604.8995613300003</v>
      </c>
      <c r="DF92" s="16">
        <f>Sect_CBs!DF92+Sect_DBs!CH92+Sect_FCs!CH92</f>
        <v>3380.3886541800007</v>
      </c>
      <c r="DG92" s="16">
        <f>Sect_CBs!DG92+Sect_DBs!CI92+Sect_FCs!CI92</f>
        <v>2780.9755764600004</v>
      </c>
      <c r="DH92" s="16">
        <f>Sect_CBs!DH92+Sect_DBs!CJ92+Sect_FCs!CJ92</f>
        <v>3334.1645110900008</v>
      </c>
      <c r="DI92" s="16">
        <f>Sect_CBs!DI92+Sect_DBs!CK92+Sect_FCs!CK92</f>
        <v>3008.1888708800002</v>
      </c>
      <c r="DJ92" s="16">
        <f>Sect_CBs!DJ92+Sect_DBs!CL92+Sect_FCs!CL92</f>
        <v>2932.6003602800006</v>
      </c>
      <c r="DK92" s="16">
        <f>Sect_CBs!DK92+Sect_DBs!CM92+Sect_FCs!CM92</f>
        <v>3035.4270586000007</v>
      </c>
      <c r="DL92" s="16">
        <f>Sect_CBs!DL92+Sect_DBs!CN92+Sect_FCs!CN92</f>
        <v>2919.3800579500003</v>
      </c>
      <c r="DM92" s="16">
        <f>Sect_CBs!DM92+Sect_DBs!CO92+Sect_FCs!CO92</f>
        <v>2771.8432910500001</v>
      </c>
      <c r="DN92" s="16">
        <f>Sect_CBs!DN92+Sect_DBs!CP92+Sect_FCs!CP92</f>
        <v>2599.7015110800003</v>
      </c>
      <c r="DO92" s="16">
        <f>Sect_CBs!DO92+Sect_DBs!CQ92+Sect_FCs!CQ92</f>
        <v>2880.5430100899998</v>
      </c>
      <c r="DP92" s="16">
        <f>Sect_CBs!DP92+Sect_DBs!CR92+Sect_FCs!CR92</f>
        <v>2838.0543730500003</v>
      </c>
      <c r="DQ92" s="16">
        <f>Sect_CBs!DQ92+Sect_DBs!CS92+Sect_FCs!CS92</f>
        <v>1977.1926064500001</v>
      </c>
      <c r="DR92" s="16">
        <f>Sect_CBs!DR92+Sect_DBs!CT92+Sect_FCs!CT92</f>
        <v>2064.5046882500001</v>
      </c>
      <c r="DS92" s="16">
        <f>Sect_CBs!DS92+Sect_DBs!CU92+Sect_FCs!CU92</f>
        <v>1902.33669319</v>
      </c>
      <c r="DT92" s="16">
        <f>Sect_CBs!DT92+Sect_DBs!CV92+Sect_FCs!CV92</f>
        <v>2139.5750326700004</v>
      </c>
      <c r="DU92" s="16">
        <f>Sect_CBs!DU92+Sect_DBs!CW92+Sect_FCs!CW92</f>
        <v>1846.48208221</v>
      </c>
      <c r="DV92" s="16">
        <f>Sect_CBs!DV92+Sect_DBs!CX92+Sect_FCs!CX92</f>
        <v>1626.0867169900002</v>
      </c>
      <c r="DW92" s="16">
        <f>Sect_CBs!DW92+Sect_DBs!CY92+Sect_FCs!CY92</f>
        <v>1171.7694052699999</v>
      </c>
      <c r="DX92" s="16">
        <f>Sect_CBs!DX92+Sect_DBs!CZ92+Sect_FCs!CZ92</f>
        <v>912.01240553000002</v>
      </c>
      <c r="DY92" s="16">
        <f>Sect_CBs!DY92+Sect_DBs!DA92+Sect_FCs!DA92</f>
        <v>829.92990342000007</v>
      </c>
      <c r="DZ92" s="16">
        <f>Sect_CBs!DZ92+Sect_DBs!DB92+Sect_FCs!DB92</f>
        <v>1248.9953402699998</v>
      </c>
      <c r="EA92" s="16">
        <f>Sect_CBs!EA92+Sect_DBs!DC92+Sect_FCs!DC92</f>
        <v>1222.4881374799998</v>
      </c>
      <c r="EB92" s="16">
        <f>Sect_CBs!EB92+Sect_DBs!DD92+Sect_FCs!DD92</f>
        <v>1085.5128006899999</v>
      </c>
      <c r="EC92" s="16">
        <f>Sect_CBs!EC92+Sect_DBs!DE92+Sect_FCs!DE92</f>
        <v>1017.43900646</v>
      </c>
      <c r="ED92" s="16">
        <f>Sect_CBs!ED92+Sect_DBs!DF92+Sect_FCs!DF92</f>
        <v>1131.9734761699999</v>
      </c>
      <c r="EE92" s="16">
        <f>Sect_CBs!EE92+Sect_DBs!DG92+Sect_FCs!DG92</f>
        <v>1013.3613175200001</v>
      </c>
      <c r="EF92" s="16">
        <f>Sect_CBs!EF92+Sect_DBs!DH92+Sect_FCs!DH92</f>
        <v>1078.8859514999999</v>
      </c>
      <c r="EG92" s="16">
        <f>Sect_CBs!EG92+Sect_DBs!DI92+Sect_FCs!DI92</f>
        <v>1313.821457</v>
      </c>
      <c r="EH92" s="16">
        <f>Sect_CBs!EH92+Sect_DBs!DJ92+Sect_FCs!DJ92</f>
        <v>1323.1852120899998</v>
      </c>
      <c r="EI92" s="16">
        <f>Sect_CBs!EI92+Sect_DBs!DK92+Sect_FCs!DK92</f>
        <v>1313.48861837</v>
      </c>
      <c r="EJ92" s="16">
        <f>Sect_CBs!EJ92+Sect_DBs!DL92+Sect_FCs!DL92</f>
        <v>1248.25505101</v>
      </c>
      <c r="EK92" s="13">
        <f>Sect_CBs!EK92+Sect_DBs!DM92+Sect_FCs!DM92</f>
        <v>1505.1596472800002</v>
      </c>
      <c r="EL92" s="13">
        <f>Sect_CBs!EL92+Sect_DBs!DN92+Sect_FCs!DN92</f>
        <v>1655.8615020800003</v>
      </c>
      <c r="EM92" s="13">
        <f>Sect_CBs!EM92+Sect_DBs!DO92+Sect_FCs!DO92</f>
        <v>1728.0362144000001</v>
      </c>
      <c r="EN92" s="13">
        <f>Sect_CBs!EN92+Sect_DBs!DP92+Sect_FCs!DP92</f>
        <v>1543.1596837000002</v>
      </c>
      <c r="EO92" s="13">
        <f>Sect_CBs!EO92+Sect_DBs!DQ92+Sect_FCs!DQ92</f>
        <v>1441.1472623499999</v>
      </c>
      <c r="EP92" s="13">
        <f>Sect_CBs!EP92+Sect_DBs!DR92+Sect_FCs!DR92</f>
        <v>1313.6393777799999</v>
      </c>
      <c r="EQ92" s="13">
        <f>Sect_CBs!EQ92+Sect_DBs!DS92+Sect_FCs!DS92</f>
        <v>1443.30123996</v>
      </c>
      <c r="ER92" s="13">
        <f>Sect_CBs!ER92+Sect_DBs!DT92+Sect_FCs!DT92</f>
        <v>1341.6604673300003</v>
      </c>
      <c r="ES92" s="13">
        <f>Sect_CBs!ES92+Sect_DBs!DU92+Sect_FCs!DU92</f>
        <v>1444.8625742800002</v>
      </c>
      <c r="ET92" s="13">
        <f>Sect_CBs!ET92+Sect_DBs!DV92+Sect_FCs!DV92</f>
        <v>1311.0123301599997</v>
      </c>
      <c r="EU92" s="13">
        <f>Sect_CBs!EU92+Sect_DBs!DW92+Sect_FCs!DW92</f>
        <v>1296.3924242200001</v>
      </c>
      <c r="EV92" s="13">
        <f>Sect_CBs!EV92+Sect_DBs!DX92+Sect_FCs!DX92</f>
        <v>1273.6132417499998</v>
      </c>
      <c r="EW92" s="13">
        <f>Sect_CBs!EW92+Sect_DBs!DY92+Sect_FCs!DY92</f>
        <v>1222.7887577499998</v>
      </c>
      <c r="EX92" s="13">
        <f>Sect_CBs!EX92+Sect_DBs!DZ92+Sect_FCs!DZ92</f>
        <v>1307.5164517199998</v>
      </c>
    </row>
    <row r="93" spans="1:154" s="18" customFormat="1" x14ac:dyDescent="0.3">
      <c r="A93" s="15" t="s">
        <v>105</v>
      </c>
      <c r="B93" s="16">
        <v>1277.1295563299998</v>
      </c>
      <c r="C93" s="16">
        <v>1467.8458521799998</v>
      </c>
      <c r="D93" s="16">
        <v>1478.8831470600003</v>
      </c>
      <c r="E93" s="16">
        <v>1372.2161929717454</v>
      </c>
      <c r="F93" s="16">
        <v>1241.38323012</v>
      </c>
      <c r="G93" s="16">
        <v>1342.0366426500002</v>
      </c>
      <c r="H93" s="16">
        <v>1236.0552007399997</v>
      </c>
      <c r="I93" s="16">
        <v>1304.2240281399997</v>
      </c>
      <c r="J93" s="16">
        <v>1309.1230281399999</v>
      </c>
      <c r="K93" s="16">
        <v>1392.7726508899996</v>
      </c>
      <c r="L93" s="16">
        <v>1453.5113317013086</v>
      </c>
      <c r="M93" s="16">
        <v>1421.6909931324076</v>
      </c>
      <c r="N93" s="16">
        <v>1713.9662574752128</v>
      </c>
      <c r="O93" s="16">
        <v>1654.5699988252127</v>
      </c>
      <c r="P93" s="16">
        <v>1641.6385579252128</v>
      </c>
      <c r="Q93" s="16">
        <v>1592.1901298652124</v>
      </c>
      <c r="R93" s="16">
        <v>1548.7700350652126</v>
      </c>
      <c r="S93" s="16">
        <v>1346.7383610499996</v>
      </c>
      <c r="T93" s="16">
        <v>1318.0103444900001</v>
      </c>
      <c r="U93" s="16">
        <v>1325.3175166060375</v>
      </c>
      <c r="V93" s="16">
        <v>1443.4316525500001</v>
      </c>
      <c r="W93" s="16">
        <v>1342.1650768499999</v>
      </c>
      <c r="X93" s="16">
        <v>1334.86555671</v>
      </c>
      <c r="Y93" s="16">
        <v>1307.3949830899999</v>
      </c>
      <c r="Z93" s="16">
        <f>Sect_CBs!Z93+Sect_DBs!B93+Sect_FCs!B93</f>
        <v>1441.6306166099998</v>
      </c>
      <c r="AA93" s="16">
        <f>Sect_CBs!AA93+Sect_DBs!C93+Sect_FCs!C93</f>
        <v>1483.8380396100001</v>
      </c>
      <c r="AB93" s="16">
        <f>Sect_CBs!AB93+Sect_DBs!D93+Sect_FCs!D93</f>
        <v>1499.5216047200004</v>
      </c>
      <c r="AC93" s="16">
        <f>Sect_CBs!AC93+Sect_DBs!E93+Sect_FCs!E93</f>
        <v>1776.8932489100002</v>
      </c>
      <c r="AD93" s="16">
        <f>Sect_CBs!AD93+Sect_DBs!F93+Sect_FCs!F93</f>
        <v>1511.6628245200002</v>
      </c>
      <c r="AE93" s="16">
        <f>Sect_CBs!AE93+Sect_DBs!G93+Sect_FCs!G93</f>
        <v>1421.5106808999997</v>
      </c>
      <c r="AF93" s="16">
        <f>Sect_CBs!AF93+Sect_DBs!H93+Sect_FCs!H93</f>
        <v>1496.9975630600002</v>
      </c>
      <c r="AG93" s="16">
        <f>Sect_CBs!AG93+Sect_DBs!I93+Sect_FCs!I93</f>
        <v>1728.2949166900003</v>
      </c>
      <c r="AH93" s="16">
        <f>Sect_CBs!AH93+Sect_DBs!J93+Sect_FCs!J93</f>
        <v>1233.0686469100003</v>
      </c>
      <c r="AI93" s="16">
        <f>Sect_CBs!AI93+Sect_DBs!K93+Sect_FCs!K93</f>
        <v>1290.7610303199999</v>
      </c>
      <c r="AJ93" s="16">
        <f>Sect_CBs!AJ93+Sect_DBs!L93+Sect_FCs!L93</f>
        <v>1409.3677112200003</v>
      </c>
      <c r="AK93" s="16">
        <f>Sect_CBs!AK93+Sect_DBs!M93+Sect_FCs!M93</f>
        <v>1303.71147761</v>
      </c>
      <c r="AL93" s="16">
        <f>Sect_CBs!AL93+Sect_DBs!N93+Sect_FCs!N93</f>
        <v>1409.63553895</v>
      </c>
      <c r="AM93" s="16">
        <f>Sect_CBs!AM93+Sect_DBs!O93+Sect_FCs!O93</f>
        <v>1295.1484685200001</v>
      </c>
      <c r="AN93" s="16">
        <f>Sect_CBs!AN93+Sect_DBs!P93+Sect_FCs!P93</f>
        <v>1535.07038532</v>
      </c>
      <c r="AO93" s="16">
        <f>Sect_CBs!AO93+Sect_DBs!Q93+Sect_FCs!Q93</f>
        <v>1583.5349958299998</v>
      </c>
      <c r="AP93" s="16">
        <f>Sect_CBs!AP93+Sect_DBs!R93+Sect_FCs!R93</f>
        <v>1786.0878219399997</v>
      </c>
      <c r="AQ93" s="16">
        <f>Sect_CBs!AQ93+Sect_DBs!S93+Sect_FCs!S93</f>
        <v>1324.0926467199999</v>
      </c>
      <c r="AR93" s="16">
        <f>Sect_CBs!AR93+Sect_DBs!T93+Sect_FCs!T93</f>
        <v>878.51868679000017</v>
      </c>
      <c r="AS93" s="16">
        <f>Sect_CBs!AS93+Sect_DBs!U93+Sect_FCs!U93</f>
        <v>1002.7274672899999</v>
      </c>
      <c r="AT93" s="16">
        <f>Sect_CBs!AT93+Sect_DBs!V93+Sect_FCs!V93</f>
        <v>582.14350417999992</v>
      </c>
      <c r="AU93" s="16">
        <f>Sect_CBs!AU93+Sect_DBs!W93+Sect_FCs!W93</f>
        <v>795.05616076000013</v>
      </c>
      <c r="AV93" s="16">
        <f>Sect_CBs!AV93+Sect_DBs!X93+Sect_FCs!X93</f>
        <v>824.41111593999995</v>
      </c>
      <c r="AW93" s="16">
        <f>Sect_CBs!AW93+Sect_DBs!Y93+Sect_FCs!Y93</f>
        <v>739.11422595999989</v>
      </c>
      <c r="AX93" s="16">
        <f>Sect_CBs!AX93+Sect_DBs!Z93+Sect_FCs!Z93</f>
        <v>943.99972646999993</v>
      </c>
      <c r="AY93" s="16">
        <f>Sect_CBs!AY93+Sect_DBs!AA93+Sect_FCs!AA93</f>
        <v>966.94405449999988</v>
      </c>
      <c r="AZ93" s="16">
        <f>Sect_CBs!AZ93+Sect_DBs!AB93+Sect_FCs!AB93</f>
        <v>1248.8955340199998</v>
      </c>
      <c r="BA93" s="16">
        <f>Sect_CBs!BA93+Sect_DBs!AC93+Sect_FCs!AC93</f>
        <v>897.10995609999998</v>
      </c>
      <c r="BB93" s="16">
        <f>Sect_CBs!BB93+Sect_DBs!AD93+Sect_FCs!AD93</f>
        <v>901.43803600000001</v>
      </c>
      <c r="BC93" s="16">
        <f>Sect_CBs!BC93+Sect_DBs!AE93+Sect_FCs!AE93</f>
        <v>1037.6107735600001</v>
      </c>
      <c r="BD93" s="16">
        <f>Sect_CBs!BD93+Sect_DBs!AF93+Sect_FCs!AF93</f>
        <v>1177.01542296</v>
      </c>
      <c r="BE93" s="16">
        <f>Sect_CBs!BE93+Sect_DBs!AG93+Sect_FCs!AG93</f>
        <v>837.84747807000008</v>
      </c>
      <c r="BF93" s="16">
        <f>Sect_CBs!BF93+Sect_DBs!AH93+Sect_FCs!AH93</f>
        <v>775.06747251999991</v>
      </c>
      <c r="BG93" s="16">
        <f>Sect_CBs!BG93+Sect_DBs!AI93+Sect_FCs!AI93</f>
        <v>963.67628765999996</v>
      </c>
      <c r="BH93" s="16">
        <f>Sect_CBs!BH93+Sect_DBs!AJ93+Sect_FCs!AJ93</f>
        <v>888.85734277999995</v>
      </c>
      <c r="BI93" s="16">
        <f>Sect_CBs!BI93+Sect_DBs!AK93+Sect_FCs!AK93</f>
        <v>703.54296134099991</v>
      </c>
      <c r="BJ93" s="16">
        <f>Sect_CBs!BJ93+Sect_DBs!AL93+Sect_FCs!AL93</f>
        <v>522.98073640999996</v>
      </c>
      <c r="BK93" s="16">
        <f>Sect_CBs!BK93+Sect_DBs!AM93+Sect_FCs!AM93</f>
        <v>619.42286618100002</v>
      </c>
      <c r="BL93" s="16">
        <f>Sect_CBs!BL93+Sect_DBs!AN93+Sect_FCs!AN93</f>
        <v>953.53771903999996</v>
      </c>
      <c r="BM93" s="16">
        <f>Sect_CBs!BM93+Sect_DBs!AO93+Sect_FCs!AO93</f>
        <v>820.07963872999994</v>
      </c>
      <c r="BN93" s="16">
        <f>Sect_CBs!BN93+Sect_DBs!AP93+Sect_FCs!AP93</f>
        <v>1075.2390346399998</v>
      </c>
      <c r="BO93" s="16">
        <f>Sect_CBs!BO93+Sect_DBs!AQ93+Sect_FCs!AQ93</f>
        <v>1160.5926860699999</v>
      </c>
      <c r="BP93" s="16">
        <f>Sect_CBs!BP93+Sect_DBs!AR93+Sect_FCs!AR93</f>
        <v>759.22911420000003</v>
      </c>
      <c r="BQ93" s="16">
        <f>Sect_CBs!BQ93+Sect_DBs!AS93+Sect_FCs!AS93</f>
        <v>925.43702207000001</v>
      </c>
      <c r="BR93" s="16">
        <f>Sect_CBs!BR93+Sect_DBs!AT93+Sect_FCs!AT93</f>
        <v>885.39607791000003</v>
      </c>
      <c r="BS93" s="16">
        <f>Sect_CBs!BS93+Sect_DBs!AU93+Sect_FCs!AU93</f>
        <v>1295.31719931</v>
      </c>
      <c r="BT93" s="16">
        <f>Sect_CBs!BT93+Sect_DBs!AV93+Sect_FCs!AV93</f>
        <v>1051.7767414300001</v>
      </c>
      <c r="BU93" s="16">
        <f>Sect_CBs!BU93+Sect_DBs!AW93+Sect_FCs!AW93</f>
        <v>1220.7464810899999</v>
      </c>
      <c r="BV93" s="16">
        <f>Sect_CBs!BV93+Sect_DBs!AX93+Sect_FCs!AX93</f>
        <v>783.9566853</v>
      </c>
      <c r="BW93" s="16">
        <f>Sect_CBs!BW93+Sect_DBs!AY93+Sect_FCs!AY93</f>
        <v>877.73331584999994</v>
      </c>
      <c r="BX93" s="16">
        <f>Sect_CBs!BX93+Sect_DBs!AZ93+Sect_FCs!AZ93</f>
        <v>649.27729576999991</v>
      </c>
      <c r="BY93" s="16">
        <f>Sect_CBs!BY93+Sect_DBs!BA93+Sect_FCs!BA93</f>
        <v>700.65041202999998</v>
      </c>
      <c r="BZ93" s="16">
        <f>Sect_CBs!BZ93+Sect_DBs!BB93+Sect_FCs!BB93</f>
        <v>961.76177079000013</v>
      </c>
      <c r="CA93" s="16">
        <f>Sect_CBs!CA93+Sect_DBs!BC93+Sect_FCs!BC93</f>
        <v>715.03408982999997</v>
      </c>
      <c r="CB93" s="16">
        <f>Sect_CBs!CB93+Sect_DBs!BD93+Sect_FCs!BD93</f>
        <v>562.99745857999994</v>
      </c>
      <c r="CC93" s="16">
        <f>Sect_CBs!CC93+Sect_DBs!BE93+Sect_FCs!BE93</f>
        <v>542.04511907999995</v>
      </c>
      <c r="CD93" s="16">
        <f>Sect_CBs!CD93+Sect_DBs!BF93+Sect_FCs!BF93</f>
        <v>684.99552475999997</v>
      </c>
      <c r="CE93" s="16">
        <f>Sect_CBs!CE93+Sect_DBs!BG93+Sect_FCs!BG93</f>
        <v>666.63780548</v>
      </c>
      <c r="CF93" s="16">
        <f>Sect_CBs!CF93+Sect_DBs!BH93+Sect_FCs!BH93</f>
        <v>625.83169956000006</v>
      </c>
      <c r="CG93" s="16">
        <f>Sect_CBs!CG93+Sect_DBs!BI93+Sect_FCs!BI93</f>
        <v>701.68714207999994</v>
      </c>
      <c r="CH93" s="16">
        <f>Sect_CBs!CH93+Sect_DBs!BJ93+Sect_FCs!BJ93</f>
        <v>811.31831507999993</v>
      </c>
      <c r="CI93" s="16">
        <f>Sect_CBs!CI93+Sect_DBs!BK93+Sect_FCs!BK93</f>
        <v>527.25985690999994</v>
      </c>
      <c r="CJ93" s="16">
        <f>Sect_CBs!CJ93+Sect_DBs!BL93+Sect_FCs!BL93</f>
        <v>692.29750907000005</v>
      </c>
      <c r="CK93" s="16">
        <f>Sect_CBs!CK93+Sect_DBs!BM93+Sect_FCs!BM93</f>
        <v>676.54735405000008</v>
      </c>
      <c r="CL93" s="16">
        <f>Sect_CBs!CL93+Sect_DBs!BN93+Sect_FCs!BN93</f>
        <v>782.22437172000002</v>
      </c>
      <c r="CM93" s="16">
        <f>Sect_CBs!CM93+Sect_DBs!BO93+Sect_FCs!BO93</f>
        <v>795.18752587000006</v>
      </c>
      <c r="CN93" s="16">
        <f>Sect_CBs!CN93+Sect_DBs!BP93+Sect_FCs!BP93</f>
        <v>911.18524965000006</v>
      </c>
      <c r="CO93" s="16">
        <f>Sect_CBs!CO93+Sect_DBs!BQ93+Sect_FCs!BQ93</f>
        <v>822.31209999000009</v>
      </c>
      <c r="CP93" s="16">
        <f>Sect_CBs!CP93+Sect_DBs!BR93+Sect_FCs!BR93</f>
        <v>937.26492246999987</v>
      </c>
      <c r="CQ93" s="16">
        <f>Sect_CBs!CQ93+Sect_DBs!BS93+Sect_FCs!BS93</f>
        <v>858.21122691000005</v>
      </c>
      <c r="CR93" s="16">
        <f>Sect_CBs!CR93+Sect_DBs!BT93+Sect_FCs!BT93</f>
        <v>682.70907755999997</v>
      </c>
      <c r="CS93" s="16">
        <f>Sect_CBs!CS93+Sect_DBs!BU93+Sect_FCs!BU93</f>
        <v>746.00162651999995</v>
      </c>
      <c r="CT93" s="16">
        <f>Sect_CBs!CT93+Sect_DBs!BV93+Sect_FCs!BV93</f>
        <v>832.46635490000006</v>
      </c>
      <c r="CU93" s="16">
        <f>Sect_CBs!CU93+Sect_DBs!BW93+Sect_FCs!BW93</f>
        <v>779.35664103000011</v>
      </c>
      <c r="CV93" s="16">
        <f>Sect_CBs!CV93+Sect_DBs!BX93+Sect_FCs!BX93</f>
        <v>735.88592774000006</v>
      </c>
      <c r="CW93" s="16">
        <f>Sect_CBs!CW93+Sect_DBs!BY93+Sect_FCs!BY93</f>
        <v>864.5558172399999</v>
      </c>
      <c r="CX93" s="16">
        <f>Sect_CBs!CX93+Sect_DBs!BZ93+Sect_FCs!BZ93</f>
        <v>808.62157490999994</v>
      </c>
      <c r="CY93" s="16">
        <f>Sect_CBs!CY93+Sect_DBs!CA93+Sect_FCs!CA93</f>
        <v>1105.3533463900001</v>
      </c>
      <c r="CZ93" s="16">
        <f>Sect_CBs!CZ93+Sect_DBs!CB93+Sect_FCs!CB93</f>
        <v>1072.4007779600001</v>
      </c>
      <c r="DA93" s="16">
        <f>Sect_CBs!DA93+Sect_DBs!CC93+Sect_FCs!CC93</f>
        <v>1083.2551189999999</v>
      </c>
      <c r="DB93" s="16">
        <f>Sect_CBs!DB93+Sect_DBs!CD93+Sect_FCs!CD93</f>
        <v>1025.2178812299999</v>
      </c>
      <c r="DC93" s="16">
        <f>Sect_CBs!DC93+Sect_DBs!CE93+Sect_FCs!CE93</f>
        <v>984.21347845999992</v>
      </c>
      <c r="DD93" s="16">
        <f>Sect_CBs!DD93+Sect_DBs!CF93+Sect_FCs!CF93</f>
        <v>1140.1214046299999</v>
      </c>
      <c r="DE93" s="16">
        <f>Sect_CBs!DE93+Sect_DBs!CG93+Sect_FCs!CG93</f>
        <v>898.47865001000014</v>
      </c>
      <c r="DF93" s="16">
        <f>Sect_CBs!DF93+Sect_DBs!CH93+Sect_FCs!CH93</f>
        <v>1001.81030577</v>
      </c>
      <c r="DG93" s="16">
        <f>Sect_CBs!DG93+Sect_DBs!CI93+Sect_FCs!CI93</f>
        <v>800.52025720999995</v>
      </c>
      <c r="DH93" s="16">
        <f>Sect_CBs!DH93+Sect_DBs!CJ93+Sect_FCs!CJ93</f>
        <v>753.53739879999989</v>
      </c>
      <c r="DI93" s="16">
        <f>Sect_CBs!DI93+Sect_DBs!CK93+Sect_FCs!CK93</f>
        <v>1068.3047954600002</v>
      </c>
      <c r="DJ93" s="16">
        <f>Sect_CBs!DJ93+Sect_DBs!CL93+Sect_FCs!CL93</f>
        <v>776.89780649000011</v>
      </c>
      <c r="DK93" s="16">
        <f>Sect_CBs!DK93+Sect_DBs!CM93+Sect_FCs!CM93</f>
        <v>661.86255046000008</v>
      </c>
      <c r="DL93" s="16">
        <f>Sect_CBs!DL93+Sect_DBs!CN93+Sect_FCs!CN93</f>
        <v>39215.433427329997</v>
      </c>
      <c r="DM93" s="16">
        <f>Sect_CBs!DM93+Sect_DBs!CO93+Sect_FCs!CO93</f>
        <v>38854.709467069995</v>
      </c>
      <c r="DN93" s="16">
        <f>Sect_CBs!DN93+Sect_DBs!CP93+Sect_FCs!CP93</f>
        <v>459.90960667999849</v>
      </c>
      <c r="DO93" s="16">
        <f>Sect_CBs!DO93+Sect_DBs!CQ93+Sect_FCs!CQ93</f>
        <v>536.40519598999992</v>
      </c>
      <c r="DP93" s="16">
        <f>Sect_CBs!DP93+Sect_DBs!CR93+Sect_FCs!CR93</f>
        <v>529.08995403999995</v>
      </c>
      <c r="DQ93" s="16">
        <f>Sect_CBs!DQ93+Sect_DBs!CS93+Sect_FCs!CS93</f>
        <v>544.57781722000004</v>
      </c>
      <c r="DR93" s="16">
        <f>Sect_CBs!DR93+Sect_DBs!CT93+Sect_FCs!CT93</f>
        <v>553.83554038999989</v>
      </c>
      <c r="DS93" s="16">
        <f>Sect_CBs!DS93+Sect_DBs!CU93+Sect_FCs!CU93</f>
        <v>375.10572540999993</v>
      </c>
      <c r="DT93" s="16">
        <f>Sect_CBs!DT93+Sect_DBs!CV93+Sect_FCs!CV93</f>
        <v>329.44390723000004</v>
      </c>
      <c r="DU93" s="16">
        <f>Sect_CBs!DU93+Sect_DBs!CW93+Sect_FCs!CW93</f>
        <v>362.26305995000001</v>
      </c>
      <c r="DV93" s="16">
        <f>Sect_CBs!DV93+Sect_DBs!CX93+Sect_FCs!CX93</f>
        <v>382.22562875999995</v>
      </c>
      <c r="DW93" s="16">
        <f>Sect_CBs!DW93+Sect_DBs!CY93+Sect_FCs!CY93</f>
        <v>384.09600179999995</v>
      </c>
      <c r="DX93" s="16">
        <f>Sect_CBs!DX93+Sect_DBs!CZ93+Sect_FCs!CZ93</f>
        <v>421.12598335999996</v>
      </c>
      <c r="DY93" s="16">
        <f>Sect_CBs!DY93+Sect_DBs!DA93+Sect_FCs!DA93</f>
        <v>371.0308532300001</v>
      </c>
      <c r="DZ93" s="16">
        <f>Sect_CBs!DZ93+Sect_DBs!DB93+Sect_FCs!DB93</f>
        <v>303.11451079</v>
      </c>
      <c r="EA93" s="16">
        <f>Sect_CBs!EA93+Sect_DBs!DC93+Sect_FCs!DC93</f>
        <v>326.86503606999997</v>
      </c>
      <c r="EB93" s="16">
        <f>Sect_CBs!EB93+Sect_DBs!DD93+Sect_FCs!DD93</f>
        <v>330.69212043999994</v>
      </c>
      <c r="EC93" s="16">
        <f>Sect_CBs!EC93+Sect_DBs!DE93+Sect_FCs!DE93</f>
        <v>335.10032336000006</v>
      </c>
      <c r="ED93" s="16">
        <f>Sect_CBs!ED93+Sect_DBs!DF93+Sect_FCs!DF93</f>
        <v>235.48045783000006</v>
      </c>
      <c r="EE93" s="16">
        <f>Sect_CBs!EE93+Sect_DBs!DG93+Sect_FCs!DG93</f>
        <v>223.35993619000004</v>
      </c>
      <c r="EF93" s="16">
        <f>Sect_CBs!EF93+Sect_DBs!DH93+Sect_FCs!DH93</f>
        <v>201.3248219300001</v>
      </c>
      <c r="EG93" s="16">
        <f>Sect_CBs!EG93+Sect_DBs!DI93+Sect_FCs!DI93</f>
        <v>230.16298700000004</v>
      </c>
      <c r="EH93" s="16">
        <f>Sect_CBs!EH93+Sect_DBs!DJ93+Sect_FCs!DJ93</f>
        <v>207.59000184000001</v>
      </c>
      <c r="EI93" s="16">
        <f>Sect_CBs!EI93+Sect_DBs!DK93+Sect_FCs!DK93</f>
        <v>197.33617425000008</v>
      </c>
      <c r="EJ93" s="16">
        <f>Sect_CBs!EJ93+Sect_DBs!DL93+Sect_FCs!DL93</f>
        <v>262.43611174999995</v>
      </c>
      <c r="EK93" s="13">
        <f>Sect_CBs!EK93+Sect_DBs!DM93+Sect_FCs!DM93</f>
        <v>1319.06618469</v>
      </c>
      <c r="EL93" s="13">
        <f>Sect_CBs!EL93+Sect_DBs!DN93+Sect_FCs!DN93</f>
        <v>1277.4782712900005</v>
      </c>
      <c r="EM93" s="13">
        <f>Sect_CBs!EM93+Sect_DBs!DO93+Sect_FCs!DO93</f>
        <v>1258.9466947799999</v>
      </c>
      <c r="EN93" s="13">
        <f>Sect_CBs!EN93+Sect_DBs!DP93+Sect_FCs!DP93</f>
        <v>1215.7407328999996</v>
      </c>
      <c r="EO93" s="13">
        <f>Sect_CBs!EO93+Sect_DBs!DQ93+Sect_FCs!DQ93</f>
        <v>1215.5021020800002</v>
      </c>
      <c r="EP93" s="13">
        <f>Sect_CBs!EP93+Sect_DBs!DR93+Sect_FCs!DR93</f>
        <v>1212.06449845</v>
      </c>
      <c r="EQ93" s="13">
        <f>Sect_CBs!EQ93+Sect_DBs!DS93+Sect_FCs!DS93</f>
        <v>1200.6710521</v>
      </c>
      <c r="ER93" s="13">
        <f>Sect_CBs!ER93+Sect_DBs!DT93+Sect_FCs!DT93</f>
        <v>1214.6233901200001</v>
      </c>
      <c r="ES93" s="13">
        <f>Sect_CBs!ES93+Sect_DBs!DU93+Sect_FCs!DU93</f>
        <v>1217.2591604500001</v>
      </c>
      <c r="ET93" s="13">
        <f>Sect_CBs!ET93+Sect_DBs!DV93+Sect_FCs!DV93</f>
        <v>1274.7258005199999</v>
      </c>
      <c r="EU93" s="13">
        <f>Sect_CBs!EU93+Sect_DBs!DW93+Sect_FCs!DW93</f>
        <v>3337.3605335099974</v>
      </c>
      <c r="EV93" s="13">
        <f>Sect_CBs!EV93+Sect_DBs!DX93+Sect_FCs!DX93</f>
        <v>3299.7801763199986</v>
      </c>
      <c r="EW93" s="13">
        <f>Sect_CBs!EW93+Sect_DBs!DY93+Sect_FCs!DY93</f>
        <v>3230.3635271799944</v>
      </c>
      <c r="EX93" s="13">
        <f>Sect_CBs!EX93+Sect_DBs!DZ93+Sect_FCs!DZ93</f>
        <v>3398.0862994900008</v>
      </c>
    </row>
    <row r="94" spans="1:154" s="18" customFormat="1" x14ac:dyDescent="0.3">
      <c r="A94" s="15" t="s">
        <v>106</v>
      </c>
      <c r="B94" s="16">
        <v>24765.953267979996</v>
      </c>
      <c r="C94" s="16">
        <v>26081.600381669996</v>
      </c>
      <c r="D94" s="16">
        <v>26477.299132030003</v>
      </c>
      <c r="E94" s="16">
        <v>31430.846556691733</v>
      </c>
      <c r="F94" s="16">
        <v>30310.555481420004</v>
      </c>
      <c r="G94" s="16">
        <v>32760.965992360008</v>
      </c>
      <c r="H94" s="16">
        <v>38941.048259820011</v>
      </c>
      <c r="I94" s="16">
        <v>39727.552768210007</v>
      </c>
      <c r="J94" s="16">
        <v>39744.432768210005</v>
      </c>
      <c r="K94" s="16">
        <v>39681.231546449999</v>
      </c>
      <c r="L94" s="16">
        <v>39407.01729921333</v>
      </c>
      <c r="M94" s="16">
        <v>42899.169551591993</v>
      </c>
      <c r="N94" s="16">
        <v>37967.402041375906</v>
      </c>
      <c r="O94" s="16">
        <v>38228.332016205903</v>
      </c>
      <c r="P94" s="16">
        <v>36759.002735545895</v>
      </c>
      <c r="Q94" s="16">
        <v>38431.321452595897</v>
      </c>
      <c r="R94" s="16">
        <v>38465.803050075905</v>
      </c>
      <c r="S94" s="16">
        <v>37072.286541992995</v>
      </c>
      <c r="T94" s="16">
        <v>38848.145193899996</v>
      </c>
      <c r="U94" s="16">
        <v>39272.452578685785</v>
      </c>
      <c r="V94" s="16">
        <v>39093.933592910005</v>
      </c>
      <c r="W94" s="16">
        <v>38159.579760150002</v>
      </c>
      <c r="X94" s="16">
        <v>38866.764431640004</v>
      </c>
      <c r="Y94" s="16">
        <v>38886.956732039995</v>
      </c>
      <c r="Z94" s="16">
        <f>Sect_CBs!Z94+Sect_DBs!B94+Sect_FCs!B94</f>
        <v>47429.682597509993</v>
      </c>
      <c r="AA94" s="16">
        <f>Sect_CBs!AA94+Sect_DBs!C94+Sect_FCs!C94</f>
        <v>49476.54434825998</v>
      </c>
      <c r="AB94" s="16">
        <f>Sect_CBs!AB94+Sect_DBs!D94+Sect_FCs!D94</f>
        <v>49183.960759199996</v>
      </c>
      <c r="AC94" s="16">
        <f>Sect_CBs!AC94+Sect_DBs!E94+Sect_FCs!E94</f>
        <v>49745.260733759998</v>
      </c>
      <c r="AD94" s="16">
        <f>Sect_CBs!AD94+Sect_DBs!F94+Sect_FCs!F94</f>
        <v>49963.816289579998</v>
      </c>
      <c r="AE94" s="16">
        <f>Sect_CBs!AE94+Sect_DBs!G94+Sect_FCs!G94</f>
        <v>58453.674413649991</v>
      </c>
      <c r="AF94" s="16">
        <f>Sect_CBs!AF94+Sect_DBs!H94+Sect_FCs!H94</f>
        <v>57580.342776849997</v>
      </c>
      <c r="AG94" s="16">
        <f>Sect_CBs!AG94+Sect_DBs!I94+Sect_FCs!I94</f>
        <v>56711.572952210001</v>
      </c>
      <c r="AH94" s="16">
        <f>Sect_CBs!AH94+Sect_DBs!J94+Sect_FCs!J94</f>
        <v>57496.857679064997</v>
      </c>
      <c r="AI94" s="16">
        <f>Sect_CBs!AI94+Sect_DBs!K94+Sect_FCs!K94</f>
        <v>57079.751628489998</v>
      </c>
      <c r="AJ94" s="16">
        <f>Sect_CBs!AJ94+Sect_DBs!L94+Sect_FCs!L94</f>
        <v>55517.604268429997</v>
      </c>
      <c r="AK94" s="16">
        <f>Sect_CBs!AK94+Sect_DBs!M94+Sect_FCs!M94</f>
        <v>55937.493399310006</v>
      </c>
      <c r="AL94" s="16">
        <f>Sect_CBs!AL94+Sect_DBs!N94+Sect_FCs!N94</f>
        <v>57064.3672057</v>
      </c>
      <c r="AM94" s="16">
        <f>Sect_CBs!AM94+Sect_DBs!O94+Sect_FCs!O94</f>
        <v>57178.29687938001</v>
      </c>
      <c r="AN94" s="16">
        <f>Sect_CBs!AN94+Sect_DBs!P94+Sect_FCs!P94</f>
        <v>56694.232352120009</v>
      </c>
      <c r="AO94" s="16">
        <f>Sect_CBs!AO94+Sect_DBs!Q94+Sect_FCs!Q94</f>
        <v>57169.410034280008</v>
      </c>
      <c r="AP94" s="16">
        <f>Sect_CBs!AP94+Sect_DBs!R94+Sect_FCs!R94</f>
        <v>56572.598071701002</v>
      </c>
      <c r="AQ94" s="16">
        <f>Sect_CBs!AQ94+Sect_DBs!S94+Sect_FCs!S94</f>
        <v>56535.064958000003</v>
      </c>
      <c r="AR94" s="16">
        <f>Sect_CBs!AR94+Sect_DBs!T94+Sect_FCs!T94</f>
        <v>57586.935101862204</v>
      </c>
      <c r="AS94" s="16">
        <f>Sect_CBs!AS94+Sect_DBs!U94+Sect_FCs!U94</f>
        <v>58110.363524610002</v>
      </c>
      <c r="AT94" s="16">
        <f>Sect_CBs!AT94+Sect_DBs!V94+Sect_FCs!V94</f>
        <v>58023.211846782215</v>
      </c>
      <c r="AU94" s="16">
        <f>Sect_CBs!AU94+Sect_DBs!W94+Sect_FCs!W94</f>
        <v>57252.422422006101</v>
      </c>
      <c r="AV94" s="16">
        <f>Sect_CBs!AV94+Sect_DBs!X94+Sect_FCs!X94</f>
        <v>56248.246637030017</v>
      </c>
      <c r="AW94" s="16">
        <f>Sect_CBs!AW94+Sect_DBs!Y94+Sect_FCs!Y94</f>
        <v>56677.207345540017</v>
      </c>
      <c r="AX94" s="16">
        <f>Sect_CBs!AX94+Sect_DBs!Z94+Sect_FCs!Z94</f>
        <v>54132.479926579996</v>
      </c>
      <c r="AY94" s="16">
        <f>Sect_CBs!AY94+Sect_DBs!AA94+Sect_FCs!AA94</f>
        <v>54562.108490619998</v>
      </c>
      <c r="AZ94" s="16">
        <f>Sect_CBs!AZ94+Sect_DBs!AB94+Sect_FCs!AB94</f>
        <v>43759.867239510022</v>
      </c>
      <c r="BA94" s="16">
        <f>Sect_CBs!BA94+Sect_DBs!AC94+Sect_FCs!AC94</f>
        <v>44651.587046020002</v>
      </c>
      <c r="BB94" s="16">
        <f>Sect_CBs!BB94+Sect_DBs!AD94+Sect_FCs!AD94</f>
        <v>44949.112608470008</v>
      </c>
      <c r="BC94" s="16">
        <f>Sect_CBs!BC94+Sect_DBs!AE94+Sect_FCs!AE94</f>
        <v>45654.414432490012</v>
      </c>
      <c r="BD94" s="16">
        <f>Sect_CBs!BD94+Sect_DBs!AF94+Sect_FCs!AF94</f>
        <v>44928.531253283516</v>
      </c>
      <c r="BE94" s="16">
        <f>Sect_CBs!BE94+Sect_DBs!AG94+Sect_FCs!AG94</f>
        <v>43898.616772930007</v>
      </c>
      <c r="BF94" s="16">
        <f>Sect_CBs!BF94+Sect_DBs!AH94+Sect_FCs!AH94</f>
        <v>43370.409433239998</v>
      </c>
      <c r="BG94" s="16">
        <f>Sect_CBs!BG94+Sect_DBs!AI94+Sect_FCs!AI94</f>
        <v>44141.341814660002</v>
      </c>
      <c r="BH94" s="16">
        <f>Sect_CBs!BH94+Sect_DBs!AJ94+Sect_FCs!AJ94</f>
        <v>43844.830942081004</v>
      </c>
      <c r="BI94" s="16">
        <f>Sect_CBs!BI94+Sect_DBs!AK94+Sect_FCs!AK94</f>
        <v>53205.81238445198</v>
      </c>
      <c r="BJ94" s="16">
        <f>Sect_CBs!BJ94+Sect_DBs!AL94+Sect_FCs!AL94</f>
        <v>42852.561966909998</v>
      </c>
      <c r="BK94" s="16">
        <f>Sect_CBs!BK94+Sect_DBs!AM94+Sect_FCs!AM94</f>
        <v>52150.97608720899</v>
      </c>
      <c r="BL94" s="16">
        <f>Sect_CBs!BL94+Sect_DBs!AN94+Sect_FCs!AN94</f>
        <v>53598.51602971799</v>
      </c>
      <c r="BM94" s="16">
        <f>Sect_CBs!BM94+Sect_DBs!AO94+Sect_FCs!AO94</f>
        <v>54133.168031863243</v>
      </c>
      <c r="BN94" s="16">
        <f>Sect_CBs!BN94+Sect_DBs!AP94+Sect_FCs!AP94</f>
        <v>52983.398414120995</v>
      </c>
      <c r="BO94" s="16">
        <f>Sect_CBs!BO94+Sect_DBs!AQ94+Sect_FCs!AQ94</f>
        <v>52255.644195839959</v>
      </c>
      <c r="BP94" s="16">
        <f>Sect_CBs!BP94+Sect_DBs!AR94+Sect_FCs!AR94</f>
        <v>53093.566967299965</v>
      </c>
      <c r="BQ94" s="16">
        <f>Sect_CBs!BQ94+Sect_DBs!AS94+Sect_FCs!AS94</f>
        <v>52921.962393985996</v>
      </c>
      <c r="BR94" s="16">
        <f>Sect_CBs!BR94+Sect_DBs!AT94+Sect_FCs!AT94</f>
        <v>53676.401017209988</v>
      </c>
      <c r="BS94" s="16">
        <f>Sect_CBs!BS94+Sect_DBs!AU94+Sect_FCs!AU94</f>
        <v>54528.055720059994</v>
      </c>
      <c r="BT94" s="16">
        <f>Sect_CBs!BT94+Sect_DBs!AV94+Sect_FCs!AV94</f>
        <v>53702.28988442001</v>
      </c>
      <c r="BU94" s="16">
        <f>Sect_CBs!BU94+Sect_DBs!AW94+Sect_FCs!AW94</f>
        <v>55618.080122690008</v>
      </c>
      <c r="BV94" s="16">
        <f>Sect_CBs!BV94+Sect_DBs!AX94+Sect_FCs!AX94</f>
        <v>56501.032569479983</v>
      </c>
      <c r="BW94" s="16">
        <f>Sect_CBs!BW94+Sect_DBs!AY94+Sect_FCs!AY94</f>
        <v>56429.834425140005</v>
      </c>
      <c r="BX94" s="16">
        <f>Sect_CBs!BX94+Sect_DBs!AZ94+Sect_FCs!AZ94</f>
        <v>58577.182476649992</v>
      </c>
      <c r="BY94" s="16">
        <f>Sect_CBs!BY94+Sect_DBs!BA94+Sect_FCs!BA94</f>
        <v>58939.068975829985</v>
      </c>
      <c r="BZ94" s="16">
        <f>Sect_CBs!BZ94+Sect_DBs!BB94+Sect_FCs!BB94</f>
        <v>59326.711800132216</v>
      </c>
      <c r="CA94" s="16">
        <f>Sect_CBs!CA94+Sect_DBs!BC94+Sect_FCs!BC94</f>
        <v>58445.735687209992</v>
      </c>
      <c r="CB94" s="16">
        <f>Sect_CBs!CB94+Sect_DBs!BD94+Sect_FCs!BD94</f>
        <v>60126.320568430012</v>
      </c>
      <c r="CC94" s="16">
        <f>Sect_CBs!CC94+Sect_DBs!BE94+Sect_FCs!BE94</f>
        <v>61827.746111930013</v>
      </c>
      <c r="CD94" s="16">
        <f>Sect_CBs!CD94+Sect_DBs!BF94+Sect_FCs!BF94</f>
        <v>64496.650149279987</v>
      </c>
      <c r="CE94" s="16">
        <f>Sect_CBs!CE94+Sect_DBs!BG94+Sect_FCs!BG94</f>
        <v>65484.836471130002</v>
      </c>
      <c r="CF94" s="16">
        <f>Sect_CBs!CF94+Sect_DBs!BH94+Sect_FCs!BH94</f>
        <v>64854.821649690013</v>
      </c>
      <c r="CG94" s="16">
        <f>Sect_CBs!CG94+Sect_DBs!BI94+Sect_FCs!BI94</f>
        <v>66462.568098520016</v>
      </c>
      <c r="CH94" s="16">
        <f>Sect_CBs!CH94+Sect_DBs!BJ94+Sect_FCs!BJ94</f>
        <v>68126.247831810004</v>
      </c>
      <c r="CI94" s="16">
        <f>Sect_CBs!CI94+Sect_DBs!BK94+Sect_FCs!BK94</f>
        <v>68587.619569369999</v>
      </c>
      <c r="CJ94" s="16">
        <f>Sect_CBs!CJ94+Sect_DBs!BL94+Sect_FCs!BL94</f>
        <v>70308.557755030022</v>
      </c>
      <c r="CK94" s="16">
        <f>Sect_CBs!CK94+Sect_DBs!BM94+Sect_FCs!BM94</f>
        <v>72307.633577880013</v>
      </c>
      <c r="CL94" s="16">
        <f>Sect_CBs!CL94+Sect_DBs!BN94+Sect_FCs!BN94</f>
        <v>74178.29102823</v>
      </c>
      <c r="CM94" s="16">
        <f>Sect_CBs!CM94+Sect_DBs!BO94+Sect_FCs!BO94</f>
        <v>76955.093535386011</v>
      </c>
      <c r="CN94" s="16">
        <f>Sect_CBs!CN94+Sect_DBs!BP94+Sect_FCs!BP94</f>
        <v>77916.496302330008</v>
      </c>
      <c r="CO94" s="16">
        <f>Sect_CBs!CO94+Sect_DBs!BQ94+Sect_FCs!BQ94</f>
        <v>82071.321576069997</v>
      </c>
      <c r="CP94" s="16">
        <f>Sect_CBs!CP94+Sect_DBs!BR94+Sect_FCs!BR94</f>
        <v>82280.210309536837</v>
      </c>
      <c r="CQ94" s="16">
        <f>Sect_CBs!CQ94+Sect_DBs!BS94+Sect_FCs!BS94</f>
        <v>83881.284669786837</v>
      </c>
      <c r="CR94" s="16">
        <f>Sect_CBs!CR94+Sect_DBs!BT94+Sect_FCs!BT94</f>
        <v>84313.370428474009</v>
      </c>
      <c r="CS94" s="16">
        <f>Sect_CBs!CS94+Sect_DBs!BU94+Sect_FCs!BU94</f>
        <v>83902.553742429009</v>
      </c>
      <c r="CT94" s="16">
        <f>Sect_CBs!CT94+Sect_DBs!BV94+Sect_FCs!BV94</f>
        <v>85054.80704698831</v>
      </c>
      <c r="CU94" s="16">
        <f>Sect_CBs!CU94+Sect_DBs!BW94+Sect_FCs!BW94</f>
        <v>84351.603767239008</v>
      </c>
      <c r="CV94" s="16">
        <f>Sect_CBs!CV94+Sect_DBs!BX94+Sect_FCs!BX94</f>
        <v>84259.312431427999</v>
      </c>
      <c r="CW94" s="16">
        <f>Sect_CBs!CW94+Sect_DBs!BY94+Sect_FCs!BY94</f>
        <v>85216.840992910991</v>
      </c>
      <c r="CX94" s="16">
        <f>Sect_CBs!CX94+Sect_DBs!BZ94+Sect_FCs!BZ94</f>
        <v>86417.003004447964</v>
      </c>
      <c r="CY94" s="16">
        <f>Sect_CBs!CY94+Sect_DBs!CA94+Sect_FCs!CA94</f>
        <v>85203.181667185985</v>
      </c>
      <c r="CZ94" s="16">
        <f>Sect_CBs!CZ94+Sect_DBs!CB94+Sect_FCs!CB94</f>
        <v>89250.285963030983</v>
      </c>
      <c r="DA94" s="16">
        <f>Sect_CBs!DA94+Sect_DBs!CC94+Sect_FCs!CC94</f>
        <v>90002.401387036007</v>
      </c>
      <c r="DB94" s="16">
        <f>Sect_CBs!DB94+Sect_DBs!CD94+Sect_FCs!CD94</f>
        <v>95013.608931285999</v>
      </c>
      <c r="DC94" s="16">
        <f>Sect_CBs!DC94+Sect_DBs!CE94+Sect_FCs!CE94</f>
        <v>96064.675787235974</v>
      </c>
      <c r="DD94" s="16">
        <f>Sect_CBs!DD94+Sect_DBs!CF94+Sect_FCs!CF94</f>
        <v>102388.84277021597</v>
      </c>
      <c r="DE94" s="16">
        <f>Sect_CBs!DE94+Sect_DBs!CG94+Sect_FCs!CG94</f>
        <v>101949.84849790597</v>
      </c>
      <c r="DF94" s="16">
        <f>Sect_CBs!DF94+Sect_DBs!CH94+Sect_FCs!CH94</f>
        <v>103153.31243929999</v>
      </c>
      <c r="DG94" s="16">
        <f>Sect_CBs!DG94+Sect_DBs!CI94+Sect_FCs!CI94</f>
        <v>103125.66754600998</v>
      </c>
      <c r="DH94" s="16">
        <f>Sect_CBs!DH94+Sect_DBs!CJ94+Sect_FCs!CJ94</f>
        <v>98200.325540790014</v>
      </c>
      <c r="DI94" s="16">
        <f>Sect_CBs!DI94+Sect_DBs!CK94+Sect_FCs!CK94</f>
        <v>101309.407527551</v>
      </c>
      <c r="DJ94" s="16">
        <f>Sect_CBs!DJ94+Sect_DBs!CL94+Sect_FCs!CL94</f>
        <v>101583.70416173001</v>
      </c>
      <c r="DK94" s="16">
        <f>Sect_CBs!DK94+Sect_DBs!CM94+Sect_FCs!CM94</f>
        <v>101230.98516107995</v>
      </c>
      <c r="DL94" s="16">
        <f>Sect_CBs!DL94+Sect_DBs!CN94+Sect_FCs!CN94</f>
        <v>100737.03813910997</v>
      </c>
      <c r="DM94" s="16">
        <f>Sect_CBs!DM94+Sect_DBs!CO94+Sect_FCs!CO94</f>
        <v>101539.40595346995</v>
      </c>
      <c r="DN94" s="16">
        <f>Sect_CBs!DN94+Sect_DBs!CP94+Sect_FCs!CP94</f>
        <v>101783.48792951897</v>
      </c>
      <c r="DO94" s="16">
        <f>Sect_CBs!DO94+Sect_DBs!CQ94+Sect_FCs!CQ94</f>
        <v>102083.97244839996</v>
      </c>
      <c r="DP94" s="16">
        <f>Sect_CBs!DP94+Sect_DBs!CR94+Sect_FCs!CR94</f>
        <v>101509.45137021995</v>
      </c>
      <c r="DQ94" s="16">
        <f>Sect_CBs!DQ94+Sect_DBs!CS94+Sect_FCs!CS94</f>
        <v>103444.2233278957</v>
      </c>
      <c r="DR94" s="16">
        <f>Sect_CBs!DR94+Sect_DBs!CT94+Sect_FCs!CT94</f>
        <v>108045.06577727998</v>
      </c>
      <c r="DS94" s="16">
        <f>Sect_CBs!DS94+Sect_DBs!CU94+Sect_FCs!CU94</f>
        <v>107320.40026401998</v>
      </c>
      <c r="DT94" s="16">
        <f>Sect_CBs!DT94+Sect_DBs!CV94+Sect_FCs!CV94</f>
        <v>107855.65067324997</v>
      </c>
      <c r="DU94" s="16">
        <f>Sect_CBs!DU94+Sect_DBs!CW94+Sect_FCs!CW94</f>
        <v>110154.59009637999</v>
      </c>
      <c r="DV94" s="16">
        <f>Sect_CBs!DV94+Sect_DBs!CX94+Sect_FCs!CX94</f>
        <v>111078.41032097999</v>
      </c>
      <c r="DW94" s="16">
        <f>Sect_CBs!DW94+Sect_DBs!CY94+Sect_FCs!CY94</f>
        <v>111103.47789945999</v>
      </c>
      <c r="DX94" s="16">
        <f>Sect_CBs!DX94+Sect_DBs!CZ94+Sect_FCs!CZ94</f>
        <v>110712.08604132997</v>
      </c>
      <c r="DY94" s="16">
        <f>Sect_CBs!DY94+Sect_DBs!DA94+Sect_FCs!DA94</f>
        <v>111107.20427094001</v>
      </c>
      <c r="DZ94" s="16">
        <f>Sect_CBs!DZ94+Sect_DBs!DB94+Sect_FCs!DB94</f>
        <v>110475.06473418001</v>
      </c>
      <c r="EA94" s="16">
        <f>Sect_CBs!EA94+Sect_DBs!DC94+Sect_FCs!DC94</f>
        <v>111018.85836719</v>
      </c>
      <c r="EB94" s="16">
        <f>Sect_CBs!EB94+Sect_DBs!DD94+Sect_FCs!DD94</f>
        <v>111271.71645214003</v>
      </c>
      <c r="EC94" s="16">
        <f>Sect_CBs!EC94+Sect_DBs!DE94+Sect_FCs!DE94</f>
        <v>110034.03782193</v>
      </c>
      <c r="ED94" s="16">
        <f>Sect_CBs!ED94+Sect_DBs!DF94+Sect_FCs!DF94</f>
        <v>112168.62680220001</v>
      </c>
      <c r="EE94" s="16">
        <f>Sect_CBs!EE94+Sect_DBs!DG94+Sect_FCs!DG94</f>
        <v>111538.42100084999</v>
      </c>
      <c r="EF94" s="16">
        <f>Sect_CBs!EF94+Sect_DBs!DH94+Sect_FCs!DH94</f>
        <v>112661.63000354001</v>
      </c>
      <c r="EG94" s="16">
        <f>Sect_CBs!EG94+Sect_DBs!DI94+Sect_FCs!DI94</f>
        <v>123512.08140167</v>
      </c>
      <c r="EH94" s="16">
        <f>Sect_CBs!EH94+Sect_DBs!DJ94+Sect_FCs!DJ94</f>
        <v>128521.00370120007</v>
      </c>
      <c r="EI94" s="16">
        <f>Sect_CBs!EI94+Sect_DBs!DK94+Sect_FCs!DK94</f>
        <v>118718.26927394001</v>
      </c>
      <c r="EJ94" s="16">
        <f>Sect_CBs!EJ94+Sect_DBs!DL94+Sect_FCs!DL94</f>
        <v>121496.26618728001</v>
      </c>
      <c r="EK94" s="13">
        <f>Sect_CBs!EK94+Sect_DBs!DM94+Sect_FCs!DM94</f>
        <v>122305.170125365</v>
      </c>
      <c r="EL94" s="13">
        <f>Sect_CBs!EL94+Sect_DBs!DN94+Sect_FCs!DN94</f>
        <v>122573.39449948494</v>
      </c>
      <c r="EM94" s="13">
        <f>Sect_CBs!EM94+Sect_DBs!DO94+Sect_FCs!DO94</f>
        <v>131651.62518917504</v>
      </c>
      <c r="EN94" s="13">
        <f>Sect_CBs!EN94+Sect_DBs!DP94+Sect_FCs!DP94</f>
        <v>131049.43238362498</v>
      </c>
      <c r="EO94" s="13">
        <f>Sect_CBs!EO94+Sect_DBs!DQ94+Sect_FCs!DQ94</f>
        <v>132723.75852555496</v>
      </c>
      <c r="EP94" s="13">
        <f>Sect_CBs!EP94+Sect_DBs!DR94+Sect_FCs!DR94</f>
        <v>134854.07451856497</v>
      </c>
      <c r="EQ94" s="13">
        <f>Sect_CBs!EQ94+Sect_DBs!DS94+Sect_FCs!DS94</f>
        <v>133749.57319470498</v>
      </c>
      <c r="ER94" s="13">
        <f>Sect_CBs!ER94+Sect_DBs!DT94+Sect_FCs!DT94</f>
        <v>138063.79934485003</v>
      </c>
      <c r="ES94" s="13">
        <f>Sect_CBs!ES94+Sect_DBs!DU94+Sect_FCs!DU94</f>
        <v>145266.65401269004</v>
      </c>
      <c r="ET94" s="13">
        <f>Sect_CBs!ET94+Sect_DBs!DV94+Sect_FCs!DV94</f>
        <v>134618.01210693002</v>
      </c>
      <c r="EU94" s="13">
        <f>Sect_CBs!EU94+Sect_DBs!DW94+Sect_FCs!DW94</f>
        <v>137892.69873288993</v>
      </c>
      <c r="EV94" s="13">
        <f>Sect_CBs!EV94+Sect_DBs!DX94+Sect_FCs!DX94</f>
        <v>139337.66785771004</v>
      </c>
      <c r="EW94" s="13">
        <f>Sect_CBs!EW94+Sect_DBs!DY94+Sect_FCs!DY94</f>
        <v>140568.60823750999</v>
      </c>
      <c r="EX94" s="13">
        <f>Sect_CBs!EX94+Sect_DBs!DZ94+Sect_FCs!DZ94</f>
        <v>142233.31373383</v>
      </c>
    </row>
    <row r="95" spans="1:154" s="18" customFormat="1" x14ac:dyDescent="0.3">
      <c r="A95" s="15" t="s">
        <v>107</v>
      </c>
      <c r="B95" s="16">
        <v>1952.5230615</v>
      </c>
      <c r="C95" s="16">
        <v>2028.2648017300003</v>
      </c>
      <c r="D95" s="16">
        <v>2264.4458536900001</v>
      </c>
      <c r="E95" s="16">
        <v>2521.1439621289146</v>
      </c>
      <c r="F95" s="16">
        <v>2784.2599751700009</v>
      </c>
      <c r="G95" s="16">
        <v>3540.23750303</v>
      </c>
      <c r="H95" s="16">
        <v>2975.2370871050271</v>
      </c>
      <c r="I95" s="16">
        <v>2968.1787341800546</v>
      </c>
      <c r="J95" s="16">
        <v>2964.6547341800542</v>
      </c>
      <c r="K95" s="16">
        <v>3039.4409763850808</v>
      </c>
      <c r="L95" s="16">
        <v>2776.2022823774378</v>
      </c>
      <c r="M95" s="16">
        <v>3075.221502447931</v>
      </c>
      <c r="N95" s="16">
        <v>3220.798680937804</v>
      </c>
      <c r="O95" s="16">
        <v>3203.4350984778039</v>
      </c>
      <c r="P95" s="16">
        <v>4768.7085101778048</v>
      </c>
      <c r="Q95" s="16">
        <v>3494.6449455378038</v>
      </c>
      <c r="R95" s="16">
        <v>1446.4856398478069</v>
      </c>
      <c r="S95" s="16">
        <v>4893.9473659800015</v>
      </c>
      <c r="T95" s="16">
        <v>4813.6647655199986</v>
      </c>
      <c r="U95" s="16">
        <v>5145.3887066300022</v>
      </c>
      <c r="V95" s="16">
        <v>4973.0646748999998</v>
      </c>
      <c r="W95" s="16">
        <v>4869.3856847899997</v>
      </c>
      <c r="X95" s="16">
        <v>4793.8468672499966</v>
      </c>
      <c r="Y95" s="16">
        <v>4744.0457944100008</v>
      </c>
      <c r="Z95" s="16">
        <f>Sect_CBs!Z95+Sect_DBs!B95+Sect_FCs!B95</f>
        <v>13919.562710099999</v>
      </c>
      <c r="AA95" s="16">
        <f>Sect_CBs!AA95+Sect_DBs!C95+Sect_FCs!C95</f>
        <v>12322.889938770002</v>
      </c>
      <c r="AB95" s="16">
        <f>Sect_CBs!AB95+Sect_DBs!D95+Sect_FCs!D95</f>
        <v>12047.985576668398</v>
      </c>
      <c r="AC95" s="16">
        <f>Sect_CBs!AC95+Sect_DBs!E95+Sect_FCs!E95</f>
        <v>11927.570474768399</v>
      </c>
      <c r="AD95" s="16">
        <f>Sect_CBs!AD95+Sect_DBs!F95+Sect_FCs!F95</f>
        <v>11731.719305707478</v>
      </c>
      <c r="AE95" s="16">
        <f>Sect_CBs!AE95+Sect_DBs!G95+Sect_FCs!G95</f>
        <v>3359.0871962299984</v>
      </c>
      <c r="AF95" s="16">
        <f>Sect_CBs!AF95+Sect_DBs!H95+Sect_FCs!H95</f>
        <v>3960.6788209800006</v>
      </c>
      <c r="AG95" s="16">
        <f>Sect_CBs!AG95+Sect_DBs!I95+Sect_FCs!I95</f>
        <v>3507.6089520199994</v>
      </c>
      <c r="AH95" s="16">
        <f>Sect_CBs!AH95+Sect_DBs!J95+Sect_FCs!J95</f>
        <v>3431.8243126890006</v>
      </c>
      <c r="AI95" s="16">
        <f>Sect_CBs!AI95+Sect_DBs!K95+Sect_FCs!K95</f>
        <v>3327.5054084500021</v>
      </c>
      <c r="AJ95" s="16">
        <f>Sect_CBs!AJ95+Sect_DBs!L95+Sect_FCs!L95</f>
        <v>3347.3297735500028</v>
      </c>
      <c r="AK95" s="16">
        <f>Sect_CBs!AK95+Sect_DBs!M95+Sect_FCs!M95</f>
        <v>3254.9132499499997</v>
      </c>
      <c r="AL95" s="16">
        <f>Sect_CBs!AL95+Sect_DBs!N95+Sect_FCs!N95</f>
        <v>3235.8243382499986</v>
      </c>
      <c r="AM95" s="16">
        <f>Sect_CBs!AM95+Sect_DBs!O95+Sect_FCs!O95</f>
        <v>3406.4193760999988</v>
      </c>
      <c r="AN95" s="16">
        <f>Sect_CBs!AN95+Sect_DBs!P95+Sect_FCs!P95</f>
        <v>3448.1476068299989</v>
      </c>
      <c r="AO95" s="16">
        <f>Sect_CBs!AO95+Sect_DBs!Q95+Sect_FCs!Q95</f>
        <v>3431.5999712600033</v>
      </c>
      <c r="AP95" s="16">
        <f>Sect_CBs!AP95+Sect_DBs!R95+Sect_FCs!R95</f>
        <v>3366.5232762599999</v>
      </c>
      <c r="AQ95" s="16">
        <f>Sect_CBs!AQ95+Sect_DBs!S95+Sect_FCs!S95</f>
        <v>3265.4120455500001</v>
      </c>
      <c r="AR95" s="16">
        <f>Sect_CBs!AR95+Sect_DBs!T95+Sect_FCs!T95</f>
        <v>3556.388353209999</v>
      </c>
      <c r="AS95" s="16">
        <f>Sect_CBs!AS95+Sect_DBs!U95+Sect_FCs!U95</f>
        <v>3505.8040933499988</v>
      </c>
      <c r="AT95" s="16">
        <f>Sect_CBs!AT95+Sect_DBs!V95+Sect_FCs!V95</f>
        <v>3342.5699827399994</v>
      </c>
      <c r="AU95" s="16">
        <f>Sect_CBs!AU95+Sect_DBs!W95+Sect_FCs!W95</f>
        <v>3735.2295679599988</v>
      </c>
      <c r="AV95" s="16">
        <f>Sect_CBs!AV95+Sect_DBs!X95+Sect_FCs!X95</f>
        <v>4312.21605447</v>
      </c>
      <c r="AW95" s="16">
        <f>Sect_CBs!AW95+Sect_DBs!Y95+Sect_FCs!Y95</f>
        <v>3586.3619535899988</v>
      </c>
      <c r="AX95" s="16">
        <f>Sect_CBs!AX95+Sect_DBs!Z95+Sect_FCs!Z95</f>
        <v>3716.7211540799995</v>
      </c>
      <c r="AY95" s="16">
        <f>Sect_CBs!AY95+Sect_DBs!AA95+Sect_FCs!AA95</f>
        <v>3756.6439145599988</v>
      </c>
      <c r="AZ95" s="16">
        <f>Sect_CBs!AZ95+Sect_DBs!AB95+Sect_FCs!AB95</f>
        <v>13532.129375959999</v>
      </c>
      <c r="BA95" s="16">
        <f>Sect_CBs!BA95+Sect_DBs!AC95+Sect_FCs!AC95</f>
        <v>14053.372029860002</v>
      </c>
      <c r="BB95" s="16">
        <f>Sect_CBs!BB95+Sect_DBs!AD95+Sect_FCs!AD95</f>
        <v>13755.884068899997</v>
      </c>
      <c r="BC95" s="16">
        <f>Sect_CBs!BC95+Sect_DBs!AE95+Sect_FCs!AE95</f>
        <v>13545.036398649998</v>
      </c>
      <c r="BD95" s="16">
        <f>Sect_CBs!BD95+Sect_DBs!AF95+Sect_FCs!AF95</f>
        <v>13769.570668569999</v>
      </c>
      <c r="BE95" s="16">
        <f>Sect_CBs!BE95+Sect_DBs!AG95+Sect_FCs!AG95</f>
        <v>14009.408149410003</v>
      </c>
      <c r="BF95" s="16">
        <f>Sect_CBs!BF95+Sect_DBs!AH95+Sect_FCs!AH95</f>
        <v>14099.554566290999</v>
      </c>
      <c r="BG95" s="16">
        <f>Sect_CBs!BG95+Sect_DBs!AI95+Sect_FCs!AI95</f>
        <v>14338.982147590999</v>
      </c>
      <c r="BH95" s="16">
        <f>Sect_CBs!BH95+Sect_DBs!AJ95+Sect_FCs!AJ95</f>
        <v>14178.853538361001</v>
      </c>
      <c r="BI95" s="16">
        <f>Sect_CBs!BI95+Sect_DBs!AK95+Sect_FCs!AK95</f>
        <v>4342.2370355610001</v>
      </c>
      <c r="BJ95" s="16">
        <f>Sect_CBs!BJ95+Sect_DBs!AL95+Sect_FCs!AL95</f>
        <v>15117.71036605</v>
      </c>
      <c r="BK95" s="16">
        <f>Sect_CBs!BK95+Sect_DBs!AM95+Sect_FCs!AM95</f>
        <v>4693.0649274809994</v>
      </c>
      <c r="BL95" s="16">
        <f>Sect_CBs!BL95+Sect_DBs!AN95+Sect_FCs!AN95</f>
        <v>4711.7454694099997</v>
      </c>
      <c r="BM95" s="16">
        <f>Sect_CBs!BM95+Sect_DBs!AO95+Sect_FCs!AO95</f>
        <v>4886.6657566699987</v>
      </c>
      <c r="BN95" s="16">
        <f>Sect_CBs!BN95+Sect_DBs!AP95+Sect_FCs!AP95</f>
        <v>4687.0481812500002</v>
      </c>
      <c r="BO95" s="16">
        <f>Sect_CBs!BO95+Sect_DBs!AQ95+Sect_FCs!AQ95</f>
        <v>4915.9901587900013</v>
      </c>
      <c r="BP95" s="16">
        <f>Sect_CBs!BP95+Sect_DBs!AR95+Sect_FCs!AR95</f>
        <v>5293.5990432899998</v>
      </c>
      <c r="BQ95" s="16">
        <f>Sect_CBs!BQ95+Sect_DBs!AS95+Sect_FCs!AS95</f>
        <v>5460.1636420299983</v>
      </c>
      <c r="BR95" s="16">
        <f>Sect_CBs!BR95+Sect_DBs!AT95+Sect_FCs!AT95</f>
        <v>5690.2003660300006</v>
      </c>
      <c r="BS95" s="16">
        <f>Sect_CBs!BS95+Sect_DBs!AU95+Sect_FCs!AU95</f>
        <v>5682.027499040003</v>
      </c>
      <c r="BT95" s="16">
        <f>Sect_CBs!BT95+Sect_DBs!AV95+Sect_FCs!AV95</f>
        <v>5741.1783978200019</v>
      </c>
      <c r="BU95" s="16">
        <f>Sect_CBs!BU95+Sect_DBs!AW95+Sect_FCs!AW95</f>
        <v>5633.0870498600016</v>
      </c>
      <c r="BV95" s="16">
        <f>Sect_CBs!BV95+Sect_DBs!AX95+Sect_FCs!AX95</f>
        <v>6040.2620475499971</v>
      </c>
      <c r="BW95" s="16">
        <f>Sect_CBs!BW95+Sect_DBs!AY95+Sect_FCs!AY95</f>
        <v>6459.8989643100022</v>
      </c>
      <c r="BX95" s="16">
        <f>Sect_CBs!BX95+Sect_DBs!AZ95+Sect_FCs!AZ95</f>
        <v>6376.6302944299978</v>
      </c>
      <c r="BY95" s="16">
        <f>Sect_CBs!BY95+Sect_DBs!BA95+Sect_FCs!BA95</f>
        <v>6467.4495360600004</v>
      </c>
      <c r="BZ95" s="16">
        <f>Sect_CBs!BZ95+Sect_DBs!BB95+Sect_FCs!BB95</f>
        <v>6653.5330217899982</v>
      </c>
      <c r="CA95" s="16">
        <f>Sect_CBs!CA95+Sect_DBs!BC95+Sect_FCs!BC95</f>
        <v>6615.7846780799955</v>
      </c>
      <c r="CB95" s="16">
        <f>Sect_CBs!CB95+Sect_DBs!BD95+Sect_FCs!BD95</f>
        <v>7292.3001417200003</v>
      </c>
      <c r="CC95" s="16">
        <f>Sect_CBs!CC95+Sect_DBs!BE95+Sect_FCs!BE95</f>
        <v>7245.1135134500018</v>
      </c>
      <c r="CD95" s="16">
        <f>Sect_CBs!CD95+Sect_DBs!BF95+Sect_FCs!BF95</f>
        <v>8069.6309553299989</v>
      </c>
      <c r="CE95" s="16">
        <f>Sect_CBs!CE95+Sect_DBs!BG95+Sect_FCs!BG95</f>
        <v>11907.537143949994</v>
      </c>
      <c r="CF95" s="16">
        <f>Sect_CBs!CF95+Sect_DBs!BH95+Sect_FCs!BH95</f>
        <v>10923.258874319999</v>
      </c>
      <c r="CG95" s="16">
        <f>Sect_CBs!CG95+Sect_DBs!BI95+Sect_FCs!BI95</f>
        <v>10949.719269860001</v>
      </c>
      <c r="CH95" s="16">
        <f>Sect_CBs!CH95+Sect_DBs!BJ95+Sect_FCs!BJ95</f>
        <v>11937.0694248</v>
      </c>
      <c r="CI95" s="16">
        <f>Sect_CBs!CI95+Sect_DBs!BK95+Sect_FCs!BK95</f>
        <v>11811.881580930001</v>
      </c>
      <c r="CJ95" s="16">
        <f>Sect_CBs!CJ95+Sect_DBs!BL95+Sect_FCs!BL95</f>
        <v>10081.929666909999</v>
      </c>
      <c r="CK95" s="16">
        <f>Sect_CBs!CK95+Sect_DBs!BM95+Sect_FCs!BM95</f>
        <v>10277.06993532</v>
      </c>
      <c r="CL95" s="16">
        <f>Sect_CBs!CL95+Sect_DBs!BN95+Sect_FCs!BN95</f>
        <v>10222.161912170001</v>
      </c>
      <c r="CM95" s="16">
        <f>Sect_CBs!CM95+Sect_DBs!BO95+Sect_FCs!BO95</f>
        <v>10926.787085310001</v>
      </c>
      <c r="CN95" s="16">
        <f>Sect_CBs!CN95+Sect_DBs!BP95+Sect_FCs!BP95</f>
        <v>11362.030962980001</v>
      </c>
      <c r="CO95" s="16">
        <f>Sect_CBs!CO95+Sect_DBs!BQ95+Sect_FCs!BQ95</f>
        <v>12112.550577590009</v>
      </c>
      <c r="CP95" s="16">
        <f>Sect_CBs!CP95+Sect_DBs!BR95+Sect_FCs!BR95</f>
        <v>9962.9686350899992</v>
      </c>
      <c r="CQ95" s="16">
        <f>Sect_CBs!CQ95+Sect_DBs!BS95+Sect_FCs!BS95</f>
        <v>10178.002193009999</v>
      </c>
      <c r="CR95" s="16">
        <f>Sect_CBs!CR95+Sect_DBs!BT95+Sect_FCs!BT95</f>
        <v>10025.442262950002</v>
      </c>
      <c r="CS95" s="16">
        <f>Sect_CBs!CS95+Sect_DBs!BU95+Sect_FCs!BU95</f>
        <v>9647.2249841600005</v>
      </c>
      <c r="CT95" s="16">
        <f>Sect_CBs!CT95+Sect_DBs!BV95+Sect_FCs!BV95</f>
        <v>10278.898748879996</v>
      </c>
      <c r="CU95" s="16">
        <f>Sect_CBs!CU95+Sect_DBs!BW95+Sect_FCs!BW95</f>
        <v>10470.907548690007</v>
      </c>
      <c r="CV95" s="16">
        <f>Sect_CBs!CV95+Sect_DBs!BX95+Sect_FCs!BX95</f>
        <v>11038.624440039999</v>
      </c>
      <c r="CW95" s="16">
        <f>Sect_CBs!CW95+Sect_DBs!BY95+Sect_FCs!BY95</f>
        <v>11344.771531519997</v>
      </c>
      <c r="CX95" s="16">
        <f>Sect_CBs!CX95+Sect_DBs!BZ95+Sect_FCs!BZ95</f>
        <v>11668.67481339</v>
      </c>
      <c r="CY95" s="16">
        <f>Sect_CBs!CY95+Sect_DBs!CA95+Sect_FCs!CA95</f>
        <v>13850.465215360002</v>
      </c>
      <c r="CZ95" s="16">
        <f>Sect_CBs!CZ95+Sect_DBs!CB95+Sect_FCs!CB95</f>
        <v>13942.679060619999</v>
      </c>
      <c r="DA95" s="16">
        <f>Sect_CBs!DA95+Sect_DBs!CC95+Sect_FCs!CC95</f>
        <v>12743.351147320001</v>
      </c>
      <c r="DB95" s="16">
        <f>Sect_CBs!DB95+Sect_DBs!CD95+Sect_FCs!CD95</f>
        <v>12573.342018380004</v>
      </c>
      <c r="DC95" s="16">
        <f>Sect_CBs!DC95+Sect_DBs!CE95+Sect_FCs!CE95</f>
        <v>12381.021984669995</v>
      </c>
      <c r="DD95" s="16">
        <f>Sect_CBs!DD95+Sect_DBs!CF95+Sect_FCs!CF95</f>
        <v>12496.907528579997</v>
      </c>
      <c r="DE95" s="16">
        <f>Sect_CBs!DE95+Sect_DBs!CG95+Sect_FCs!CG95</f>
        <v>12155.466151649998</v>
      </c>
      <c r="DF95" s="16">
        <f>Sect_CBs!DF95+Sect_DBs!CH95+Sect_FCs!CH95</f>
        <v>13267.602080069999</v>
      </c>
      <c r="DG95" s="16">
        <f>Sect_CBs!DG95+Sect_DBs!CI95+Sect_FCs!CI95</f>
        <v>13140.080790400001</v>
      </c>
      <c r="DH95" s="16">
        <f>Sect_CBs!DH95+Sect_DBs!CJ95+Sect_FCs!CJ95</f>
        <v>14013.407166509996</v>
      </c>
      <c r="DI95" s="16">
        <f>Sect_CBs!DI95+Sect_DBs!CK95+Sect_FCs!CK95</f>
        <v>14860.566690489986</v>
      </c>
      <c r="DJ95" s="16">
        <f>Sect_CBs!DJ95+Sect_DBs!CL95+Sect_FCs!CL95</f>
        <v>14962.557092179999</v>
      </c>
      <c r="DK95" s="16">
        <f>Sect_CBs!DK95+Sect_DBs!CM95+Sect_FCs!CM95</f>
        <v>15316.711526770001</v>
      </c>
      <c r="DL95" s="16">
        <f>Sect_CBs!DL95+Sect_DBs!CN95+Sect_FCs!CN95</f>
        <v>15778.873073790002</v>
      </c>
      <c r="DM95" s="16">
        <f>Sect_CBs!DM95+Sect_DBs!CO95+Sect_FCs!CO95</f>
        <v>15680.615347049998</v>
      </c>
      <c r="DN95" s="16">
        <f>Sect_CBs!DN95+Sect_DBs!CP95+Sect_FCs!CP95</f>
        <v>15458.2773406</v>
      </c>
      <c r="DO95" s="16">
        <f>Sect_CBs!DO95+Sect_DBs!CQ95+Sect_FCs!CQ95</f>
        <v>15142.736283939999</v>
      </c>
      <c r="DP95" s="16">
        <f>Sect_CBs!DP95+Sect_DBs!CR95+Sect_FCs!CR95</f>
        <v>15244.121126109992</v>
      </c>
      <c r="DQ95" s="16">
        <f>Sect_CBs!DQ95+Sect_DBs!CS95+Sect_FCs!CS95</f>
        <v>15020.330573460005</v>
      </c>
      <c r="DR95" s="16">
        <f>Sect_CBs!DR95+Sect_DBs!CT95+Sect_FCs!CT95</f>
        <v>15655.774783379997</v>
      </c>
      <c r="DS95" s="16">
        <f>Sect_CBs!DS95+Sect_DBs!CU95+Sect_FCs!CU95</f>
        <v>15923.10526445</v>
      </c>
      <c r="DT95" s="16">
        <f>Sect_CBs!DT95+Sect_DBs!CV95+Sect_FCs!CV95</f>
        <v>16399.138310909999</v>
      </c>
      <c r="DU95" s="16">
        <f>Sect_CBs!DU95+Sect_DBs!CW95+Sect_FCs!CW95</f>
        <v>16415.081034710001</v>
      </c>
      <c r="DV95" s="16">
        <f>Sect_CBs!DV95+Sect_DBs!CX95+Sect_FCs!CX95</f>
        <v>16202.94006528</v>
      </c>
      <c r="DW95" s="16">
        <f>Sect_CBs!DW95+Sect_DBs!CY95+Sect_FCs!CY95</f>
        <v>16913.06012288999</v>
      </c>
      <c r="DX95" s="16">
        <f>Sect_CBs!DX95+Sect_DBs!CZ95+Sect_FCs!CZ95</f>
        <v>17518.252272459998</v>
      </c>
      <c r="DY95" s="16">
        <f>Sect_CBs!DY95+Sect_DBs!DA95+Sect_FCs!DA95</f>
        <v>18032.601810059998</v>
      </c>
      <c r="DZ95" s="16">
        <f>Sect_CBs!DZ95+Sect_DBs!DB95+Sect_FCs!DB95</f>
        <v>17986.13729643001</v>
      </c>
      <c r="EA95" s="16">
        <f>Sect_CBs!EA95+Sect_DBs!DC95+Sect_FCs!DC95</f>
        <v>18050.825605670008</v>
      </c>
      <c r="EB95" s="16">
        <f>Sect_CBs!EB95+Sect_DBs!DD95+Sect_FCs!DD95</f>
        <v>18214.651080760006</v>
      </c>
      <c r="EC95" s="16">
        <f>Sect_CBs!EC95+Sect_DBs!DE95+Sect_FCs!DE95</f>
        <v>17391.718025899998</v>
      </c>
      <c r="ED95" s="16">
        <f>Sect_CBs!ED95+Sect_DBs!DF95+Sect_FCs!DF95</f>
        <v>18276.238039329997</v>
      </c>
      <c r="EE95" s="16">
        <f>Sect_CBs!EE95+Sect_DBs!DG95+Sect_FCs!DG95</f>
        <v>18280.211630938</v>
      </c>
      <c r="EF95" s="16">
        <f>Sect_CBs!EF95+Sect_DBs!DH95+Sect_FCs!DH95</f>
        <v>18170.942164177992</v>
      </c>
      <c r="EG95" s="16">
        <f>Sect_CBs!EG95+Sect_DBs!DI95+Sect_FCs!DI95</f>
        <v>18000.354915797991</v>
      </c>
      <c r="EH95" s="16">
        <f>Sect_CBs!EH95+Sect_DBs!DJ95+Sect_FCs!DJ95</f>
        <v>17759.272708437988</v>
      </c>
      <c r="EI95" s="16">
        <f>Sect_CBs!EI95+Sect_DBs!DK95+Sect_FCs!DK95</f>
        <v>18392.61388586797</v>
      </c>
      <c r="EJ95" s="16">
        <f>Sect_CBs!EJ95+Sect_DBs!DL95+Sect_FCs!DL95</f>
        <v>19255.596344988007</v>
      </c>
      <c r="EK95" s="13">
        <f>Sect_CBs!EK95+Sect_DBs!DM95+Sect_FCs!DM95</f>
        <v>19077.724762918006</v>
      </c>
      <c r="EL95" s="13">
        <f>Sect_CBs!EL95+Sect_DBs!DN95+Sect_FCs!DN95</f>
        <v>17702.372619208014</v>
      </c>
      <c r="EM95" s="13">
        <f>Sect_CBs!EM95+Sect_DBs!DO95+Sect_FCs!DO95</f>
        <v>20499.418043488007</v>
      </c>
      <c r="EN95" s="13">
        <f>Sect_CBs!EN95+Sect_DBs!DP95+Sect_FCs!DP95</f>
        <v>21248.797441898001</v>
      </c>
      <c r="EO95" s="13">
        <f>Sect_CBs!EO95+Sect_DBs!DQ95+Sect_FCs!DQ95</f>
        <v>21073.238528688002</v>
      </c>
      <c r="EP95" s="13">
        <f>Sect_CBs!EP95+Sect_DBs!DR95+Sect_FCs!DR95</f>
        <v>20822.919433958003</v>
      </c>
      <c r="EQ95" s="13">
        <f>Sect_CBs!EQ95+Sect_DBs!DS95+Sect_FCs!DS95</f>
        <v>20976.088656428008</v>
      </c>
      <c r="ER95" s="13">
        <f>Sect_CBs!ER95+Sect_DBs!DT95+Sect_FCs!DT95</f>
        <v>22495.234065427998</v>
      </c>
      <c r="ES95" s="13">
        <f>Sect_CBs!ES95+Sect_DBs!DU95+Sect_FCs!DU95</f>
        <v>19562.457919918001</v>
      </c>
      <c r="ET95" s="13">
        <f>Sect_CBs!ET95+Sect_DBs!DV95+Sect_FCs!DV95</f>
        <v>19965.238853478004</v>
      </c>
      <c r="EU95" s="13">
        <f>Sect_CBs!EU95+Sect_DBs!DW95+Sect_FCs!DW95</f>
        <v>16330.611502417998</v>
      </c>
      <c r="EV95" s="13">
        <f>Sect_CBs!EV95+Sect_DBs!DX95+Sect_FCs!DX95</f>
        <v>15144.86893057801</v>
      </c>
      <c r="EW95" s="13">
        <f>Sect_CBs!EW95+Sect_DBs!DY95+Sect_FCs!DY95</f>
        <v>16044.572244878009</v>
      </c>
      <c r="EX95" s="13">
        <f>Sect_CBs!EX95+Sect_DBs!DZ95+Sect_FCs!DZ95</f>
        <v>15580.092653558006</v>
      </c>
    </row>
    <row r="96" spans="1:154" s="14" customFormat="1" x14ac:dyDescent="0.3">
      <c r="A96" s="12" t="s">
        <v>108</v>
      </c>
      <c r="B96" s="13">
        <v>23357.826330458502</v>
      </c>
      <c r="C96" s="13">
        <v>24695.450760264503</v>
      </c>
      <c r="D96" s="13">
        <f t="shared" ref="D96:Y96" si="9">SUM(D97:D104)</f>
        <v>24710.172588510504</v>
      </c>
      <c r="E96" s="13">
        <f t="shared" si="9"/>
        <v>25268.552229269826</v>
      </c>
      <c r="F96" s="13">
        <f t="shared" si="9"/>
        <v>25786.256623597503</v>
      </c>
      <c r="G96" s="13">
        <f t="shared" si="9"/>
        <v>26629.1776746545</v>
      </c>
      <c r="H96" s="13">
        <f t="shared" si="9"/>
        <v>27166.652072011137</v>
      </c>
      <c r="I96" s="13">
        <f t="shared" si="9"/>
        <v>27981.533426865775</v>
      </c>
      <c r="J96" s="13">
        <f t="shared" si="9"/>
        <v>27973.583426865771</v>
      </c>
      <c r="K96" s="13">
        <f t="shared" si="9"/>
        <v>28070.497733588403</v>
      </c>
      <c r="L96" s="13">
        <f t="shared" si="9"/>
        <v>29046.133631260462</v>
      </c>
      <c r="M96" s="13">
        <f t="shared" si="9"/>
        <v>31884.093744422138</v>
      </c>
      <c r="N96" s="13">
        <f t="shared" si="9"/>
        <v>29605.416393876767</v>
      </c>
      <c r="O96" s="13">
        <f t="shared" si="9"/>
        <v>29684.293109755999</v>
      </c>
      <c r="P96" s="13">
        <f t="shared" si="9"/>
        <v>29219.70338071599</v>
      </c>
      <c r="Q96" s="13">
        <f t="shared" si="9"/>
        <v>30726.275460496767</v>
      </c>
      <c r="R96" s="13">
        <f t="shared" si="9"/>
        <v>31152.777792761764</v>
      </c>
      <c r="S96" s="13">
        <f t="shared" si="9"/>
        <v>31667.860237054498</v>
      </c>
      <c r="T96" s="13">
        <f t="shared" si="9"/>
        <v>32388.556511884999</v>
      </c>
      <c r="U96" s="13">
        <f t="shared" si="9"/>
        <v>32903.296913839178</v>
      </c>
      <c r="V96" s="13">
        <f t="shared" si="9"/>
        <v>34049.760982170003</v>
      </c>
      <c r="W96" s="13">
        <f t="shared" si="9"/>
        <v>35616.990824391003</v>
      </c>
      <c r="X96" s="13">
        <f t="shared" si="9"/>
        <v>35928.622656831008</v>
      </c>
      <c r="Y96" s="13">
        <f t="shared" si="9"/>
        <v>36150.477578990998</v>
      </c>
      <c r="Z96" s="13">
        <f>Sect_CBs!Z96+Sect_DBs!B96+Sect_FCs!B96</f>
        <v>51782.343964587002</v>
      </c>
      <c r="AA96" s="13">
        <f>Sect_CBs!AA96+Sect_DBs!C96+Sect_FCs!C96</f>
        <v>51622.079251677998</v>
      </c>
      <c r="AB96" s="13">
        <f>Sect_CBs!AB96+Sect_DBs!D96+Sect_FCs!D96</f>
        <v>51769.9531594008</v>
      </c>
      <c r="AC96" s="13">
        <f>Sect_CBs!AC96+Sect_DBs!E96+Sect_FCs!E96</f>
        <v>52062.828121301791</v>
      </c>
      <c r="AD96" s="13">
        <f>Sect_CBs!AD96+Sect_DBs!F96+Sect_FCs!F96</f>
        <v>53154.613212126897</v>
      </c>
      <c r="AE96" s="13">
        <f>Sect_CBs!AE96+Sect_DBs!G96+Sect_FCs!G96</f>
        <v>52733.5929267959</v>
      </c>
      <c r="AF96" s="13">
        <f>Sect_CBs!AF96+Sect_DBs!H96+Sect_FCs!H96</f>
        <v>54316.625202029805</v>
      </c>
      <c r="AG96" s="13">
        <f>Sect_CBs!AG96+Sect_DBs!I96+Sect_FCs!I96</f>
        <v>55146.173024770906</v>
      </c>
      <c r="AH96" s="13">
        <f>Sect_CBs!AH96+Sect_DBs!J96+Sect_FCs!J96</f>
        <v>56317.392293398821</v>
      </c>
      <c r="AI96" s="13">
        <f>Sect_CBs!AI96+Sect_DBs!K96+Sect_FCs!K96</f>
        <v>57012.603417576</v>
      </c>
      <c r="AJ96" s="13">
        <f>Sect_CBs!AJ96+Sect_DBs!L96+Sect_FCs!L96</f>
        <v>57162.691497479689</v>
      </c>
      <c r="AK96" s="13">
        <f>Sect_CBs!AK96+Sect_DBs!M96+Sect_FCs!M96</f>
        <v>58924.617860809674</v>
      </c>
      <c r="AL96" s="13">
        <f>Sect_CBs!AL96+Sect_DBs!N96+Sect_FCs!N96</f>
        <v>59829.607764042084</v>
      </c>
      <c r="AM96" s="13">
        <f>Sect_CBs!AM96+Sect_DBs!O96+Sect_FCs!O96</f>
        <v>59433.545880370017</v>
      </c>
      <c r="AN96" s="13">
        <f>Sect_CBs!AN96+Sect_DBs!P96+Sect_FCs!P96</f>
        <v>60292.258590794481</v>
      </c>
      <c r="AO96" s="13">
        <f>Sect_CBs!AO96+Sect_DBs!Q96+Sect_FCs!Q96</f>
        <v>63350.095363010485</v>
      </c>
      <c r="AP96" s="13">
        <f>Sect_CBs!AP96+Sect_DBs!R96+Sect_FCs!R96</f>
        <v>64567.413107225795</v>
      </c>
      <c r="AQ96" s="13">
        <f>Sect_CBs!AQ96+Sect_DBs!S96+Sect_FCs!S96</f>
        <v>65307.829129643593</v>
      </c>
      <c r="AR96" s="13">
        <f>Sect_CBs!AR96+Sect_DBs!T96+Sect_FCs!T96</f>
        <v>67052.357597625421</v>
      </c>
      <c r="AS96" s="13">
        <f>Sect_CBs!AS96+Sect_DBs!U96+Sect_FCs!U96</f>
        <v>66830.68323620157</v>
      </c>
      <c r="AT96" s="13">
        <f>Sect_CBs!AT96+Sect_DBs!V96+Sect_FCs!V96</f>
        <v>67905.472819574759</v>
      </c>
      <c r="AU96" s="13">
        <f>Sect_CBs!AU96+Sect_DBs!W96+Sect_FCs!W96</f>
        <v>69321.407455278575</v>
      </c>
      <c r="AV96" s="13">
        <f>Sect_CBs!AV96+Sect_DBs!X96+Sect_FCs!X96</f>
        <v>69704.782428438586</v>
      </c>
      <c r="AW96" s="13">
        <f>Sect_CBs!AW96+Sect_DBs!Y96+Sect_FCs!Y96</f>
        <v>70339.967426908624</v>
      </c>
      <c r="AX96" s="13">
        <f>Sect_CBs!AX96+Sect_DBs!Z96+Sect_FCs!Z96</f>
        <v>71808.499620016082</v>
      </c>
      <c r="AY96" s="13">
        <f>Sect_CBs!AY96+Sect_DBs!AA96+Sect_FCs!AA96</f>
        <v>72401.015999511306</v>
      </c>
      <c r="AZ96" s="13">
        <f>Sect_CBs!AZ96+Sect_DBs!AB96+Sect_FCs!AB96</f>
        <v>74377.309654675322</v>
      </c>
      <c r="BA96" s="13">
        <f>Sect_CBs!BA96+Sect_DBs!AC96+Sect_FCs!AC96</f>
        <v>76111.5668135913</v>
      </c>
      <c r="BB96" s="13">
        <f>Sect_CBs!BB96+Sect_DBs!AD96+Sect_FCs!AD96</f>
        <v>76543.04803593531</v>
      </c>
      <c r="BC96" s="13">
        <f>Sect_CBs!BC96+Sect_DBs!AE96+Sect_FCs!AE96</f>
        <v>76599.976314526299</v>
      </c>
      <c r="BD96" s="13">
        <f>Sect_CBs!BD96+Sect_DBs!AF96+Sect_FCs!AF96</f>
        <v>79595.660518361867</v>
      </c>
      <c r="BE96" s="13">
        <f>Sect_CBs!BE96+Sect_DBs!AG96+Sect_FCs!AG96</f>
        <v>80387.339926061017</v>
      </c>
      <c r="BF96" s="13">
        <f>Sect_CBs!BF96+Sect_DBs!AH96+Sect_FCs!AH96</f>
        <v>80926.12838722099</v>
      </c>
      <c r="BG96" s="13">
        <f>Sect_CBs!BG96+Sect_DBs!AI96+Sect_FCs!AI96</f>
        <v>82150.979631221009</v>
      </c>
      <c r="BH96" s="13">
        <f>Sect_CBs!BH96+Sect_DBs!AJ96+Sect_FCs!AJ96</f>
        <v>82400.195434197027</v>
      </c>
      <c r="BI96" s="13">
        <f>Sect_CBs!BI96+Sect_DBs!AK96+Sect_FCs!AK96</f>
        <v>84003.626301563025</v>
      </c>
      <c r="BJ96" s="13">
        <f>Sect_CBs!BJ96+Sect_DBs!AL96+Sect_FCs!AL96</f>
        <v>87566.273708082997</v>
      </c>
      <c r="BK96" s="13">
        <f>Sect_CBs!BK96+Sect_DBs!AM96+Sect_FCs!AM96</f>
        <v>87150.058265815824</v>
      </c>
      <c r="BL96" s="13">
        <f>Sect_CBs!BL96+Sect_DBs!AN96+Sect_FCs!AN96</f>
        <v>88910.786366433822</v>
      </c>
      <c r="BM96" s="13">
        <f>Sect_CBs!BM96+Sect_DBs!AO96+Sect_FCs!AO96</f>
        <v>93188.92025842001</v>
      </c>
      <c r="BN96" s="13">
        <f>Sect_CBs!BN96+Sect_DBs!AP96+Sect_FCs!AP96</f>
        <v>90983.279377232</v>
      </c>
      <c r="BO96" s="13">
        <f>Sect_CBs!BO96+Sect_DBs!AQ96+Sect_FCs!AQ96</f>
        <v>93234.905021725979</v>
      </c>
      <c r="BP96" s="13">
        <f>Sect_CBs!BP96+Sect_DBs!AR96+Sect_FCs!AR96</f>
        <v>96112.976330246005</v>
      </c>
      <c r="BQ96" s="13">
        <f>Sect_CBs!BQ96+Sect_DBs!AS96+Sect_FCs!AS96</f>
        <v>99132.527374056255</v>
      </c>
      <c r="BR96" s="13">
        <f>Sect_CBs!BR96+Sect_DBs!AT96+Sect_FCs!AT96</f>
        <v>101132.86614231025</v>
      </c>
      <c r="BS96" s="13">
        <f>Sect_CBs!BS96+Sect_DBs!AU96+Sect_FCs!AU96</f>
        <v>103504.79415691398</v>
      </c>
      <c r="BT96" s="13">
        <f>Sect_CBs!BT96+Sect_DBs!AV96+Sect_FCs!AV96</f>
        <v>103689.90101779789</v>
      </c>
      <c r="BU96" s="13">
        <f>Sect_CBs!BU96+Sect_DBs!AW96+Sect_FCs!AW96</f>
        <v>106544.20714540977</v>
      </c>
      <c r="BV96" s="13">
        <f>Sect_CBs!BV96+Sect_DBs!AX96+Sect_FCs!AX96</f>
        <v>107993.85060592178</v>
      </c>
      <c r="BW96" s="13">
        <f>Sect_CBs!BW96+Sect_DBs!AY96+Sect_FCs!AY96</f>
        <v>108222.44894626926</v>
      </c>
      <c r="BX96" s="13">
        <f>Sect_CBs!BX96+Sect_DBs!AZ96+Sect_FCs!AZ96</f>
        <v>109365.29140330297</v>
      </c>
      <c r="BY96" s="13">
        <f>Sect_CBs!BY96+Sect_DBs!BA96+Sect_FCs!BA96</f>
        <v>111439.46240552729</v>
      </c>
      <c r="BZ96" s="13">
        <f>Sect_CBs!BZ96+Sect_DBs!BB96+Sect_FCs!BB96</f>
        <v>112220.62877366183</v>
      </c>
      <c r="CA96" s="13">
        <f>Sect_CBs!CA96+Sect_DBs!BC96+Sect_FCs!BC96</f>
        <v>111741.51071568477</v>
      </c>
      <c r="CB96" s="13">
        <f>Sect_CBs!CB96+Sect_DBs!BD96+Sect_FCs!BD96</f>
        <v>113350.69911837052</v>
      </c>
      <c r="CC96" s="13">
        <f>Sect_CBs!CC96+Sect_DBs!BE96+Sect_FCs!BE96</f>
        <v>114812.58434502408</v>
      </c>
      <c r="CD96" s="13">
        <f>Sect_CBs!CD96+Sect_DBs!BF96+Sect_FCs!BF96</f>
        <v>116065.07279653251</v>
      </c>
      <c r="CE96" s="13">
        <f>Sect_CBs!CE96+Sect_DBs!BG96+Sect_FCs!BG96</f>
        <v>118729.48833850001</v>
      </c>
      <c r="CF96" s="13">
        <f>Sect_CBs!CF96+Sect_DBs!BH96+Sect_FCs!BH96</f>
        <v>119813.25975674648</v>
      </c>
      <c r="CG96" s="13">
        <f>Sect_CBs!CG96+Sect_DBs!BI96+Sect_FCs!BI96</f>
        <v>123637.27706909104</v>
      </c>
      <c r="CH96" s="13">
        <f>Sect_CBs!CH96+Sect_DBs!BJ96+Sect_FCs!BJ96</f>
        <v>126574.73428609353</v>
      </c>
      <c r="CI96" s="13">
        <f>Sect_CBs!CI96+Sect_DBs!BK96+Sect_FCs!BK96</f>
        <v>128736.52940692152</v>
      </c>
      <c r="CJ96" s="13">
        <f>Sect_CBs!CJ96+Sect_DBs!BL96+Sect_FCs!BL96</f>
        <v>131090.02238696994</v>
      </c>
      <c r="CK96" s="13">
        <f>Sect_CBs!CK96+Sect_DBs!BM96+Sect_FCs!BM96</f>
        <v>134972.34367796575</v>
      </c>
      <c r="CL96" s="13">
        <f>Sect_CBs!CL96+Sect_DBs!BN96+Sect_FCs!BN96</f>
        <v>136885.77724987976</v>
      </c>
      <c r="CM96" s="13">
        <f>Sect_CBs!CM96+Sect_DBs!BO96+Sect_FCs!BO96</f>
        <v>139310.94255094876</v>
      </c>
      <c r="CN96" s="13">
        <f>Sect_CBs!CN96+Sect_DBs!BP96+Sect_FCs!BP96</f>
        <v>141682.93169234376</v>
      </c>
      <c r="CO96" s="13">
        <f>Sect_CBs!CO96+Sect_DBs!BQ96+Sect_FCs!BQ96</f>
        <v>143649.3896884335</v>
      </c>
      <c r="CP96" s="13">
        <f>Sect_CBs!CP96+Sect_DBs!BR96+Sect_FCs!BR96</f>
        <v>145196.33082380891</v>
      </c>
      <c r="CQ96" s="13">
        <f>Sect_CBs!CQ96+Sect_DBs!BS96+Sect_FCs!BS96</f>
        <v>147245.05976562167</v>
      </c>
      <c r="CR96" s="13">
        <f>Sect_CBs!CR96+Sect_DBs!BT96+Sect_FCs!BT96</f>
        <v>147851.51307349998</v>
      </c>
      <c r="CS96" s="13">
        <f>Sect_CBs!CS96+Sect_DBs!BU96+Sect_FCs!BU96</f>
        <v>148971.57656167849</v>
      </c>
      <c r="CT96" s="13">
        <f>Sect_CBs!CT96+Sect_DBs!BV96+Sect_FCs!BV96</f>
        <v>156122.2882613235</v>
      </c>
      <c r="CU96" s="13">
        <f>Sect_CBs!CU96+Sect_DBs!BW96+Sect_FCs!BW96</f>
        <v>157570.52899194296</v>
      </c>
      <c r="CV96" s="13">
        <f>Sect_CBs!CV96+Sect_DBs!BX96+Sect_FCs!BX96</f>
        <v>160424.10873091102</v>
      </c>
      <c r="CW96" s="13">
        <f>Sect_CBs!CW96+Sect_DBs!BY96+Sect_FCs!BY96</f>
        <v>166271.75076449598</v>
      </c>
      <c r="CX96" s="13">
        <f>Sect_CBs!CX96+Sect_DBs!BZ96+Sect_FCs!BZ96</f>
        <v>166293.18927107702</v>
      </c>
      <c r="CY96" s="13">
        <f>Sect_CBs!CY96+Sect_DBs!CA96+Sect_FCs!CA96</f>
        <v>170059.366920459</v>
      </c>
      <c r="CZ96" s="13">
        <f>Sect_CBs!CZ96+Sect_DBs!CB96+Sect_FCs!CB96</f>
        <v>174080.04932410506</v>
      </c>
      <c r="DA96" s="13">
        <f>Sect_CBs!DA96+Sect_DBs!CC96+Sect_FCs!CC96</f>
        <v>176875.33743051</v>
      </c>
      <c r="DB96" s="13">
        <f>Sect_CBs!DB96+Sect_DBs!CD96+Sect_FCs!CD96</f>
        <v>177973.79384936302</v>
      </c>
      <c r="DC96" s="13">
        <f>Sect_CBs!DC96+Sect_DBs!CE96+Sect_FCs!CE96</f>
        <v>182057.73854471248</v>
      </c>
      <c r="DD96" s="13">
        <f>Sect_CBs!DD96+Sect_DBs!CF96+Sect_FCs!CF96</f>
        <v>183447.68021294801</v>
      </c>
      <c r="DE96" s="13">
        <f>Sect_CBs!DE96+Sect_DBs!CG96+Sect_FCs!CG96</f>
        <v>188552.3972266815</v>
      </c>
      <c r="DF96" s="13">
        <f>Sect_CBs!DF96+Sect_DBs!CH96+Sect_FCs!CH96</f>
        <v>197151.33700549349</v>
      </c>
      <c r="DG96" s="13">
        <f>Sect_CBs!DG96+Sect_DBs!CI96+Sect_FCs!CI96</f>
        <v>199618.17305629852</v>
      </c>
      <c r="DH96" s="13">
        <f>Sect_CBs!DH96+Sect_DBs!CJ96+Sect_FCs!CJ96</f>
        <v>205357.575011432</v>
      </c>
      <c r="DI96" s="13">
        <f>Sect_CBs!DI96+Sect_DBs!CK96+Sect_FCs!CK96</f>
        <v>214256.68527223699</v>
      </c>
      <c r="DJ96" s="13">
        <f>Sect_CBs!DJ96+Sect_DBs!CL96+Sect_FCs!CL96</f>
        <v>215334.848476769</v>
      </c>
      <c r="DK96" s="13">
        <f>Sect_CBs!DK96+Sect_DBs!CM96+Sect_FCs!CM96</f>
        <v>217479.32899793849</v>
      </c>
      <c r="DL96" s="13">
        <f>Sect_CBs!DL96+Sect_DBs!CN96+Sect_FCs!CN96</f>
        <v>225025.20814389756</v>
      </c>
      <c r="DM96" s="13">
        <f>Sect_CBs!DM96+Sect_DBs!CO96+Sect_FCs!CO96</f>
        <v>231021.71133766105</v>
      </c>
      <c r="DN96" s="13">
        <f>Sect_CBs!DN96+Sect_DBs!CP96+Sect_FCs!CP96</f>
        <v>232511.32395601651</v>
      </c>
      <c r="DO96" s="13">
        <f>Sect_CBs!DO96+Sect_DBs!CQ96+Sect_FCs!CQ96</f>
        <v>238085.94290636698</v>
      </c>
      <c r="DP96" s="13">
        <f>Sect_CBs!DP96+Sect_DBs!CR96+Sect_FCs!CR96</f>
        <v>238925.10833549101</v>
      </c>
      <c r="DQ96" s="13">
        <f>Sect_CBs!DQ96+Sect_DBs!CS96+Sect_FCs!CS96</f>
        <v>241001.55788238975</v>
      </c>
      <c r="DR96" s="13">
        <f>Sect_CBs!DR96+Sect_DBs!CT96+Sect_FCs!CT96</f>
        <v>245022.55473451747</v>
      </c>
      <c r="DS96" s="13">
        <f>Sect_CBs!DS96+Sect_DBs!CU96+Sect_FCs!CU96</f>
        <v>248625.04872938752</v>
      </c>
      <c r="DT96" s="13">
        <f>Sect_CBs!DT96+Sect_DBs!CV96+Sect_FCs!CV96</f>
        <v>254363.93847936502</v>
      </c>
      <c r="DU96" s="13">
        <f>Sect_CBs!DU96+Sect_DBs!CW96+Sect_FCs!CW96</f>
        <v>260358.04470266751</v>
      </c>
      <c r="DV96" s="13">
        <f>Sect_CBs!DV96+Sect_DBs!CX96+Sect_FCs!CX96</f>
        <v>262515.00017866399</v>
      </c>
      <c r="DW96" s="13">
        <f>Sect_CBs!DW96+Sect_DBs!CY96+Sect_FCs!CY96</f>
        <v>263958.543658979</v>
      </c>
      <c r="DX96" s="13">
        <f>Sect_CBs!DX96+Sect_DBs!CZ96+Sect_FCs!CZ96</f>
        <v>271011.77740940795</v>
      </c>
      <c r="DY96" s="13">
        <f>Sect_CBs!DY96+Sect_DBs!DA96+Sect_FCs!DA96</f>
        <v>273953.64082566206</v>
      </c>
      <c r="DZ96" s="13">
        <f>Sect_CBs!DZ96+Sect_DBs!DB96+Sect_FCs!DB96</f>
        <v>280049.82889505953</v>
      </c>
      <c r="EA96" s="13">
        <f>Sect_CBs!EA96+Sect_DBs!DC96+Sect_FCs!DC96</f>
        <v>292101.24693078996</v>
      </c>
      <c r="EB96" s="13">
        <f>Sect_CBs!EB96+Sect_DBs!DD96+Sect_FCs!DD96</f>
        <v>290254.57764996123</v>
      </c>
      <c r="EC96" s="13">
        <f>Sect_CBs!EC96+Sect_DBs!DE96+Sect_FCs!DE96</f>
        <v>291594.93698276707</v>
      </c>
      <c r="ED96" s="13">
        <f>Sect_CBs!ED96+Sect_DBs!DF96+Sect_FCs!DF96</f>
        <v>299277.4211881659</v>
      </c>
      <c r="EE96" s="13">
        <f>Sect_CBs!EE96+Sect_DBs!DG96+Sect_FCs!DG96</f>
        <v>303772.25861845282</v>
      </c>
      <c r="EF96" s="13">
        <f>Sect_CBs!EF96+Sect_DBs!DH96+Sect_FCs!DH96</f>
        <v>309124.45480216789</v>
      </c>
      <c r="EG96" s="13">
        <f>Sect_CBs!EG96+Sect_DBs!DI96+Sect_FCs!DI96</f>
        <v>319369.5571731329</v>
      </c>
      <c r="EH96" s="13">
        <f>Sect_CBs!EH96+Sect_DBs!DJ96+Sect_FCs!DJ96</f>
        <v>321987.78570660145</v>
      </c>
      <c r="EI96" s="13">
        <f>Sect_CBs!EI96+Sect_DBs!DK96+Sect_FCs!DK96</f>
        <v>326884.92170303798</v>
      </c>
      <c r="EJ96" s="13">
        <f>Sect_CBs!EJ96+Sect_DBs!DL96+Sect_FCs!DL96</f>
        <v>335002.70528499334</v>
      </c>
      <c r="EK96" s="13">
        <f>Sect_CBs!EK96+Sect_DBs!DM96+Sect_FCs!DM96</f>
        <v>338354.17914017697</v>
      </c>
      <c r="EL96" s="13">
        <f>Sect_CBs!EL96+Sect_DBs!DN96+Sect_FCs!DN96</f>
        <v>344873.07380316395</v>
      </c>
      <c r="EM96" s="13">
        <f>Sect_CBs!EM96+Sect_DBs!DO96+Sect_FCs!DO96</f>
        <v>349690.87470662507</v>
      </c>
      <c r="EN96" s="13">
        <f>Sect_CBs!EN96+Sect_DBs!DP96+Sect_FCs!DP96</f>
        <v>352024.41106956889</v>
      </c>
      <c r="EO96" s="13">
        <f>Sect_CBs!EO96+Sect_DBs!DQ96+Sect_FCs!DQ96</f>
        <v>353856.02999414498</v>
      </c>
      <c r="EP96" s="13">
        <f>Sect_CBs!EP96+Sect_DBs!DR96+Sect_FCs!DR96</f>
        <v>361863.35373541852</v>
      </c>
      <c r="EQ96" s="13">
        <f>Sect_CBs!EQ96+Sect_DBs!DS96+Sect_FCs!DS96</f>
        <v>363274.69672213646</v>
      </c>
      <c r="ER96" s="13">
        <f>Sect_CBs!ER96+Sect_DBs!DT96+Sect_FCs!DT96</f>
        <v>394848.65430196689</v>
      </c>
      <c r="ES96" s="13">
        <f>Sect_CBs!ES96+Sect_DBs!DU96+Sect_FCs!DU96</f>
        <v>380001.31437839149</v>
      </c>
      <c r="ET96" s="13">
        <f>Sect_CBs!ET96+Sect_DBs!DV96+Sect_FCs!DV96</f>
        <v>378882.96577619849</v>
      </c>
      <c r="EU96" s="13">
        <f>Sect_CBs!EU96+Sect_DBs!DW96+Sect_FCs!DW96</f>
        <v>379727.540483533</v>
      </c>
      <c r="EV96" s="13">
        <f>Sect_CBs!EV96+Sect_DBs!DX96+Sect_FCs!DX96</f>
        <v>380468.42815529119</v>
      </c>
      <c r="EW96" s="13">
        <f>Sect_CBs!EW96+Sect_DBs!DY96+Sect_FCs!DY96</f>
        <v>382056.49362397252</v>
      </c>
      <c r="EX96" s="13">
        <f>Sect_CBs!EX96+Sect_DBs!DZ96+Sect_FCs!DZ96</f>
        <v>388804.73404659599</v>
      </c>
    </row>
    <row r="97" spans="1:154" s="18" customFormat="1" x14ac:dyDescent="0.3">
      <c r="A97" s="15" t="s">
        <v>109</v>
      </c>
      <c r="B97" s="16">
        <v>1473.4603948685001</v>
      </c>
      <c r="C97" s="16">
        <v>1469.2571497345002</v>
      </c>
      <c r="D97" s="16">
        <v>1681.8616451905</v>
      </c>
      <c r="E97" s="16">
        <v>1663.9871558841828</v>
      </c>
      <c r="F97" s="16">
        <v>1622.3990819174994</v>
      </c>
      <c r="G97" s="16">
        <v>1730.3835958445004</v>
      </c>
      <c r="H97" s="16">
        <v>1825.7473288264998</v>
      </c>
      <c r="I97" s="16">
        <v>1975.3428557565007</v>
      </c>
      <c r="J97" s="16">
        <v>1973.4778557565005</v>
      </c>
      <c r="K97" s="16">
        <v>2029.9487239545008</v>
      </c>
      <c r="L97" s="16">
        <v>1864.4141336153748</v>
      </c>
      <c r="M97" s="16">
        <v>1919.8931543962499</v>
      </c>
      <c r="N97" s="16">
        <v>1959.2059772075966</v>
      </c>
      <c r="O97" s="16">
        <v>1806.9503054875972</v>
      </c>
      <c r="P97" s="16">
        <v>1853.3611725575968</v>
      </c>
      <c r="Q97" s="16">
        <v>1918.0460275075961</v>
      </c>
      <c r="R97" s="16">
        <v>2146.9786174775968</v>
      </c>
      <c r="S97" s="16">
        <v>2210.5591887100009</v>
      </c>
      <c r="T97" s="16">
        <v>2414.3540045150003</v>
      </c>
      <c r="U97" s="16">
        <v>2310.253008845918</v>
      </c>
      <c r="V97" s="16">
        <v>2405.7220860400002</v>
      </c>
      <c r="W97" s="16">
        <v>2408.4404272499996</v>
      </c>
      <c r="X97" s="16">
        <v>2434.2961756400009</v>
      </c>
      <c r="Y97" s="16">
        <v>2495.4746453400003</v>
      </c>
      <c r="Z97" s="16">
        <f>Sect_CBs!Z97+Sect_DBs!B97+Sect_FCs!B97</f>
        <v>3962.0076814000008</v>
      </c>
      <c r="AA97" s="16">
        <f>Sect_CBs!AA97+Sect_DBs!C97+Sect_FCs!C97</f>
        <v>4210.7622456400004</v>
      </c>
      <c r="AB97" s="16">
        <f>Sect_CBs!AB97+Sect_DBs!D97+Sect_FCs!D97</f>
        <v>4156.9238305421004</v>
      </c>
      <c r="AC97" s="16">
        <f>Sect_CBs!AC97+Sect_DBs!E97+Sect_FCs!E97</f>
        <v>4194.1596076320993</v>
      </c>
      <c r="AD97" s="16">
        <f>Sect_CBs!AD97+Sect_DBs!F97+Sect_FCs!F97</f>
        <v>4325.4531917779996</v>
      </c>
      <c r="AE97" s="16">
        <f>Sect_CBs!AE97+Sect_DBs!G97+Sect_FCs!G97</f>
        <v>4197.1170006760003</v>
      </c>
      <c r="AF97" s="16">
        <f>Sect_CBs!AF97+Sect_DBs!H97+Sect_FCs!H97</f>
        <v>4304.4266415050997</v>
      </c>
      <c r="AG97" s="16">
        <f>Sect_CBs!AG97+Sect_DBs!I97+Sect_FCs!I97</f>
        <v>4412.8352338610994</v>
      </c>
      <c r="AH97" s="16">
        <f>Sect_CBs!AH97+Sect_DBs!J97+Sect_FCs!J97</f>
        <v>4449.8292816101002</v>
      </c>
      <c r="AI97" s="16">
        <f>Sect_CBs!AI97+Sect_DBs!K97+Sect_FCs!K97</f>
        <v>4346.0246634200003</v>
      </c>
      <c r="AJ97" s="16">
        <f>Sect_CBs!AJ97+Sect_DBs!L97+Sect_FCs!L97</f>
        <v>4378.5407390321006</v>
      </c>
      <c r="AK97" s="16">
        <f>Sect_CBs!AK97+Sect_DBs!M97+Sect_FCs!M97</f>
        <v>4442.4436114321006</v>
      </c>
      <c r="AL97" s="16">
        <f>Sect_CBs!AL97+Sect_DBs!N97+Sect_FCs!N97</f>
        <v>4568.8974051781006</v>
      </c>
      <c r="AM97" s="16">
        <f>Sect_CBs!AM97+Sect_DBs!O97+Sect_FCs!O97</f>
        <v>4666.4357815800004</v>
      </c>
      <c r="AN97" s="16">
        <f>Sect_CBs!AN97+Sect_DBs!P97+Sect_FCs!P97</f>
        <v>4928.376244690101</v>
      </c>
      <c r="AO97" s="16">
        <f>Sect_CBs!AO97+Sect_DBs!Q97+Sect_FCs!Q97</f>
        <v>5096.1807876701014</v>
      </c>
      <c r="AP97" s="16">
        <f>Sect_CBs!AP97+Sect_DBs!R97+Sect_FCs!R97</f>
        <v>5360.6446413601016</v>
      </c>
      <c r="AQ97" s="16">
        <f>Sect_CBs!AQ97+Sect_DBs!S97+Sect_FCs!S97</f>
        <v>5393.4235785690998</v>
      </c>
      <c r="AR97" s="16">
        <f>Sect_CBs!AR97+Sect_DBs!T97+Sect_FCs!T97</f>
        <v>5632.6151262790991</v>
      </c>
      <c r="AS97" s="16">
        <f>Sect_CBs!AS97+Sect_DBs!U97+Sect_FCs!U97</f>
        <v>5709.2731952681015</v>
      </c>
      <c r="AT97" s="16">
        <f>Sect_CBs!AT97+Sect_DBs!V97+Sect_FCs!V97</f>
        <v>5713.9295647281024</v>
      </c>
      <c r="AU97" s="16">
        <f>Sect_CBs!AU97+Sect_DBs!W97+Sect_FCs!W97</f>
        <v>5484.2607293181027</v>
      </c>
      <c r="AV97" s="16">
        <f>Sect_CBs!AV97+Sect_DBs!X97+Sect_FCs!X97</f>
        <v>5414.9522429281024</v>
      </c>
      <c r="AW97" s="16">
        <f>Sect_CBs!AW97+Sect_DBs!Y97+Sect_FCs!Y97</f>
        <v>5206.6575716881025</v>
      </c>
      <c r="AX97" s="16">
        <f>Sect_CBs!AX97+Sect_DBs!Z97+Sect_FCs!Z97</f>
        <v>5372.1953086981002</v>
      </c>
      <c r="AY97" s="16">
        <f>Sect_CBs!AY97+Sect_DBs!AA97+Sect_FCs!AA97</f>
        <v>5462.6193273280987</v>
      </c>
      <c r="AZ97" s="16">
        <f>Sect_CBs!AZ97+Sect_DBs!AB97+Sect_FCs!AB97</f>
        <v>6206.1276459281016</v>
      </c>
      <c r="BA97" s="16">
        <f>Sect_CBs!BA97+Sect_DBs!AC97+Sect_FCs!AC97</f>
        <v>6442.8451621690992</v>
      </c>
      <c r="BB97" s="16">
        <f>Sect_CBs!BB97+Sect_DBs!AD97+Sect_FCs!AD97</f>
        <v>6506.6915465991024</v>
      </c>
      <c r="BC97" s="16">
        <f>Sect_CBs!BC97+Sect_DBs!AE97+Sect_FCs!AE97</f>
        <v>6592.4820171358515</v>
      </c>
      <c r="BD97" s="16">
        <f>Sect_CBs!BD97+Sect_DBs!AF97+Sect_FCs!AF97</f>
        <v>6691.99865389775</v>
      </c>
      <c r="BE97" s="16">
        <f>Sect_CBs!BE97+Sect_DBs!AG97+Sect_FCs!AG97</f>
        <v>6873.5438772849884</v>
      </c>
      <c r="BF97" s="16">
        <f>Sect_CBs!BF97+Sect_DBs!AH97+Sect_FCs!AH97</f>
        <v>6698.8546624319879</v>
      </c>
      <c r="BG97" s="16">
        <f>Sect_CBs!BG97+Sect_DBs!AI97+Sect_FCs!AI97</f>
        <v>7125.0049898269999</v>
      </c>
      <c r="BH97" s="16">
        <f>Sect_CBs!BH97+Sect_DBs!AJ97+Sect_FCs!AJ97</f>
        <v>7382.8613792670103</v>
      </c>
      <c r="BI97" s="16">
        <f>Sect_CBs!BI97+Sect_DBs!AK97+Sect_FCs!AK97</f>
        <v>7216.4460978180095</v>
      </c>
      <c r="BJ97" s="16">
        <f>Sect_CBs!BJ97+Sect_DBs!AL97+Sect_FCs!AL97</f>
        <v>7491.2787044379993</v>
      </c>
      <c r="BK97" s="16">
        <f>Sect_CBs!BK97+Sect_DBs!AM97+Sect_FCs!AM97</f>
        <v>7143.6785895979992</v>
      </c>
      <c r="BL97" s="16">
        <f>Sect_CBs!BL97+Sect_DBs!AN97+Sect_FCs!AN97</f>
        <v>7572.7481158069995</v>
      </c>
      <c r="BM97" s="16">
        <f>Sect_CBs!BM97+Sect_DBs!AO97+Sect_FCs!AO97</f>
        <v>8062.2477910770003</v>
      </c>
      <c r="BN97" s="16">
        <f>Sect_CBs!BN97+Sect_DBs!AP97+Sect_FCs!AP97</f>
        <v>7716.0345505470004</v>
      </c>
      <c r="BO97" s="16">
        <f>Sect_CBs!BO97+Sect_DBs!AQ97+Sect_FCs!AQ97</f>
        <v>8048.023075567</v>
      </c>
      <c r="BP97" s="16">
        <f>Sect_CBs!BP97+Sect_DBs!AR97+Sect_FCs!AR97</f>
        <v>9447.9482088959994</v>
      </c>
      <c r="BQ97" s="16">
        <f>Sect_CBs!BQ97+Sect_DBs!AS97+Sect_FCs!AS97</f>
        <v>9789.1612070160045</v>
      </c>
      <c r="BR97" s="16">
        <f>Sect_CBs!BR97+Sect_DBs!AT97+Sect_FCs!AT97</f>
        <v>10601.740414110998</v>
      </c>
      <c r="BS97" s="16">
        <f>Sect_CBs!BS97+Sect_DBs!AU97+Sect_FCs!AU97</f>
        <v>10785.412041931999</v>
      </c>
      <c r="BT97" s="16">
        <f>Sect_CBs!BT97+Sect_DBs!AV97+Sect_FCs!AV97</f>
        <v>10706.573272661002</v>
      </c>
      <c r="BU97" s="16">
        <f>Sect_CBs!BU97+Sect_DBs!AW97+Sect_FCs!AW97</f>
        <v>10871.479617295005</v>
      </c>
      <c r="BV97" s="16">
        <f>Sect_CBs!BV97+Sect_DBs!AX97+Sect_FCs!AX97</f>
        <v>11154.811679539996</v>
      </c>
      <c r="BW97" s="16">
        <f>Sect_CBs!BW97+Sect_DBs!AY97+Sect_FCs!AY97</f>
        <v>10649.420455822003</v>
      </c>
      <c r="BX97" s="16">
        <f>Sect_CBs!BX97+Sect_DBs!AZ97+Sect_FCs!AZ97</f>
        <v>11137.928892692502</v>
      </c>
      <c r="BY97" s="16">
        <f>Sect_CBs!BY97+Sect_DBs!BA97+Sect_FCs!BA97</f>
        <v>11210.783354130001</v>
      </c>
      <c r="BZ97" s="16">
        <f>Sect_CBs!BZ97+Sect_DBs!BB97+Sect_FCs!BB97</f>
        <v>11461.841669561119</v>
      </c>
      <c r="CA97" s="16">
        <f>Sect_CBs!CA97+Sect_DBs!BC97+Sect_FCs!BC97</f>
        <v>11105.203528857</v>
      </c>
      <c r="CB97" s="16">
        <f>Sect_CBs!CB97+Sect_DBs!BD97+Sect_FCs!BD97</f>
        <v>11434.077048809002</v>
      </c>
      <c r="CC97" s="16">
        <f>Sect_CBs!CC97+Sect_DBs!BE97+Sect_FCs!BE97</f>
        <v>12105.128675736001</v>
      </c>
      <c r="CD97" s="16">
        <f>Sect_CBs!CD97+Sect_DBs!BF97+Sect_FCs!BF97</f>
        <v>11845.283484469433</v>
      </c>
      <c r="CE97" s="16">
        <f>Sect_CBs!CE97+Sect_DBs!BG97+Sect_FCs!BG97</f>
        <v>11746.061841640001</v>
      </c>
      <c r="CF97" s="16">
        <f>Sect_CBs!CF97+Sect_DBs!BH97+Sect_FCs!BH97</f>
        <v>11740.693527366493</v>
      </c>
      <c r="CG97" s="16">
        <f>Sect_CBs!CG97+Sect_DBs!BI97+Sect_FCs!BI97</f>
        <v>12014.901236423</v>
      </c>
      <c r="CH97" s="16">
        <f>Sect_CBs!CH97+Sect_DBs!BJ97+Sect_FCs!BJ97</f>
        <v>11478.185984962998</v>
      </c>
      <c r="CI97" s="16">
        <f>Sect_CBs!CI97+Sect_DBs!BK97+Sect_FCs!BK97</f>
        <v>11223.400474587999</v>
      </c>
      <c r="CJ97" s="16">
        <f>Sect_CBs!CJ97+Sect_DBs!BL97+Sect_FCs!BL97</f>
        <v>11418.123965952504</v>
      </c>
      <c r="CK97" s="16">
        <f>Sect_CBs!CK97+Sect_DBs!BM97+Sect_FCs!BM97</f>
        <v>12017.504506706002</v>
      </c>
      <c r="CL97" s="16">
        <f>Sect_CBs!CL97+Sect_DBs!BN97+Sect_FCs!BN97</f>
        <v>12065.218078769998</v>
      </c>
      <c r="CM97" s="16">
        <f>Sect_CBs!CM97+Sect_DBs!BO97+Sect_FCs!BO97</f>
        <v>12182.763066529003</v>
      </c>
      <c r="CN97" s="16">
        <f>Sect_CBs!CN97+Sect_DBs!BP97+Sect_FCs!BP97</f>
        <v>12167.360989694</v>
      </c>
      <c r="CO97" s="16">
        <f>Sect_CBs!CO97+Sect_DBs!BQ97+Sect_FCs!BQ97</f>
        <v>12208.229826212497</v>
      </c>
      <c r="CP97" s="16">
        <f>Sect_CBs!CP97+Sect_DBs!BR97+Sect_FCs!BR97</f>
        <v>12312.351062579362</v>
      </c>
      <c r="CQ97" s="16">
        <f>Sect_CBs!CQ97+Sect_DBs!BS97+Sect_FCs!BS97</f>
        <v>12732.150619466862</v>
      </c>
      <c r="CR97" s="16">
        <f>Sect_CBs!CR97+Sect_DBs!BT97+Sect_FCs!BT97</f>
        <v>12508.933893977</v>
      </c>
      <c r="CS97" s="16">
        <f>Sect_CBs!CS97+Sect_DBs!BU97+Sect_FCs!BU97</f>
        <v>12516.991754951499</v>
      </c>
      <c r="CT97" s="16">
        <f>Sect_CBs!CT97+Sect_DBs!BV97+Sect_FCs!BV97</f>
        <v>12074.975327048003</v>
      </c>
      <c r="CU97" s="16">
        <f>Sect_CBs!CU97+Sect_DBs!BW97+Sect_FCs!BW97</f>
        <v>12286.996775116</v>
      </c>
      <c r="CV97" s="16">
        <f>Sect_CBs!CV97+Sect_DBs!BX97+Sect_FCs!BX97</f>
        <v>12398.868169287995</v>
      </c>
      <c r="CW97" s="16">
        <f>Sect_CBs!CW97+Sect_DBs!BY97+Sect_FCs!BY97</f>
        <v>14463.222137063996</v>
      </c>
      <c r="CX97" s="16">
        <f>Sect_CBs!CX97+Sect_DBs!BZ97+Sect_FCs!BZ97</f>
        <v>13460.025093384</v>
      </c>
      <c r="CY97" s="16">
        <f>Sect_CBs!CY97+Sect_DBs!CA97+Sect_FCs!CA97</f>
        <v>13939.083160535998</v>
      </c>
      <c r="CZ97" s="16">
        <f>Sect_CBs!CZ97+Sect_DBs!CB97+Sect_FCs!CB97</f>
        <v>13484.152430621998</v>
      </c>
      <c r="DA97" s="16">
        <f>Sect_CBs!DA97+Sect_DBs!CC97+Sect_FCs!CC97</f>
        <v>14111.180614236997</v>
      </c>
      <c r="DB97" s="16">
        <f>Sect_CBs!DB97+Sect_DBs!CD97+Sect_FCs!CD97</f>
        <v>15054.190236710003</v>
      </c>
      <c r="DC97" s="16">
        <f>Sect_CBs!DC97+Sect_DBs!CE97+Sect_FCs!CE97</f>
        <v>16040.920095419504</v>
      </c>
      <c r="DD97" s="16">
        <f>Sect_CBs!DD97+Sect_DBs!CF97+Sect_FCs!CF97</f>
        <v>16830.962069115994</v>
      </c>
      <c r="DE97" s="16">
        <f>Sect_CBs!DE97+Sect_DBs!CG97+Sect_FCs!CG97</f>
        <v>17636.254168761494</v>
      </c>
      <c r="DF97" s="16">
        <f>Sect_CBs!DF97+Sect_DBs!CH97+Sect_FCs!CH97</f>
        <v>18326.590206141496</v>
      </c>
      <c r="DG97" s="16">
        <f>Sect_CBs!DG97+Sect_DBs!CI97+Sect_FCs!CI97</f>
        <v>18581.539784765493</v>
      </c>
      <c r="DH97" s="16">
        <f>Sect_CBs!DH97+Sect_DBs!CJ97+Sect_FCs!CJ97</f>
        <v>19252.264078978998</v>
      </c>
      <c r="DI97" s="16">
        <f>Sect_CBs!DI97+Sect_DBs!CK97+Sect_FCs!CK97</f>
        <v>20732.470918327002</v>
      </c>
      <c r="DJ97" s="16">
        <f>Sect_CBs!DJ97+Sect_DBs!CL97+Sect_FCs!CL97</f>
        <v>20605.871161676001</v>
      </c>
      <c r="DK97" s="16">
        <f>Sect_CBs!DK97+Sect_DBs!CM97+Sect_FCs!CM97</f>
        <v>20674.330949543</v>
      </c>
      <c r="DL97" s="16">
        <f>Sect_CBs!DL97+Sect_DBs!CN97+Sect_FCs!CN97</f>
        <v>20518.547317884495</v>
      </c>
      <c r="DM97" s="16">
        <f>Sect_CBs!DM97+Sect_DBs!CO97+Sect_FCs!CO97</f>
        <v>20584.890041179999</v>
      </c>
      <c r="DN97" s="16">
        <f>Sect_CBs!DN97+Sect_DBs!CP97+Sect_FCs!CP97</f>
        <v>20930.608538743494</v>
      </c>
      <c r="DO97" s="16">
        <f>Sect_CBs!DO97+Sect_DBs!CQ97+Sect_FCs!CQ97</f>
        <v>22570.151846622997</v>
      </c>
      <c r="DP97" s="16">
        <f>Sect_CBs!DP97+Sect_DBs!CR97+Sect_FCs!CR97</f>
        <v>22481.795292518993</v>
      </c>
      <c r="DQ97" s="16">
        <f>Sect_CBs!DQ97+Sect_DBs!CS97+Sect_FCs!CS97</f>
        <v>22598.567623415995</v>
      </c>
      <c r="DR97" s="16">
        <f>Sect_CBs!DR97+Sect_DBs!CT97+Sect_FCs!CT97</f>
        <v>22842.25733667149</v>
      </c>
      <c r="DS97" s="16">
        <f>Sect_CBs!DS97+Sect_DBs!CU97+Sect_FCs!CU97</f>
        <v>22869.416188035502</v>
      </c>
      <c r="DT97" s="16">
        <f>Sect_CBs!DT97+Sect_DBs!CV97+Sect_FCs!CV97</f>
        <v>23598.326339192499</v>
      </c>
      <c r="DU97" s="16">
        <f>Sect_CBs!DU97+Sect_DBs!CW97+Sect_FCs!CW97</f>
        <v>24503.065802136</v>
      </c>
      <c r="DV97" s="16">
        <f>Sect_CBs!DV97+Sect_DBs!CX97+Sect_FCs!CX97</f>
        <v>25060.338658032</v>
      </c>
      <c r="DW97" s="16">
        <f>Sect_CBs!DW97+Sect_DBs!CY97+Sect_FCs!CY97</f>
        <v>24554.164496709996</v>
      </c>
      <c r="DX97" s="16">
        <f>Sect_CBs!DX97+Sect_DBs!CZ97+Sect_FCs!CZ97</f>
        <v>26668.081228287007</v>
      </c>
      <c r="DY97" s="16">
        <f>Sect_CBs!DY97+Sect_DBs!DA97+Sect_FCs!DA97</f>
        <v>26736.482128489995</v>
      </c>
      <c r="DZ97" s="16">
        <f>Sect_CBs!DZ97+Sect_DBs!DB97+Sect_FCs!DB97</f>
        <v>27108.144393121998</v>
      </c>
      <c r="EA97" s="16">
        <f>Sect_CBs!EA97+Sect_DBs!DC97+Sect_FCs!DC97</f>
        <v>27527.681090727001</v>
      </c>
      <c r="EB97" s="16">
        <f>Sect_CBs!EB97+Sect_DBs!DD97+Sect_FCs!DD97</f>
        <v>26579.254390923008</v>
      </c>
      <c r="EC97" s="16">
        <f>Sect_CBs!EC97+Sect_DBs!DE97+Sect_FCs!DE97</f>
        <v>26671.858875529997</v>
      </c>
      <c r="ED97" s="16">
        <f>Sect_CBs!ED97+Sect_DBs!DF97+Sect_FCs!DF97</f>
        <v>26865.6819213085</v>
      </c>
      <c r="EE97" s="16">
        <f>Sect_CBs!EE97+Sect_DBs!DG97+Sect_FCs!DG97</f>
        <v>26983.182085350552</v>
      </c>
      <c r="EF97" s="16">
        <f>Sect_CBs!EF97+Sect_DBs!DH97+Sect_FCs!DH97</f>
        <v>26618.304766686488</v>
      </c>
      <c r="EG97" s="16">
        <f>Sect_CBs!EG97+Sect_DBs!DI97+Sect_FCs!DI97</f>
        <v>26851.053548123506</v>
      </c>
      <c r="EH97" s="16">
        <f>Sect_CBs!EH97+Sect_DBs!DJ97+Sect_FCs!DJ97</f>
        <v>26843.633636192</v>
      </c>
      <c r="EI97" s="16">
        <f>Sect_CBs!EI97+Sect_DBs!DK97+Sect_FCs!DK97</f>
        <v>26868.817865215511</v>
      </c>
      <c r="EJ97" s="16">
        <f>Sect_CBs!EJ97+Sect_DBs!DL97+Sect_FCs!DL97</f>
        <v>26312.802591101005</v>
      </c>
      <c r="EK97" s="13">
        <f>Sect_CBs!EK97+Sect_DBs!DM97+Sect_FCs!DM97</f>
        <v>26889.708377974992</v>
      </c>
      <c r="EL97" s="13">
        <f>Sect_CBs!EL97+Sect_DBs!DN97+Sect_FCs!DN97</f>
        <v>27489.647422903494</v>
      </c>
      <c r="EM97" s="13">
        <f>Sect_CBs!EM97+Sect_DBs!DO97+Sect_FCs!DO97</f>
        <v>28165.721052255994</v>
      </c>
      <c r="EN97" s="13">
        <f>Sect_CBs!EN97+Sect_DBs!DP97+Sect_FCs!DP97</f>
        <v>28278.652878920991</v>
      </c>
      <c r="EO97" s="13">
        <f>Sect_CBs!EO97+Sect_DBs!DQ97+Sect_FCs!DQ97</f>
        <v>28274.150721636997</v>
      </c>
      <c r="EP97" s="13">
        <f>Sect_CBs!EP97+Sect_DBs!DR97+Sect_FCs!DR97</f>
        <v>25226.8213366335</v>
      </c>
      <c r="EQ97" s="13">
        <f>Sect_CBs!EQ97+Sect_DBs!DS97+Sect_FCs!DS97</f>
        <v>25760.710130174997</v>
      </c>
      <c r="ER97" s="13">
        <f>Sect_CBs!ER97+Sect_DBs!DT97+Sect_FCs!DT97</f>
        <v>26222.030323937499</v>
      </c>
      <c r="ES97" s="13">
        <f>Sect_CBs!ES97+Sect_DBs!DU97+Sect_FCs!DU97</f>
        <v>25668.23749164</v>
      </c>
      <c r="ET97" s="13">
        <f>Sect_CBs!ET97+Sect_DBs!DV97+Sect_FCs!DV97</f>
        <v>25110.605208423003</v>
      </c>
      <c r="EU97" s="13">
        <f>Sect_CBs!EU97+Sect_DBs!DW97+Sect_FCs!DW97</f>
        <v>24280.721189291999</v>
      </c>
      <c r="EV97" s="13">
        <f>Sect_CBs!EV97+Sect_DBs!DX97+Sect_FCs!DX97</f>
        <v>23749.276408315993</v>
      </c>
      <c r="EW97" s="13">
        <f>Sect_CBs!EW97+Sect_DBs!DY97+Sect_FCs!DY97</f>
        <v>23897.955517492002</v>
      </c>
      <c r="EX97" s="13">
        <f>Sect_CBs!EX97+Sect_DBs!DZ97+Sect_FCs!DZ97</f>
        <v>24328.964097208496</v>
      </c>
    </row>
    <row r="98" spans="1:154" s="18" customFormat="1" x14ac:dyDescent="0.3">
      <c r="A98" s="15" t="s">
        <v>110</v>
      </c>
      <c r="B98" s="16">
        <v>4858.5989956999983</v>
      </c>
      <c r="C98" s="16">
        <v>4926.1400450799993</v>
      </c>
      <c r="D98" s="16">
        <v>5073.9558044299993</v>
      </c>
      <c r="E98" s="16">
        <v>5521.1505409480524</v>
      </c>
      <c r="F98" s="16">
        <v>5399.6951404100009</v>
      </c>
      <c r="G98" s="16">
        <v>5364.2335790899979</v>
      </c>
      <c r="H98" s="16">
        <v>5776.9329634600017</v>
      </c>
      <c r="I98" s="16">
        <v>5837.1161289899992</v>
      </c>
      <c r="J98" s="16">
        <v>5836.3961289899989</v>
      </c>
      <c r="K98" s="16">
        <v>5656.3303216300001</v>
      </c>
      <c r="L98" s="16">
        <v>5946.2415593824935</v>
      </c>
      <c r="M98" s="16">
        <v>7156.7632196547438</v>
      </c>
      <c r="N98" s="16">
        <v>6142.580628738523</v>
      </c>
      <c r="O98" s="16">
        <v>6100.4155041585236</v>
      </c>
      <c r="P98" s="16">
        <v>6012.7199778585218</v>
      </c>
      <c r="Q98" s="16">
        <v>6222.1062933985213</v>
      </c>
      <c r="R98" s="16">
        <v>6227.8228841985238</v>
      </c>
      <c r="S98" s="16">
        <v>6430.0980256399989</v>
      </c>
      <c r="T98" s="16">
        <v>6545.6985244299995</v>
      </c>
      <c r="U98" s="16">
        <v>6994.0750800043261</v>
      </c>
      <c r="V98" s="16">
        <v>7343.4172887199993</v>
      </c>
      <c r="W98" s="16">
        <v>7385.0566088700016</v>
      </c>
      <c r="X98" s="16">
        <v>7132.9018545499985</v>
      </c>
      <c r="Y98" s="16">
        <v>6995.7588381699998</v>
      </c>
      <c r="Z98" s="16">
        <f>Sect_CBs!Z98+Sect_DBs!B98+Sect_FCs!B98</f>
        <v>10997.715879020001</v>
      </c>
      <c r="AA98" s="16">
        <f>Sect_CBs!AA98+Sect_DBs!C98+Sect_FCs!C98</f>
        <v>12001.722647440001</v>
      </c>
      <c r="AB98" s="16">
        <f>Sect_CBs!AB98+Sect_DBs!D98+Sect_FCs!D98</f>
        <v>12143.121404912601</v>
      </c>
      <c r="AC98" s="16">
        <f>Sect_CBs!AC98+Sect_DBs!E98+Sect_FCs!E98</f>
        <v>12380.426034582597</v>
      </c>
      <c r="AD98" s="16">
        <f>Sect_CBs!AD98+Sect_DBs!F98+Sect_FCs!F98</f>
        <v>12256.536220607999</v>
      </c>
      <c r="AE98" s="16">
        <f>Sect_CBs!AE98+Sect_DBs!G98+Sect_FCs!G98</f>
        <v>12301.913309222999</v>
      </c>
      <c r="AF98" s="16">
        <f>Sect_CBs!AF98+Sect_DBs!H98+Sect_FCs!H98</f>
        <v>12666.977306496827</v>
      </c>
      <c r="AG98" s="16">
        <f>Sect_CBs!AG98+Sect_DBs!I98+Sect_FCs!I98</f>
        <v>12848.18856604483</v>
      </c>
      <c r="AH98" s="16">
        <f>Sect_CBs!AH98+Sect_DBs!J98+Sect_FCs!J98</f>
        <v>13619.1178512018</v>
      </c>
      <c r="AI98" s="16">
        <f>Sect_CBs!AI98+Sect_DBs!K98+Sect_FCs!K98</f>
        <v>13385.949312909997</v>
      </c>
      <c r="AJ98" s="16">
        <f>Sect_CBs!AJ98+Sect_DBs!L98+Sect_FCs!L98</f>
        <v>13562.300801578802</v>
      </c>
      <c r="AK98" s="16">
        <f>Sect_CBs!AK98+Sect_DBs!M98+Sect_FCs!M98</f>
        <v>13888.544557248801</v>
      </c>
      <c r="AL98" s="16">
        <f>Sect_CBs!AL98+Sect_DBs!N98+Sect_FCs!N98</f>
        <v>14351.704427899798</v>
      </c>
      <c r="AM98" s="16">
        <f>Sect_CBs!AM98+Sect_DBs!O98+Sect_FCs!O98</f>
        <v>13766.311579319998</v>
      </c>
      <c r="AN98" s="16">
        <f>Sect_CBs!AN98+Sect_DBs!P98+Sect_FCs!P98</f>
        <v>14179.109781019199</v>
      </c>
      <c r="AO98" s="16">
        <f>Sect_CBs!AO98+Sect_DBs!Q98+Sect_FCs!Q98</f>
        <v>14539.9099025092</v>
      </c>
      <c r="AP98" s="16">
        <f>Sect_CBs!AP98+Sect_DBs!R98+Sect_FCs!R98</f>
        <v>14815.012136905199</v>
      </c>
      <c r="AQ98" s="16">
        <f>Sect_CBs!AQ98+Sect_DBs!S98+Sect_FCs!S98</f>
        <v>14888.0155715322</v>
      </c>
      <c r="AR98" s="16">
        <f>Sect_CBs!AR98+Sect_DBs!T98+Sect_FCs!T98</f>
        <v>15093.218472993198</v>
      </c>
      <c r="AS98" s="16">
        <f>Sect_CBs!AS98+Sect_DBs!U98+Sect_FCs!U98</f>
        <v>15499.566659505197</v>
      </c>
      <c r="AT98" s="16">
        <f>Sect_CBs!AT98+Sect_DBs!V98+Sect_FCs!V98</f>
        <v>15676.897979114976</v>
      </c>
      <c r="AU98" s="16">
        <f>Sect_CBs!AU98+Sect_DBs!W98+Sect_FCs!W98</f>
        <v>16659.240119925198</v>
      </c>
      <c r="AV98" s="16">
        <f>Sect_CBs!AV98+Sect_DBs!X98+Sect_FCs!X98</f>
        <v>16915.632402335199</v>
      </c>
      <c r="AW98" s="16">
        <f>Sect_CBs!AW98+Sect_DBs!Y98+Sect_FCs!Y98</f>
        <v>16889.913334493012</v>
      </c>
      <c r="AX98" s="16">
        <f>Sect_CBs!AX98+Sect_DBs!Z98+Sect_FCs!Z98</f>
        <v>17392.705168893011</v>
      </c>
      <c r="AY98" s="16">
        <f>Sect_CBs!AY98+Sect_DBs!AA98+Sect_FCs!AA98</f>
        <v>17855.273498825201</v>
      </c>
      <c r="AZ98" s="16">
        <f>Sect_CBs!AZ98+Sect_DBs!AB98+Sect_FCs!AB98</f>
        <v>17786.690812889203</v>
      </c>
      <c r="BA98" s="16">
        <f>Sect_CBs!BA98+Sect_DBs!AC98+Sect_FCs!AC98</f>
        <v>18900.284267945201</v>
      </c>
      <c r="BB98" s="16">
        <f>Sect_CBs!BB98+Sect_DBs!AD98+Sect_FCs!AD98</f>
        <v>19223.459082203197</v>
      </c>
      <c r="BC98" s="16">
        <f>Sect_CBs!BC98+Sect_DBs!AE98+Sect_FCs!AE98</f>
        <v>19448.782704227448</v>
      </c>
      <c r="BD98" s="16">
        <f>Sect_CBs!BD98+Sect_DBs!AF98+Sect_FCs!AF98</f>
        <v>20115.105288011746</v>
      </c>
      <c r="BE98" s="16">
        <f>Sect_CBs!BE98+Sect_DBs!AG98+Sect_FCs!AG98</f>
        <v>20569.482922288014</v>
      </c>
      <c r="BF98" s="16">
        <f>Sect_CBs!BF98+Sect_DBs!AH98+Sect_FCs!AH98</f>
        <v>20851.114899232005</v>
      </c>
      <c r="BG98" s="16">
        <f>Sect_CBs!BG98+Sect_DBs!AI98+Sect_FCs!AI98</f>
        <v>21004.088295622001</v>
      </c>
      <c r="BH98" s="16">
        <f>Sect_CBs!BH98+Sect_DBs!AJ98+Sect_FCs!AJ98</f>
        <v>21480.503074910001</v>
      </c>
      <c r="BI98" s="16">
        <f>Sect_CBs!BI98+Sect_DBs!AK98+Sect_FCs!AK98</f>
        <v>21916.072747410999</v>
      </c>
      <c r="BJ98" s="16">
        <f>Sect_CBs!BJ98+Sect_DBs!AL98+Sect_FCs!AL98</f>
        <v>22990.984896433998</v>
      </c>
      <c r="BK98" s="16">
        <f>Sect_CBs!BK98+Sect_DBs!AM98+Sect_FCs!AM98</f>
        <v>23134.631592623609</v>
      </c>
      <c r="BL98" s="16">
        <f>Sect_CBs!BL98+Sect_DBs!AN98+Sect_FCs!AN98</f>
        <v>23608.947673453593</v>
      </c>
      <c r="BM98" s="16">
        <f>Sect_CBs!BM98+Sect_DBs!AO98+Sect_FCs!AO98</f>
        <v>25762.474891823003</v>
      </c>
      <c r="BN98" s="16">
        <f>Sect_CBs!BN98+Sect_DBs!AP98+Sect_FCs!AP98</f>
        <v>24714.781154965</v>
      </c>
      <c r="BO98" s="16">
        <f>Sect_CBs!BO98+Sect_DBs!AQ98+Sect_FCs!AQ98</f>
        <v>25616.580207968989</v>
      </c>
      <c r="BP98" s="16">
        <f>Sect_CBs!BP98+Sect_DBs!AR98+Sect_FCs!AR98</f>
        <v>26379.05512954601</v>
      </c>
      <c r="BQ98" s="16">
        <f>Sect_CBs!BQ98+Sect_DBs!AS98+Sect_FCs!AS98</f>
        <v>26898.158760884002</v>
      </c>
      <c r="BR98" s="16">
        <f>Sect_CBs!BR98+Sect_DBs!AT98+Sect_FCs!AT98</f>
        <v>27675.508114742002</v>
      </c>
      <c r="BS98" s="16">
        <f>Sect_CBs!BS98+Sect_DBs!AU98+Sect_FCs!AU98</f>
        <v>28540.118299365997</v>
      </c>
      <c r="BT98" s="16">
        <f>Sect_CBs!BT98+Sect_DBs!AV98+Sect_FCs!AV98</f>
        <v>28784.356411833996</v>
      </c>
      <c r="BU98" s="16">
        <f>Sect_CBs!BU98+Sect_DBs!AW98+Sect_FCs!AW98</f>
        <v>29242.493096990995</v>
      </c>
      <c r="BV98" s="16">
        <f>Sect_CBs!BV98+Sect_DBs!AX98+Sect_FCs!AX98</f>
        <v>30110.321948470006</v>
      </c>
      <c r="BW98" s="16">
        <f>Sect_CBs!BW98+Sect_DBs!AY98+Sect_FCs!AY98</f>
        <v>31057.468844090006</v>
      </c>
      <c r="BX98" s="16">
        <f>Sect_CBs!BX98+Sect_DBs!AZ98+Sect_FCs!AZ98</f>
        <v>31371.97383790003</v>
      </c>
      <c r="BY98" s="16">
        <f>Sect_CBs!BY98+Sect_DBs!BA98+Sect_FCs!BA98</f>
        <v>32204.629661570027</v>
      </c>
      <c r="BZ98" s="16">
        <f>Sect_CBs!BZ98+Sect_DBs!BB98+Sect_FCs!BB98</f>
        <v>32548.788830084435</v>
      </c>
      <c r="CA98" s="16">
        <f>Sect_CBs!CA98+Sect_DBs!BC98+Sect_FCs!BC98</f>
        <v>33016.467174810008</v>
      </c>
      <c r="CB98" s="16">
        <f>Sect_CBs!CB98+Sect_DBs!BD98+Sect_FCs!BD98</f>
        <v>33559.277200840006</v>
      </c>
      <c r="CC98" s="16">
        <f>Sect_CBs!CC98+Sect_DBs!BE98+Sect_FCs!BE98</f>
        <v>34362.077876030577</v>
      </c>
      <c r="CD98" s="16">
        <f>Sect_CBs!CD98+Sect_DBs!BF98+Sect_FCs!BF98</f>
        <v>35392.209894660002</v>
      </c>
      <c r="CE98" s="16">
        <f>Sect_CBs!CE98+Sect_DBs!BG98+Sect_FCs!BG98</f>
        <v>36562.221308469998</v>
      </c>
      <c r="CF98" s="16">
        <f>Sect_CBs!CF98+Sect_DBs!BH98+Sect_FCs!BH98</f>
        <v>36909.853186279994</v>
      </c>
      <c r="CG98" s="16">
        <f>Sect_CBs!CG98+Sect_DBs!BI98+Sect_FCs!BI98</f>
        <v>38398.818482475996</v>
      </c>
      <c r="CH98" s="16">
        <f>Sect_CBs!CH98+Sect_DBs!BJ98+Sect_FCs!BJ98</f>
        <v>39907.145148835887</v>
      </c>
      <c r="CI98" s="16">
        <f>Sect_CBs!CI98+Sect_DBs!BK98+Sect_FCs!BK98</f>
        <v>40907.84606511976</v>
      </c>
      <c r="CJ98" s="16">
        <f>Sect_CBs!CJ98+Sect_DBs!BL98+Sect_FCs!BL98</f>
        <v>42246.248782169772</v>
      </c>
      <c r="CK98" s="16">
        <f>Sect_CBs!CK98+Sect_DBs!BM98+Sect_FCs!BM98</f>
        <v>43866.702547959758</v>
      </c>
      <c r="CL98" s="16">
        <f>Sect_CBs!CL98+Sect_DBs!BN98+Sect_FCs!BN98</f>
        <v>44404.953854509775</v>
      </c>
      <c r="CM98" s="16">
        <f>Sect_CBs!CM98+Sect_DBs!BO98+Sect_FCs!BO98</f>
        <v>45245.870149567774</v>
      </c>
      <c r="CN98" s="16">
        <f>Sect_CBs!CN98+Sect_DBs!BP98+Sect_FCs!BP98</f>
        <v>46468.618694829762</v>
      </c>
      <c r="CO98" s="16">
        <f>Sect_CBs!CO98+Sect_DBs!BQ98+Sect_FCs!BQ98</f>
        <v>47825.323799319995</v>
      </c>
      <c r="CP98" s="16">
        <f>Sect_CBs!CP98+Sect_DBs!BR98+Sect_FCs!BR98</f>
        <v>48339.25904876423</v>
      </c>
      <c r="CQ98" s="16">
        <f>Sect_CBs!CQ98+Sect_DBs!BS98+Sect_FCs!BS98</f>
        <v>49130.578711984235</v>
      </c>
      <c r="CR98" s="16">
        <f>Sect_CBs!CR98+Sect_DBs!BT98+Sect_FCs!BT98</f>
        <v>49628.400673469987</v>
      </c>
      <c r="CS98" s="16">
        <f>Sect_CBs!CS98+Sect_DBs!BU98+Sect_FCs!BU98</f>
        <v>49518.185648049992</v>
      </c>
      <c r="CT98" s="16">
        <f>Sect_CBs!CT98+Sect_DBs!BV98+Sect_FCs!BV98</f>
        <v>50929.034126069535</v>
      </c>
      <c r="CU98" s="16">
        <f>Sect_CBs!CU98+Sect_DBs!BW98+Sect_FCs!BW98</f>
        <v>51197.276309949993</v>
      </c>
      <c r="CV98" s="16">
        <f>Sect_CBs!CV98+Sect_DBs!BX98+Sect_FCs!BX98</f>
        <v>53331.553692159992</v>
      </c>
      <c r="CW98" s="16">
        <f>Sect_CBs!CW98+Sect_DBs!BY98+Sect_FCs!BY98</f>
        <v>54227.241443050007</v>
      </c>
      <c r="CX98" s="16">
        <f>Sect_CBs!CX98+Sect_DBs!BZ98+Sect_FCs!BZ98</f>
        <v>55047.798483790022</v>
      </c>
      <c r="CY98" s="16">
        <f>Sect_CBs!CY98+Sect_DBs!CA98+Sect_FCs!CA98</f>
        <v>56913.258369050003</v>
      </c>
      <c r="CZ98" s="16">
        <f>Sect_CBs!CZ98+Sect_DBs!CB98+Sect_FCs!CB98</f>
        <v>58933.284654550022</v>
      </c>
      <c r="DA98" s="16">
        <f>Sect_CBs!DA98+Sect_DBs!CC98+Sect_FCs!CC98</f>
        <v>60076.449258470006</v>
      </c>
      <c r="DB98" s="16">
        <f>Sect_CBs!DB98+Sect_DBs!CD98+Sect_FCs!CD98</f>
        <v>60837.562439470028</v>
      </c>
      <c r="DC98" s="16">
        <f>Sect_CBs!DC98+Sect_DBs!CE98+Sect_FCs!CE98</f>
        <v>63156.304974930004</v>
      </c>
      <c r="DD98" s="16">
        <f>Sect_CBs!DD98+Sect_DBs!CF98+Sect_FCs!CF98</f>
        <v>63335.815671930024</v>
      </c>
      <c r="DE98" s="16">
        <f>Sect_CBs!DE98+Sect_DBs!CG98+Sect_FCs!CG98</f>
        <v>64953.751233919982</v>
      </c>
      <c r="DF98" s="16">
        <f>Sect_CBs!DF98+Sect_DBs!CH98+Sect_FCs!CH98</f>
        <v>67591.908160480001</v>
      </c>
      <c r="DG98" s="16">
        <f>Sect_CBs!DG98+Sect_DBs!CI98+Sect_FCs!CI98</f>
        <v>69441.838085059979</v>
      </c>
      <c r="DH98" s="16">
        <f>Sect_CBs!DH98+Sect_DBs!CJ98+Sect_FCs!CJ98</f>
        <v>71525.500025770001</v>
      </c>
      <c r="DI98" s="16">
        <f>Sect_CBs!DI98+Sect_DBs!CK98+Sect_FCs!CK98</f>
        <v>75076.524549729991</v>
      </c>
      <c r="DJ98" s="16">
        <f>Sect_CBs!DJ98+Sect_DBs!CL98+Sect_FCs!CL98</f>
        <v>75244.651326290012</v>
      </c>
      <c r="DK98" s="16">
        <f>Sect_CBs!DK98+Sect_DBs!CM98+Sect_FCs!CM98</f>
        <v>76472.040439210017</v>
      </c>
      <c r="DL98" s="16">
        <f>Sect_CBs!DL98+Sect_DBs!CN98+Sect_FCs!CN98</f>
        <v>79028.457770550027</v>
      </c>
      <c r="DM98" s="16">
        <f>Sect_CBs!DM98+Sect_DBs!CO98+Sect_FCs!CO98</f>
        <v>82618.526464310038</v>
      </c>
      <c r="DN98" s="16">
        <f>Sect_CBs!DN98+Sect_DBs!CP98+Sect_FCs!CP98</f>
        <v>82405.648371019983</v>
      </c>
      <c r="DO98" s="16">
        <f>Sect_CBs!DO98+Sect_DBs!CQ98+Sect_FCs!CQ98</f>
        <v>84924.485882320019</v>
      </c>
      <c r="DP98" s="16">
        <f>Sect_CBs!DP98+Sect_DBs!CR98+Sect_FCs!CR98</f>
        <v>85871.730549987566</v>
      </c>
      <c r="DQ98" s="16">
        <f>Sect_CBs!DQ98+Sect_DBs!CS98+Sect_FCs!CS98</f>
        <v>88540.011361613986</v>
      </c>
      <c r="DR98" s="16">
        <f>Sect_CBs!DR98+Sect_DBs!CT98+Sect_FCs!CT98</f>
        <v>91306.722221442018</v>
      </c>
      <c r="DS98" s="16">
        <f>Sect_CBs!DS98+Sect_DBs!CU98+Sect_FCs!CU98</f>
        <v>93257.605979148051</v>
      </c>
      <c r="DT98" s="16">
        <f>Sect_CBs!DT98+Sect_DBs!CV98+Sect_FCs!CV98</f>
        <v>95631.770457548526</v>
      </c>
      <c r="DU98" s="16">
        <f>Sect_CBs!DU98+Sect_DBs!CW98+Sect_FCs!CW98</f>
        <v>98240.739831038518</v>
      </c>
      <c r="DV98" s="16">
        <f>Sect_CBs!DV98+Sect_DBs!CX98+Sect_FCs!CX98</f>
        <v>98686.510202079007</v>
      </c>
      <c r="DW98" s="16">
        <f>Sect_CBs!DW98+Sect_DBs!CY98+Sect_FCs!CY98</f>
        <v>99832.66489887597</v>
      </c>
      <c r="DX98" s="16">
        <f>Sect_CBs!DX98+Sect_DBs!CZ98+Sect_FCs!CZ98</f>
        <v>101723.38169493798</v>
      </c>
      <c r="DY98" s="16">
        <f>Sect_CBs!DY98+Sect_DBs!DA98+Sect_FCs!DA98</f>
        <v>103901.60558916903</v>
      </c>
      <c r="DZ98" s="16">
        <f>Sect_CBs!DZ98+Sect_DBs!DB98+Sect_FCs!DB98</f>
        <v>106958.29343843454</v>
      </c>
      <c r="EA98" s="16">
        <f>Sect_CBs!EA98+Sect_DBs!DC98+Sect_FCs!DC98</f>
        <v>108602.85203904498</v>
      </c>
      <c r="EB98" s="16">
        <f>Sect_CBs!EB98+Sect_DBs!DD98+Sect_FCs!DD98</f>
        <v>109100.23483009501</v>
      </c>
      <c r="EC98" s="16">
        <f>Sect_CBs!EC98+Sect_DBs!DE98+Sect_FCs!DE98</f>
        <v>109686.76092889503</v>
      </c>
      <c r="ED98" s="16">
        <f>Sect_CBs!ED98+Sect_DBs!DF98+Sect_FCs!DF98</f>
        <v>113897.70701070502</v>
      </c>
      <c r="EE98" s="16">
        <f>Sect_CBs!EE98+Sect_DBs!DG98+Sect_FCs!DG98</f>
        <v>115555.19105282352</v>
      </c>
      <c r="EF98" s="16">
        <f>Sect_CBs!EF98+Sect_DBs!DH98+Sect_FCs!DH98</f>
        <v>116938.94856509301</v>
      </c>
      <c r="EG98" s="16">
        <f>Sect_CBs!EG98+Sect_DBs!DI98+Sect_FCs!DI98</f>
        <v>120810.67129054101</v>
      </c>
      <c r="EH98" s="16">
        <f>Sect_CBs!EH98+Sect_DBs!DJ98+Sect_FCs!DJ98</f>
        <v>123858.24917004604</v>
      </c>
      <c r="EI98" s="16">
        <f>Sect_CBs!EI98+Sect_DBs!DK98+Sect_FCs!DK98</f>
        <v>126436.576015289</v>
      </c>
      <c r="EJ98" s="16">
        <f>Sect_CBs!EJ98+Sect_DBs!DL98+Sect_FCs!DL98</f>
        <v>125851.46471498697</v>
      </c>
      <c r="EK98" s="13">
        <f>Sect_CBs!EK98+Sect_DBs!DM98+Sect_FCs!DM98</f>
        <v>129355.83206745896</v>
      </c>
      <c r="EL98" s="13">
        <f>Sect_CBs!EL98+Sect_DBs!DN98+Sect_FCs!DN98</f>
        <v>132401.69224213649</v>
      </c>
      <c r="EM98" s="13">
        <f>Sect_CBs!EM98+Sect_DBs!DO98+Sect_FCs!DO98</f>
        <v>135614.525485399</v>
      </c>
      <c r="EN98" s="13">
        <f>Sect_CBs!EN98+Sect_DBs!DP98+Sect_FCs!DP98</f>
        <v>138213.47644161503</v>
      </c>
      <c r="EO98" s="13">
        <f>Sect_CBs!EO98+Sect_DBs!DQ98+Sect_FCs!DQ98</f>
        <v>138964.87430096499</v>
      </c>
      <c r="EP98" s="13">
        <f>Sect_CBs!EP98+Sect_DBs!DR98+Sect_FCs!DR98</f>
        <v>145750.87984840199</v>
      </c>
      <c r="EQ98" s="13">
        <f>Sect_CBs!EQ98+Sect_DBs!DS98+Sect_FCs!DS98</f>
        <v>146812.01810494048</v>
      </c>
      <c r="ER98" s="13">
        <f>Sect_CBs!ER98+Sect_DBs!DT98+Sect_FCs!DT98</f>
        <v>154590.33787571947</v>
      </c>
      <c r="ES98" s="13">
        <f>Sect_CBs!ES98+Sect_DBs!DU98+Sect_FCs!DU98</f>
        <v>153326.76944119146</v>
      </c>
      <c r="ET98" s="13">
        <f>Sect_CBs!ET98+Sect_DBs!DV98+Sect_FCs!DV98</f>
        <v>151351.81843635452</v>
      </c>
      <c r="EU98" s="13">
        <f>Sect_CBs!EU98+Sect_DBs!DW98+Sect_FCs!DW98</f>
        <v>151862.95817407701</v>
      </c>
      <c r="EV98" s="13">
        <f>Sect_CBs!EV98+Sect_DBs!DX98+Sect_FCs!DX98</f>
        <v>153055.56597834313</v>
      </c>
      <c r="EW98" s="13">
        <f>Sect_CBs!EW98+Sect_DBs!DY98+Sect_FCs!DY98</f>
        <v>150741.90625245345</v>
      </c>
      <c r="EX98" s="13">
        <f>Sect_CBs!EX98+Sect_DBs!DZ98+Sect_FCs!DZ98</f>
        <v>154857.06976452356</v>
      </c>
    </row>
    <row r="99" spans="1:154" s="18" customFormat="1" x14ac:dyDescent="0.3">
      <c r="A99" s="15" t="s">
        <v>111</v>
      </c>
      <c r="B99" s="16">
        <v>155.41312671</v>
      </c>
      <c r="C99" s="16">
        <v>176.10103136000001</v>
      </c>
      <c r="D99" s="16">
        <v>182.06384793000001</v>
      </c>
      <c r="E99" s="16">
        <v>291.85002677932425</v>
      </c>
      <c r="F99" s="16">
        <v>284.29506093999998</v>
      </c>
      <c r="G99" s="16">
        <v>304.04016109999992</v>
      </c>
      <c r="H99" s="16">
        <v>331.70783025000003</v>
      </c>
      <c r="I99" s="16">
        <v>343.32530930000001</v>
      </c>
      <c r="J99" s="16">
        <v>343.32530930000001</v>
      </c>
      <c r="K99" s="16">
        <v>352.92152608000004</v>
      </c>
      <c r="L99" s="16">
        <v>373.91389451490215</v>
      </c>
      <c r="M99" s="16">
        <v>501.70640778918744</v>
      </c>
      <c r="N99" s="16">
        <v>383.15008358489683</v>
      </c>
      <c r="O99" s="16">
        <v>310.26309373489681</v>
      </c>
      <c r="P99" s="16">
        <v>1011.0331415148964</v>
      </c>
      <c r="Q99" s="16">
        <v>1364.1339517648962</v>
      </c>
      <c r="R99" s="16">
        <v>1406.6371280848969</v>
      </c>
      <c r="S99" s="16">
        <v>1435.0886749499998</v>
      </c>
      <c r="T99" s="16">
        <v>1589.141068540001</v>
      </c>
      <c r="U99" s="16">
        <v>1461.2196060527895</v>
      </c>
      <c r="V99" s="16">
        <v>1516.4899966099997</v>
      </c>
      <c r="W99" s="16">
        <v>1602.8292052699999</v>
      </c>
      <c r="X99" s="16">
        <v>1674.3673705800006</v>
      </c>
      <c r="Y99" s="16">
        <v>2145.975669219999</v>
      </c>
      <c r="Z99" s="16">
        <f>Sect_CBs!Z99+Sect_DBs!B99+Sect_FCs!B99</f>
        <v>1012.8081381300001</v>
      </c>
      <c r="AA99" s="16">
        <f>Sect_CBs!AA99+Sect_DBs!C99+Sect_FCs!C99</f>
        <v>573.5581044700001</v>
      </c>
      <c r="AB99" s="16">
        <f>Sect_CBs!AB99+Sect_DBs!D99+Sect_FCs!D99</f>
        <v>585.25046840000005</v>
      </c>
      <c r="AC99" s="16">
        <f>Sect_CBs!AC99+Sect_DBs!E99+Sect_FCs!E99</f>
        <v>608.15861371999995</v>
      </c>
      <c r="AD99" s="16">
        <f>Sect_CBs!AD99+Sect_DBs!F99+Sect_FCs!F99</f>
        <v>611.00506312689993</v>
      </c>
      <c r="AE99" s="16">
        <f>Sect_CBs!AE99+Sect_DBs!G99+Sect_FCs!G99</f>
        <v>632.9809980908999</v>
      </c>
      <c r="AF99" s="16">
        <f>Sect_CBs!AF99+Sect_DBs!H99+Sect_FCs!H99</f>
        <v>635.28613898689991</v>
      </c>
      <c r="AG99" s="16">
        <f>Sect_CBs!AG99+Sect_DBs!I99+Sect_FCs!I99</f>
        <v>693.134777332</v>
      </c>
      <c r="AH99" s="16">
        <f>Sect_CBs!AH99+Sect_DBs!J99+Sect_FCs!J99</f>
        <v>682.14760840199983</v>
      </c>
      <c r="AI99" s="16">
        <f>Sect_CBs!AI99+Sect_DBs!K99+Sect_FCs!K99</f>
        <v>694.50783856999988</v>
      </c>
      <c r="AJ99" s="16">
        <f>Sect_CBs!AJ99+Sect_DBs!L99+Sect_FCs!L99</f>
        <v>693.65862364200007</v>
      </c>
      <c r="AK99" s="16">
        <f>Sect_CBs!AK99+Sect_DBs!M99+Sect_FCs!M99</f>
        <v>705.05057741199983</v>
      </c>
      <c r="AL99" s="16">
        <f>Sect_CBs!AL99+Sect_DBs!N99+Sect_FCs!N99</f>
        <v>694.21354455200014</v>
      </c>
      <c r="AM99" s="16">
        <f>Sect_CBs!AM99+Sect_DBs!O99+Sect_FCs!O99</f>
        <v>643.76425112999982</v>
      </c>
      <c r="AN99" s="16">
        <f>Sect_CBs!AN99+Sect_DBs!P99+Sect_FCs!P99</f>
        <v>648.32513455200001</v>
      </c>
      <c r="AO99" s="16">
        <f>Sect_CBs!AO99+Sect_DBs!Q99+Sect_FCs!Q99</f>
        <v>730.28507426199974</v>
      </c>
      <c r="AP99" s="16">
        <f>Sect_CBs!AP99+Sect_DBs!R99+Sect_FCs!R99</f>
        <v>820.4780733419999</v>
      </c>
      <c r="AQ99" s="16">
        <f>Sect_CBs!AQ99+Sect_DBs!S99+Sect_FCs!S99</f>
        <v>810.76617133200011</v>
      </c>
      <c r="AR99" s="16">
        <f>Sect_CBs!AR99+Sect_DBs!T99+Sect_FCs!T99</f>
        <v>838.25714982799991</v>
      </c>
      <c r="AS99" s="16">
        <f>Sect_CBs!AS99+Sect_DBs!U99+Sect_FCs!U99</f>
        <v>844.35858431800023</v>
      </c>
      <c r="AT99" s="16">
        <f>Sect_CBs!AT99+Sect_DBs!V99+Sect_FCs!V99</f>
        <v>878.24575842799982</v>
      </c>
      <c r="AU99" s="16">
        <f>Sect_CBs!AU99+Sect_DBs!W99+Sect_FCs!W99</f>
        <v>891.83887372799995</v>
      </c>
      <c r="AV99" s="16">
        <f>Sect_CBs!AV99+Sect_DBs!X99+Sect_FCs!X99</f>
        <v>887.54612585799964</v>
      </c>
      <c r="AW99" s="16">
        <f>Sect_CBs!AW99+Sect_DBs!Y99+Sect_FCs!Y99</f>
        <v>981.87926220800011</v>
      </c>
      <c r="AX99" s="16">
        <f>Sect_CBs!AX99+Sect_DBs!Z99+Sect_FCs!Z99</f>
        <v>914.10130886800016</v>
      </c>
      <c r="AY99" s="16">
        <f>Sect_CBs!AY99+Sect_DBs!AA99+Sect_FCs!AA99</f>
        <v>984.38433451999981</v>
      </c>
      <c r="AZ99" s="16">
        <f>Sect_CBs!AZ99+Sect_DBs!AB99+Sect_FCs!AB99</f>
        <v>883.37952290999999</v>
      </c>
      <c r="BA99" s="16">
        <f>Sect_CBs!BA99+Sect_DBs!AC99+Sect_FCs!AC99</f>
        <v>855.95785486999989</v>
      </c>
      <c r="BB99" s="16">
        <f>Sect_CBs!BB99+Sect_DBs!AD99+Sect_FCs!AD99</f>
        <v>869.78435373999991</v>
      </c>
      <c r="BC99" s="16">
        <f>Sect_CBs!BC99+Sect_DBs!AE99+Sect_FCs!AE99</f>
        <v>829.67494851000004</v>
      </c>
      <c r="BD99" s="16">
        <f>Sect_CBs!BD99+Sect_DBs!AF99+Sect_FCs!AF99</f>
        <v>784.7497540600001</v>
      </c>
      <c r="BE99" s="16">
        <f>Sect_CBs!BE99+Sect_DBs!AG99+Sect_FCs!AG99</f>
        <v>789.66173157000003</v>
      </c>
      <c r="BF99" s="16">
        <f>Sect_CBs!BF99+Sect_DBs!AH99+Sect_FCs!AH99</f>
        <v>749.13834658999997</v>
      </c>
      <c r="BG99" s="16">
        <f>Sect_CBs!BG99+Sect_DBs!AI99+Sect_FCs!AI99</f>
        <v>735.79229734</v>
      </c>
      <c r="BH99" s="16">
        <f>Sect_CBs!BH99+Sect_DBs!AJ99+Sect_FCs!AJ99</f>
        <v>708.61252547000004</v>
      </c>
      <c r="BI99" s="16">
        <f>Sect_CBs!BI99+Sect_DBs!AK99+Sect_FCs!AK99</f>
        <v>712.52194229099996</v>
      </c>
      <c r="BJ99" s="16">
        <f>Sect_CBs!BJ99+Sect_DBs!AL99+Sect_FCs!AL99</f>
        <v>734.54777678000005</v>
      </c>
      <c r="BK99" s="16">
        <f>Sect_CBs!BK99+Sect_DBs!AM99+Sect_FCs!AM99</f>
        <v>745.10837734000006</v>
      </c>
      <c r="BL99" s="16">
        <f>Sect_CBs!BL99+Sect_DBs!AN99+Sect_FCs!AN99</f>
        <v>697.73043503999997</v>
      </c>
      <c r="BM99" s="16">
        <f>Sect_CBs!BM99+Sect_DBs!AO99+Sect_FCs!AO99</f>
        <v>798.01738938999995</v>
      </c>
      <c r="BN99" s="16">
        <f>Sect_CBs!BN99+Sect_DBs!AP99+Sect_FCs!AP99</f>
        <v>776.13203311999996</v>
      </c>
      <c r="BO99" s="16">
        <f>Sect_CBs!BO99+Sect_DBs!AQ99+Sect_FCs!AQ99</f>
        <v>784.86402622000014</v>
      </c>
      <c r="BP99" s="16">
        <f>Sect_CBs!BP99+Sect_DBs!AR99+Sect_FCs!AR99</f>
        <v>802.28131028999996</v>
      </c>
      <c r="BQ99" s="16">
        <f>Sect_CBs!BQ99+Sect_DBs!AS99+Sect_FCs!AS99</f>
        <v>771.53543026000023</v>
      </c>
      <c r="BR99" s="16">
        <f>Sect_CBs!BR99+Sect_DBs!AT99+Sect_FCs!AT99</f>
        <v>792.42769655999984</v>
      </c>
      <c r="BS99" s="16">
        <f>Sect_CBs!BS99+Sect_DBs!AU99+Sect_FCs!AU99</f>
        <v>890.24301752999997</v>
      </c>
      <c r="BT99" s="16">
        <f>Sect_CBs!BT99+Sect_DBs!AV99+Sect_FCs!AV99</f>
        <v>801.4353147600001</v>
      </c>
      <c r="BU99" s="16">
        <f>Sect_CBs!BU99+Sect_DBs!AW99+Sect_FCs!AW99</f>
        <v>1068.4281543100001</v>
      </c>
      <c r="BV99" s="16">
        <f>Sect_CBs!BV99+Sect_DBs!AX99+Sect_FCs!AX99</f>
        <v>1011.4556164499999</v>
      </c>
      <c r="BW99" s="16">
        <f>Sect_CBs!BW99+Sect_DBs!AY99+Sect_FCs!AY99</f>
        <v>953.0057667599998</v>
      </c>
      <c r="BX99" s="16">
        <f>Sect_CBs!BX99+Sect_DBs!AZ99+Sect_FCs!AZ99</f>
        <v>970.62867108000012</v>
      </c>
      <c r="BY99" s="16">
        <f>Sect_CBs!BY99+Sect_DBs!BA99+Sect_FCs!BA99</f>
        <v>1001.0385681699998</v>
      </c>
      <c r="BZ99" s="16">
        <f>Sect_CBs!BZ99+Sect_DBs!BB99+Sect_FCs!BB99</f>
        <v>1014.0070263299999</v>
      </c>
      <c r="CA99" s="16">
        <f>Sect_CBs!CA99+Sect_DBs!BC99+Sect_FCs!BC99</f>
        <v>1019.5179478300001</v>
      </c>
      <c r="CB99" s="16">
        <f>Sect_CBs!CB99+Sect_DBs!BD99+Sect_FCs!BD99</f>
        <v>1042.7762943200003</v>
      </c>
      <c r="CC99" s="16">
        <f>Sect_CBs!CC99+Sect_DBs!BE99+Sect_FCs!BE99</f>
        <v>1054.0863443799999</v>
      </c>
      <c r="CD99" s="16">
        <f>Sect_CBs!CD99+Sect_DBs!BF99+Sect_FCs!BF99</f>
        <v>1046.9863568400001</v>
      </c>
      <c r="CE99" s="16">
        <f>Sect_CBs!CE99+Sect_DBs!BG99+Sect_FCs!BG99</f>
        <v>1048.49689767</v>
      </c>
      <c r="CF99" s="16">
        <f>Sect_CBs!CF99+Sect_DBs!BH99+Sect_FCs!BH99</f>
        <v>1116.8627272100005</v>
      </c>
      <c r="CG99" s="16">
        <f>Sect_CBs!CG99+Sect_DBs!BI99+Sect_FCs!BI99</f>
        <v>1155.8084790600001</v>
      </c>
      <c r="CH99" s="16">
        <f>Sect_CBs!CH99+Sect_DBs!BJ99+Sect_FCs!BJ99</f>
        <v>1022.18701226</v>
      </c>
      <c r="CI99" s="16">
        <f>Sect_CBs!CI99+Sect_DBs!BK99+Sect_FCs!BK99</f>
        <v>1058.2745806400001</v>
      </c>
      <c r="CJ99" s="16">
        <f>Sect_CBs!CJ99+Sect_DBs!BL99+Sect_FCs!BL99</f>
        <v>1057.5233868900004</v>
      </c>
      <c r="CK99" s="16">
        <f>Sect_CBs!CK99+Sect_DBs!BM99+Sect_FCs!BM99</f>
        <v>1303.6015204799999</v>
      </c>
      <c r="CL99" s="16">
        <f>Sect_CBs!CL99+Sect_DBs!BN99+Sect_FCs!BN99</f>
        <v>1319.4838239999997</v>
      </c>
      <c r="CM99" s="16">
        <f>Sect_CBs!CM99+Sect_DBs!BO99+Sect_FCs!BO99</f>
        <v>1359.4454609699997</v>
      </c>
      <c r="CN99" s="16">
        <f>Sect_CBs!CN99+Sect_DBs!BP99+Sect_FCs!BP99</f>
        <v>1405.9106605799998</v>
      </c>
      <c r="CO99" s="16">
        <f>Sect_CBs!CO99+Sect_DBs!BQ99+Sect_FCs!BQ99</f>
        <v>1433.5616377799997</v>
      </c>
      <c r="CP99" s="16">
        <f>Sect_CBs!CP99+Sect_DBs!BR99+Sect_FCs!BR99</f>
        <v>1439.7368201343245</v>
      </c>
      <c r="CQ99" s="16">
        <f>Sect_CBs!CQ99+Sect_DBs!BS99+Sect_FCs!BS99</f>
        <v>1478.953413844325</v>
      </c>
      <c r="CR99" s="16">
        <f>Sect_CBs!CR99+Sect_DBs!BT99+Sect_FCs!BT99</f>
        <v>1508.87763851</v>
      </c>
      <c r="CS99" s="16">
        <f>Sect_CBs!CS99+Sect_DBs!BU99+Sect_FCs!BU99</f>
        <v>1525.1985239100002</v>
      </c>
      <c r="CT99" s="16">
        <f>Sect_CBs!CT99+Sect_DBs!BV99+Sect_FCs!BV99</f>
        <v>1483.35433272</v>
      </c>
      <c r="CU99" s="16">
        <f>Sect_CBs!CU99+Sect_DBs!BW99+Sect_FCs!BW99</f>
        <v>1503.2790612100005</v>
      </c>
      <c r="CV99" s="16">
        <f>Sect_CBs!CV99+Sect_DBs!BX99+Sect_FCs!BX99</f>
        <v>1523.4691854299999</v>
      </c>
      <c r="CW99" s="16">
        <f>Sect_CBs!CW99+Sect_DBs!BY99+Sect_FCs!BY99</f>
        <v>1604.4660589299999</v>
      </c>
      <c r="CX99" s="16">
        <f>Sect_CBs!CX99+Sect_DBs!BZ99+Sect_FCs!BZ99</f>
        <v>1564.8496681499996</v>
      </c>
      <c r="CY99" s="16">
        <f>Sect_CBs!CY99+Sect_DBs!CA99+Sect_FCs!CA99</f>
        <v>1616.97076238</v>
      </c>
      <c r="CZ99" s="16">
        <f>Sect_CBs!CZ99+Sect_DBs!CB99+Sect_FCs!CB99</f>
        <v>1634.3273862000003</v>
      </c>
      <c r="DA99" s="16">
        <f>Sect_CBs!DA99+Sect_DBs!CC99+Sect_FCs!CC99</f>
        <v>1644.64835221</v>
      </c>
      <c r="DB99" s="16">
        <f>Sect_CBs!DB99+Sect_DBs!CD99+Sect_FCs!CD99</f>
        <v>1757.7209366699997</v>
      </c>
      <c r="DC99" s="16">
        <f>Sect_CBs!DC99+Sect_DBs!CE99+Sect_FCs!CE99</f>
        <v>1748.5709826299999</v>
      </c>
      <c r="DD99" s="16">
        <f>Sect_CBs!DD99+Sect_DBs!CF99+Sect_FCs!CF99</f>
        <v>1861.2181189700004</v>
      </c>
      <c r="DE99" s="16">
        <f>Sect_CBs!DE99+Sect_DBs!CG99+Sect_FCs!CG99</f>
        <v>1818.0261046699998</v>
      </c>
      <c r="DF99" s="16">
        <f>Sect_CBs!DF99+Sect_DBs!CH99+Sect_FCs!CH99</f>
        <v>1717.2919963300001</v>
      </c>
      <c r="DG99" s="16">
        <f>Sect_CBs!DG99+Sect_DBs!CI99+Sect_FCs!CI99</f>
        <v>1703.6685261299997</v>
      </c>
      <c r="DH99" s="16">
        <f>Sect_CBs!DH99+Sect_DBs!CJ99+Sect_FCs!CJ99</f>
        <v>1768.8358155799999</v>
      </c>
      <c r="DI99" s="16">
        <f>Sect_CBs!DI99+Sect_DBs!CK99+Sect_FCs!CK99</f>
        <v>1732.6711788099999</v>
      </c>
      <c r="DJ99" s="16">
        <f>Sect_CBs!DJ99+Sect_DBs!CL99+Sect_FCs!CL99</f>
        <v>1724.6554561100004</v>
      </c>
      <c r="DK99" s="16">
        <f>Sect_CBs!DK99+Sect_DBs!CM99+Sect_FCs!CM99</f>
        <v>1555.4308894599999</v>
      </c>
      <c r="DL99" s="16">
        <f>Sect_CBs!DL99+Sect_DBs!CN99+Sect_FCs!CN99</f>
        <v>1643.6478821599997</v>
      </c>
      <c r="DM99" s="16">
        <f>Sect_CBs!DM99+Sect_DBs!CO99+Sect_FCs!CO99</f>
        <v>1625.7810613900006</v>
      </c>
      <c r="DN99" s="16">
        <f>Sect_CBs!DN99+Sect_DBs!CP99+Sect_FCs!CP99</f>
        <v>1647.4959707300002</v>
      </c>
      <c r="DO99" s="16">
        <f>Sect_CBs!DO99+Sect_DBs!CQ99+Sect_FCs!CQ99</f>
        <v>1698.1890388299996</v>
      </c>
      <c r="DP99" s="16">
        <f>Sect_CBs!DP99+Sect_DBs!CR99+Sect_FCs!CR99</f>
        <v>1666.4633697499999</v>
      </c>
      <c r="DQ99" s="16">
        <f>Sect_CBs!DQ99+Sect_DBs!CS99+Sect_FCs!CS99</f>
        <v>1641.8358887100001</v>
      </c>
      <c r="DR99" s="16">
        <f>Sect_CBs!DR99+Sect_DBs!CT99+Sect_FCs!CT99</f>
        <v>1611.9257483000001</v>
      </c>
      <c r="DS99" s="16">
        <f>Sect_CBs!DS99+Sect_DBs!CU99+Sect_FCs!CU99</f>
        <v>1545.1903991199999</v>
      </c>
      <c r="DT99" s="16">
        <f>Sect_CBs!DT99+Sect_DBs!CV99+Sect_FCs!CV99</f>
        <v>1586.4286076700025</v>
      </c>
      <c r="DU99" s="16">
        <f>Sect_CBs!DU99+Sect_DBs!CW99+Sect_FCs!CW99</f>
        <v>1697.0319564300025</v>
      </c>
      <c r="DV99" s="16">
        <f>Sect_CBs!DV99+Sect_DBs!CX99+Sect_FCs!CX99</f>
        <v>1695.938946150002</v>
      </c>
      <c r="DW99" s="16">
        <f>Sect_CBs!DW99+Sect_DBs!CY99+Sect_FCs!CY99</f>
        <v>1715.623127810002</v>
      </c>
      <c r="DX99" s="16">
        <f>Sect_CBs!DX99+Sect_DBs!CZ99+Sect_FCs!CZ99</f>
        <v>1859.7732732500024</v>
      </c>
      <c r="DY99" s="16">
        <f>Sect_CBs!DY99+Sect_DBs!DA99+Sect_FCs!DA99</f>
        <v>2355.2718297100014</v>
      </c>
      <c r="DZ99" s="16">
        <f>Sect_CBs!DZ99+Sect_DBs!DB99+Sect_FCs!DB99</f>
        <v>2335.7225646100028</v>
      </c>
      <c r="EA99" s="16">
        <f>Sect_CBs!EA99+Sect_DBs!DC99+Sect_FCs!DC99</f>
        <v>2261.6553613100027</v>
      </c>
      <c r="EB99" s="16">
        <f>Sect_CBs!EB99+Sect_DBs!DD99+Sect_FCs!DD99</f>
        <v>2190.9956237600027</v>
      </c>
      <c r="EC99" s="16">
        <f>Sect_CBs!EC99+Sect_DBs!DE99+Sect_FCs!DE99</f>
        <v>2137.0327681300023</v>
      </c>
      <c r="ED99" s="16">
        <f>Sect_CBs!ED99+Sect_DBs!DF99+Sect_FCs!DF99</f>
        <v>2223.7574287300026</v>
      </c>
      <c r="EE99" s="16">
        <f>Sect_CBs!EE99+Sect_DBs!DG99+Sect_FCs!DG99</f>
        <v>2143.7744075900023</v>
      </c>
      <c r="EF99" s="16">
        <f>Sect_CBs!EF99+Sect_DBs!DH99+Sect_FCs!DH99</f>
        <v>3113.2596212000003</v>
      </c>
      <c r="EG99" s="16">
        <f>Sect_CBs!EG99+Sect_DBs!DI99+Sect_FCs!DI99</f>
        <v>3209.32738135</v>
      </c>
      <c r="EH99" s="16">
        <f>Sect_CBs!EH99+Sect_DBs!DJ99+Sect_FCs!DJ99</f>
        <v>3210.9502508000005</v>
      </c>
      <c r="EI99" s="16">
        <f>Sect_CBs!EI99+Sect_DBs!DK99+Sect_FCs!DK99</f>
        <v>3172.2116228100003</v>
      </c>
      <c r="EJ99" s="16">
        <f>Sect_CBs!EJ99+Sect_DBs!DL99+Sect_FCs!DL99</f>
        <v>3504.8207042600002</v>
      </c>
      <c r="EK99" s="13">
        <f>Sect_CBs!EK99+Sect_DBs!DM99+Sect_FCs!DM99</f>
        <v>3265.0403763400004</v>
      </c>
      <c r="EL99" s="13">
        <f>Sect_CBs!EL99+Sect_DBs!DN99+Sect_FCs!DN99</f>
        <v>3367.5272873600006</v>
      </c>
      <c r="EM99" s="13">
        <f>Sect_CBs!EM99+Sect_DBs!DO99+Sect_FCs!DO99</f>
        <v>2267.2671559900032</v>
      </c>
      <c r="EN99" s="13">
        <f>Sect_CBs!EN99+Sect_DBs!DP99+Sect_FCs!DP99</f>
        <v>2879.3087791700027</v>
      </c>
      <c r="EO99" s="13">
        <f>Sect_CBs!EO99+Sect_DBs!DQ99+Sect_FCs!DQ99</f>
        <v>2854.5720646600003</v>
      </c>
      <c r="EP99" s="13">
        <f>Sect_CBs!EP99+Sect_DBs!DR99+Sect_FCs!DR99</f>
        <v>2926.5411501500002</v>
      </c>
      <c r="EQ99" s="13">
        <f>Sect_CBs!EQ99+Sect_DBs!DS99+Sect_FCs!DS99</f>
        <v>2894.0704784600002</v>
      </c>
      <c r="ER99" s="13">
        <f>Sect_CBs!ER99+Sect_DBs!DT99+Sect_FCs!DT99</f>
        <v>4003.5805995400001</v>
      </c>
      <c r="ES99" s="13">
        <f>Sect_CBs!ES99+Sect_DBs!DU99+Sect_FCs!DU99</f>
        <v>2835.0216083199998</v>
      </c>
      <c r="ET99" s="13">
        <f>Sect_CBs!ET99+Sect_DBs!DV99+Sect_FCs!DV99</f>
        <v>2927.5008013399997</v>
      </c>
      <c r="EU99" s="13">
        <f>Sect_CBs!EU99+Sect_DBs!DW99+Sect_FCs!DW99</f>
        <v>2942.3461921800003</v>
      </c>
      <c r="EV99" s="13">
        <f>Sect_CBs!EV99+Sect_DBs!DX99+Sect_FCs!DX99</f>
        <v>2985.0584577500003</v>
      </c>
      <c r="EW99" s="13">
        <f>Sect_CBs!EW99+Sect_DBs!DY99+Sect_FCs!DY99</f>
        <v>2974.7952061899991</v>
      </c>
      <c r="EX99" s="13">
        <f>Sect_CBs!EX99+Sect_DBs!DZ99+Sect_FCs!DZ99</f>
        <v>3051.08866618</v>
      </c>
    </row>
    <row r="100" spans="1:154" s="18" customFormat="1" x14ac:dyDescent="0.3">
      <c r="A100" s="15" t="s">
        <v>112</v>
      </c>
      <c r="B100" s="16">
        <v>272.91209993000001</v>
      </c>
      <c r="C100" s="16">
        <v>325.05458111000013</v>
      </c>
      <c r="D100" s="16">
        <v>239.54918272</v>
      </c>
      <c r="E100" s="16">
        <v>252.00392379134806</v>
      </c>
      <c r="F100" s="16">
        <v>238.73510647000003</v>
      </c>
      <c r="G100" s="16">
        <v>248.07083230000003</v>
      </c>
      <c r="H100" s="16">
        <v>288.85281823999992</v>
      </c>
      <c r="I100" s="16">
        <v>359.04706966000003</v>
      </c>
      <c r="J100" s="16">
        <v>358.93306966</v>
      </c>
      <c r="K100" s="16">
        <v>330.36349517999997</v>
      </c>
      <c r="L100" s="16">
        <v>344.87048561855249</v>
      </c>
      <c r="M100" s="16">
        <v>330.23034243795723</v>
      </c>
      <c r="N100" s="16">
        <v>449.38419116678341</v>
      </c>
      <c r="O100" s="16">
        <v>412.7461513067833</v>
      </c>
      <c r="P100" s="16">
        <v>406.02087325678332</v>
      </c>
      <c r="Q100" s="16">
        <v>318.76208670678335</v>
      </c>
      <c r="R100" s="16">
        <v>330.37958989678333</v>
      </c>
      <c r="S100" s="16">
        <v>341.15701475999992</v>
      </c>
      <c r="T100" s="16">
        <v>368.22572124999999</v>
      </c>
      <c r="U100" s="16">
        <v>533.12510842831</v>
      </c>
      <c r="V100" s="16">
        <v>596.64412064999999</v>
      </c>
      <c r="W100" s="16">
        <v>644.47331467000004</v>
      </c>
      <c r="X100" s="16">
        <v>632.21625086999995</v>
      </c>
      <c r="Y100" s="16">
        <v>611.95803496999997</v>
      </c>
      <c r="Z100" s="16">
        <f>Sect_CBs!Z100+Sect_DBs!B100+Sect_FCs!B100</f>
        <v>1287.3400754200002</v>
      </c>
      <c r="AA100" s="16">
        <f>Sect_CBs!AA100+Sect_DBs!C100+Sect_FCs!C100</f>
        <v>1291.48213893</v>
      </c>
      <c r="AB100" s="16">
        <f>Sect_CBs!AB100+Sect_DBs!D100+Sect_FCs!D100</f>
        <v>1406.6614983500001</v>
      </c>
      <c r="AC100" s="16">
        <f>Sect_CBs!AC100+Sect_DBs!E100+Sect_FCs!E100</f>
        <v>1429.05451883</v>
      </c>
      <c r="AD100" s="16">
        <f>Sect_CBs!AD100+Sect_DBs!F100+Sect_FCs!F100</f>
        <v>1375.7665983294003</v>
      </c>
      <c r="AE100" s="16">
        <f>Sect_CBs!AE100+Sect_DBs!G100+Sect_FCs!G100</f>
        <v>1288.4794192154004</v>
      </c>
      <c r="AF100" s="16">
        <f>Sect_CBs!AF100+Sect_DBs!H100+Sect_FCs!H100</f>
        <v>1412.7142855063303</v>
      </c>
      <c r="AG100" s="16">
        <f>Sect_CBs!AG100+Sect_DBs!I100+Sect_FCs!I100</f>
        <v>1382.30031062433</v>
      </c>
      <c r="AH100" s="16">
        <f>Sect_CBs!AH100+Sect_DBs!J100+Sect_FCs!J100</f>
        <v>1347.4865255871302</v>
      </c>
      <c r="AI100" s="16">
        <f>Sect_CBs!AI100+Sect_DBs!K100+Sect_FCs!K100</f>
        <v>1381.7925331800002</v>
      </c>
      <c r="AJ100" s="16">
        <f>Sect_CBs!AJ100+Sect_DBs!L100+Sect_FCs!L100</f>
        <v>1375.2507212461301</v>
      </c>
      <c r="AK100" s="16">
        <f>Sect_CBs!AK100+Sect_DBs!M100+Sect_FCs!M100</f>
        <v>1553.78659376613</v>
      </c>
      <c r="AL100" s="16">
        <f>Sect_CBs!AL100+Sect_DBs!N100+Sect_FCs!N100</f>
        <v>1519.0526708745301</v>
      </c>
      <c r="AM100" s="16">
        <f>Sect_CBs!AM100+Sect_DBs!O100+Sect_FCs!O100</f>
        <v>1588.8051241400001</v>
      </c>
      <c r="AN100" s="16">
        <f>Sect_CBs!AN100+Sect_DBs!P100+Sect_FCs!P100</f>
        <v>1423.2576995377301</v>
      </c>
      <c r="AO100" s="16">
        <f>Sect_CBs!AO100+Sect_DBs!Q100+Sect_FCs!Q100</f>
        <v>1416.2426003627302</v>
      </c>
      <c r="AP100" s="16">
        <f>Sect_CBs!AP100+Sect_DBs!R100+Sect_FCs!R100</f>
        <v>1443.2974643457301</v>
      </c>
      <c r="AQ100" s="16">
        <f>Sect_CBs!AQ100+Sect_DBs!S100+Sect_FCs!S100</f>
        <v>1505.9307196886302</v>
      </c>
      <c r="AR100" s="16">
        <f>Sect_CBs!AR100+Sect_DBs!T100+Sect_FCs!T100</f>
        <v>1614.30132578863</v>
      </c>
      <c r="AS100" s="16">
        <f>Sect_CBs!AS100+Sect_DBs!U100+Sect_FCs!U100</f>
        <v>1633.2927840926304</v>
      </c>
      <c r="AT100" s="16">
        <f>Sect_CBs!AT100+Sect_DBs!V100+Sect_FCs!V100</f>
        <v>1918.7936979456301</v>
      </c>
      <c r="AU100" s="16">
        <f>Sect_CBs!AU100+Sect_DBs!W100+Sect_FCs!W100</f>
        <v>2193.9003984656301</v>
      </c>
      <c r="AV100" s="16">
        <f>Sect_CBs!AV100+Sect_DBs!X100+Sect_FCs!X100</f>
        <v>1924.4839665856302</v>
      </c>
      <c r="AW100" s="16">
        <f>Sect_CBs!AW100+Sect_DBs!Y100+Sect_FCs!Y100</f>
        <v>2013.2554061192664</v>
      </c>
      <c r="AX100" s="16">
        <f>Sect_CBs!AX100+Sect_DBs!Z100+Sect_FCs!Z100</f>
        <v>2147.3281492892665</v>
      </c>
      <c r="AY100" s="16">
        <f>Sect_CBs!AY100+Sect_DBs!AA100+Sect_FCs!AA100</f>
        <v>2156.4970685136359</v>
      </c>
      <c r="AZ100" s="16">
        <f>Sect_CBs!AZ100+Sect_DBs!AB100+Sect_FCs!AB100</f>
        <v>2031.2828300836361</v>
      </c>
      <c r="BA100" s="16">
        <f>Sect_CBs!BA100+Sect_DBs!AC100+Sect_FCs!AC100</f>
        <v>2096.0331005936364</v>
      </c>
      <c r="BB100" s="16">
        <f>Sect_CBs!BB100+Sect_DBs!AD100+Sect_FCs!AD100</f>
        <v>2054.5622939836362</v>
      </c>
      <c r="BC100" s="16">
        <f>Sect_CBs!BC100+Sect_DBs!AE100+Sect_FCs!AE100</f>
        <v>1793.9588477236368</v>
      </c>
      <c r="BD100" s="16">
        <f>Sect_CBs!BD100+Sect_DBs!AF100+Sect_FCs!AF100</f>
        <v>1750.6002928912628</v>
      </c>
      <c r="BE100" s="16">
        <f>Sect_CBs!BE100+Sect_DBs!AG100+Sect_FCs!AG100</f>
        <v>1646.7460852500005</v>
      </c>
      <c r="BF100" s="16">
        <f>Sect_CBs!BF100+Sect_DBs!AH100+Sect_FCs!AH100</f>
        <v>1644.1445250999998</v>
      </c>
      <c r="BG100" s="16">
        <f>Sect_CBs!BG100+Sect_DBs!AI100+Sect_FCs!AI100</f>
        <v>1599.7198379300003</v>
      </c>
      <c r="BH100" s="16">
        <f>Sect_CBs!BH100+Sect_DBs!AJ100+Sect_FCs!AJ100</f>
        <v>1572.1931951100053</v>
      </c>
      <c r="BI100" s="16">
        <f>Sect_CBs!BI100+Sect_DBs!AK100+Sect_FCs!AK100</f>
        <v>1619.7404253610059</v>
      </c>
      <c r="BJ100" s="16">
        <f>Sect_CBs!BJ100+Sect_DBs!AL100+Sect_FCs!AL100</f>
        <v>1740.6561667300052</v>
      </c>
      <c r="BK100" s="16">
        <f>Sect_CBs!BK100+Sect_DBs!AM100+Sect_FCs!AM100</f>
        <v>1515.3765878900051</v>
      </c>
      <c r="BL100" s="16">
        <f>Sect_CBs!BL100+Sect_DBs!AN100+Sect_FCs!AN100</f>
        <v>1615.06561676</v>
      </c>
      <c r="BM100" s="16">
        <f>Sect_CBs!BM100+Sect_DBs!AO100+Sect_FCs!AO100</f>
        <v>1749.0980275999998</v>
      </c>
      <c r="BN100" s="16">
        <f>Sect_CBs!BN100+Sect_DBs!AP100+Sect_FCs!AP100</f>
        <v>1712.0211418000004</v>
      </c>
      <c r="BO100" s="16">
        <f>Sect_CBs!BO100+Sect_DBs!AQ100+Sect_FCs!AQ100</f>
        <v>1784.2372789699998</v>
      </c>
      <c r="BP100" s="16">
        <f>Sect_CBs!BP100+Sect_DBs!AR100+Sect_FCs!AR100</f>
        <v>1708.16573096</v>
      </c>
      <c r="BQ100" s="16">
        <f>Sect_CBs!BQ100+Sect_DBs!AS100+Sect_FCs!AS100</f>
        <v>2476.7055487300004</v>
      </c>
      <c r="BR100" s="16">
        <f>Sect_CBs!BR100+Sect_DBs!AT100+Sect_FCs!AT100</f>
        <v>2744.1724344400004</v>
      </c>
      <c r="BS100" s="16">
        <f>Sect_CBs!BS100+Sect_DBs!AU100+Sect_FCs!AU100</f>
        <v>2816.4355538499995</v>
      </c>
      <c r="BT100" s="16">
        <f>Sect_CBs!BT100+Sect_DBs!AV100+Sect_FCs!AV100</f>
        <v>2857.5358293000004</v>
      </c>
      <c r="BU100" s="16">
        <f>Sect_CBs!BU100+Sect_DBs!AW100+Sect_FCs!AW100</f>
        <v>2993.8994738700003</v>
      </c>
      <c r="BV100" s="16">
        <f>Sect_CBs!BV100+Sect_DBs!AX100+Sect_FCs!AX100</f>
        <v>1863.5778728299995</v>
      </c>
      <c r="BW100" s="16">
        <f>Sect_CBs!BW100+Sect_DBs!AY100+Sect_FCs!AY100</f>
        <v>1297.6259622600001</v>
      </c>
      <c r="BX100" s="16">
        <f>Sect_CBs!BX100+Sect_DBs!AZ100+Sect_FCs!AZ100</f>
        <v>1531.1166211167001</v>
      </c>
      <c r="BY100" s="16">
        <f>Sect_CBs!BY100+Sect_DBs!BA100+Sect_FCs!BA100</f>
        <v>1560.1875793000002</v>
      </c>
      <c r="BZ100" s="16">
        <f>Sect_CBs!BZ100+Sect_DBs!BB100+Sect_FCs!BB100</f>
        <v>1542.1216548600003</v>
      </c>
      <c r="CA100" s="16">
        <f>Sect_CBs!CA100+Sect_DBs!BC100+Sect_FCs!BC100</f>
        <v>1537.2440436799998</v>
      </c>
      <c r="CB100" s="16">
        <f>Sect_CBs!CB100+Sect_DBs!BD100+Sect_FCs!BD100</f>
        <v>1672.4199513299998</v>
      </c>
      <c r="CC100" s="16">
        <f>Sect_CBs!CC100+Sect_DBs!BE100+Sect_FCs!BE100</f>
        <v>1703.9178150200003</v>
      </c>
      <c r="CD100" s="16">
        <f>Sect_CBs!CD100+Sect_DBs!BF100+Sect_FCs!BF100</f>
        <v>1720.14974968</v>
      </c>
      <c r="CE100" s="16">
        <f>Sect_CBs!CE100+Sect_DBs!BG100+Sect_FCs!BG100</f>
        <v>1764.6027490900001</v>
      </c>
      <c r="CF100" s="16">
        <f>Sect_CBs!CF100+Sect_DBs!BH100+Sect_FCs!BH100</f>
        <v>1801.4001797500007</v>
      </c>
      <c r="CG100" s="16">
        <f>Sect_CBs!CG100+Sect_DBs!BI100+Sect_FCs!BI100</f>
        <v>1847.0818632100002</v>
      </c>
      <c r="CH100" s="16">
        <f>Sect_CBs!CH100+Sect_DBs!BJ100+Sect_FCs!BJ100</f>
        <v>1973.4139351400001</v>
      </c>
      <c r="CI100" s="16">
        <f>Sect_CBs!CI100+Sect_DBs!BK100+Sect_FCs!BK100</f>
        <v>1988.0567245600005</v>
      </c>
      <c r="CJ100" s="16">
        <f>Sect_CBs!CJ100+Sect_DBs!BL100+Sect_FCs!BL100</f>
        <v>2029.4751932700003</v>
      </c>
      <c r="CK100" s="16">
        <f>Sect_CBs!CK100+Sect_DBs!BM100+Sect_FCs!BM100</f>
        <v>2353.7179845800001</v>
      </c>
      <c r="CL100" s="16">
        <f>Sect_CBs!CL100+Sect_DBs!BN100+Sect_FCs!BN100</f>
        <v>2221.2319530699997</v>
      </c>
      <c r="CM100" s="16">
        <f>Sect_CBs!CM100+Sect_DBs!BO100+Sect_FCs!BO100</f>
        <v>2325.8625592500002</v>
      </c>
      <c r="CN100" s="16">
        <f>Sect_CBs!CN100+Sect_DBs!BP100+Sect_FCs!BP100</f>
        <v>2493.3490270000007</v>
      </c>
      <c r="CO100" s="16">
        <f>Sect_CBs!CO100+Sect_DBs!BQ100+Sect_FCs!BQ100</f>
        <v>2543.3724577400003</v>
      </c>
      <c r="CP100" s="16">
        <f>Sect_CBs!CP100+Sect_DBs!BR100+Sect_FCs!BR100</f>
        <v>2677.4877096300006</v>
      </c>
      <c r="CQ100" s="16">
        <f>Sect_CBs!CQ100+Sect_DBs!BS100+Sect_FCs!BS100</f>
        <v>2621.0524862799998</v>
      </c>
      <c r="CR100" s="16">
        <f>Sect_CBs!CR100+Sect_DBs!BT100+Sect_FCs!BT100</f>
        <v>2691.2707974700002</v>
      </c>
      <c r="CS100" s="16">
        <f>Sect_CBs!CS100+Sect_DBs!BU100+Sect_FCs!BU100</f>
        <v>2828.5782616800002</v>
      </c>
      <c r="CT100" s="16">
        <f>Sect_CBs!CT100+Sect_DBs!BV100+Sect_FCs!BV100</f>
        <v>2929.0406959200004</v>
      </c>
      <c r="CU100" s="16">
        <f>Sect_CBs!CU100+Sect_DBs!BW100+Sect_FCs!BW100</f>
        <v>3097.81815469</v>
      </c>
      <c r="CV100" s="16">
        <f>Sect_CBs!CV100+Sect_DBs!BX100+Sect_FCs!BX100</f>
        <v>3148.7643559999997</v>
      </c>
      <c r="CW100" s="16">
        <f>Sect_CBs!CW100+Sect_DBs!BY100+Sect_FCs!BY100</f>
        <v>2596.4093106799996</v>
      </c>
      <c r="CX100" s="16">
        <f>Sect_CBs!CX100+Sect_DBs!BZ100+Sect_FCs!BZ100</f>
        <v>2671.6407138200002</v>
      </c>
      <c r="CY100" s="16">
        <f>Sect_CBs!CY100+Sect_DBs!CA100+Sect_FCs!CA100</f>
        <v>2845.9409501200016</v>
      </c>
      <c r="CZ100" s="16">
        <f>Sect_CBs!CZ100+Sect_DBs!CB100+Sect_FCs!CB100</f>
        <v>2912.7887467999999</v>
      </c>
      <c r="DA100" s="16">
        <f>Sect_CBs!DA100+Sect_DBs!CC100+Sect_FCs!CC100</f>
        <v>3031.3111264999998</v>
      </c>
      <c r="DB100" s="16">
        <f>Sect_CBs!DB100+Sect_DBs!CD100+Sect_FCs!CD100</f>
        <v>2940.1664531100009</v>
      </c>
      <c r="DC100" s="16">
        <f>Sect_CBs!DC100+Sect_DBs!CE100+Sect_FCs!CE100</f>
        <v>2937.4353065600003</v>
      </c>
      <c r="DD100" s="16">
        <f>Sect_CBs!DD100+Sect_DBs!CF100+Sect_FCs!CF100</f>
        <v>3027.3326060199993</v>
      </c>
      <c r="DE100" s="16">
        <f>Sect_CBs!DE100+Sect_DBs!CG100+Sect_FCs!CG100</f>
        <v>2975.7018544999996</v>
      </c>
      <c r="DF100" s="16">
        <f>Sect_CBs!DF100+Sect_DBs!CH100+Sect_FCs!CH100</f>
        <v>3138.9906976400002</v>
      </c>
      <c r="DG100" s="16">
        <f>Sect_CBs!DG100+Sect_DBs!CI100+Sect_FCs!CI100</f>
        <v>2631.09091339</v>
      </c>
      <c r="DH100" s="16">
        <f>Sect_CBs!DH100+Sect_DBs!CJ100+Sect_FCs!CJ100</f>
        <v>2711.357529450001</v>
      </c>
      <c r="DI100" s="16">
        <f>Sect_CBs!DI100+Sect_DBs!CK100+Sect_FCs!CK100</f>
        <v>3030.1111362000001</v>
      </c>
      <c r="DJ100" s="16">
        <f>Sect_CBs!DJ100+Sect_DBs!CL100+Sect_FCs!CL100</f>
        <v>3116.7379842700016</v>
      </c>
      <c r="DK100" s="16">
        <f>Sect_CBs!DK100+Sect_DBs!CM100+Sect_FCs!CM100</f>
        <v>3088.4561187100016</v>
      </c>
      <c r="DL100" s="16">
        <f>Sect_CBs!DL100+Sect_DBs!CN100+Sect_FCs!CN100</f>
        <v>3366.5072310500009</v>
      </c>
      <c r="DM100" s="16">
        <f>Sect_CBs!DM100+Sect_DBs!CO100+Sect_FCs!CO100</f>
        <v>3355.6883850099994</v>
      </c>
      <c r="DN100" s="16">
        <f>Sect_CBs!DN100+Sect_DBs!CP100+Sect_FCs!CP100</f>
        <v>3414.1151502800003</v>
      </c>
      <c r="DO100" s="16">
        <f>Sect_CBs!DO100+Sect_DBs!CQ100+Sect_FCs!CQ100</f>
        <v>3458.0730334099999</v>
      </c>
      <c r="DP100" s="16">
        <f>Sect_CBs!DP100+Sect_DBs!CR100+Sect_FCs!CR100</f>
        <v>3485.8963771300009</v>
      </c>
      <c r="DQ100" s="16">
        <f>Sect_CBs!DQ100+Sect_DBs!CS100+Sect_FCs!CS100</f>
        <v>3246.1811113400008</v>
      </c>
      <c r="DR100" s="16">
        <f>Sect_CBs!DR100+Sect_DBs!CT100+Sect_FCs!CT100</f>
        <v>3212.5911566900004</v>
      </c>
      <c r="DS100" s="16">
        <f>Sect_CBs!DS100+Sect_DBs!CU100+Sect_FCs!CU100</f>
        <v>3209.3647909300007</v>
      </c>
      <c r="DT100" s="16">
        <f>Sect_CBs!DT100+Sect_DBs!CV100+Sect_FCs!CV100</f>
        <v>3150.8967717900005</v>
      </c>
      <c r="DU100" s="16">
        <f>Sect_CBs!DU100+Sect_DBs!CW100+Sect_FCs!CW100</f>
        <v>3187.2894299199997</v>
      </c>
      <c r="DV100" s="16">
        <f>Sect_CBs!DV100+Sect_DBs!CX100+Sect_FCs!CX100</f>
        <v>3342.3374649400007</v>
      </c>
      <c r="DW100" s="16">
        <f>Sect_CBs!DW100+Sect_DBs!CY100+Sect_FCs!CY100</f>
        <v>3355.7544320299999</v>
      </c>
      <c r="DX100" s="16">
        <f>Sect_CBs!DX100+Sect_DBs!CZ100+Sect_FCs!CZ100</f>
        <v>3399.4859889100017</v>
      </c>
      <c r="DY100" s="16">
        <f>Sect_CBs!DY100+Sect_DBs!DA100+Sect_FCs!DA100</f>
        <v>3311.6825709199998</v>
      </c>
      <c r="DZ100" s="16">
        <f>Sect_CBs!DZ100+Sect_DBs!DB100+Sect_FCs!DB100</f>
        <v>3337.0031063000001</v>
      </c>
      <c r="EA100" s="16">
        <f>Sect_CBs!EA100+Sect_DBs!DC100+Sect_FCs!DC100</f>
        <v>3261.1451346400004</v>
      </c>
      <c r="EB100" s="16">
        <f>Sect_CBs!EB100+Sect_DBs!DD100+Sect_FCs!DD100</f>
        <v>3346.6241567600005</v>
      </c>
      <c r="EC100" s="16">
        <f>Sect_CBs!EC100+Sect_DBs!DE100+Sect_FCs!DE100</f>
        <v>3539.3846300200003</v>
      </c>
      <c r="ED100" s="16">
        <f>Sect_CBs!ED100+Sect_DBs!DF100+Sect_FCs!DF100</f>
        <v>4500.4894919849994</v>
      </c>
      <c r="EE100" s="16">
        <f>Sect_CBs!EE100+Sect_DBs!DG100+Sect_FCs!DG100</f>
        <v>4095.6769681650017</v>
      </c>
      <c r="EF100" s="16">
        <f>Sect_CBs!EF100+Sect_DBs!DH100+Sect_FCs!DH100</f>
        <v>3594.2865058510015</v>
      </c>
      <c r="EG100" s="16">
        <f>Sect_CBs!EG100+Sect_DBs!DI100+Sect_FCs!DI100</f>
        <v>3993.2629472910016</v>
      </c>
      <c r="EH100" s="16">
        <f>Sect_CBs!EH100+Sect_DBs!DJ100+Sect_FCs!DJ100</f>
        <v>3808.6863500410009</v>
      </c>
      <c r="EI100" s="16">
        <f>Sect_CBs!EI100+Sect_DBs!DK100+Sect_FCs!DK100</f>
        <v>3935.1067774310177</v>
      </c>
      <c r="EJ100" s="16">
        <f>Sect_CBs!EJ100+Sect_DBs!DL100+Sect_FCs!DL100</f>
        <v>4494.8319628010167</v>
      </c>
      <c r="EK100" s="13">
        <f>Sect_CBs!EK100+Sect_DBs!DM100+Sect_FCs!DM100</f>
        <v>3148.9603015699981</v>
      </c>
      <c r="EL100" s="13">
        <f>Sect_CBs!EL100+Sect_DBs!DN100+Sect_FCs!DN100</f>
        <v>3303.8003444720011</v>
      </c>
      <c r="EM100" s="13">
        <f>Sect_CBs!EM100+Sect_DBs!DO100+Sect_FCs!DO100</f>
        <v>4400.2143793420009</v>
      </c>
      <c r="EN100" s="13">
        <f>Sect_CBs!EN100+Sect_DBs!DP100+Sect_FCs!DP100</f>
        <v>4199.3110642010006</v>
      </c>
      <c r="EO100" s="13">
        <f>Sect_CBs!EO100+Sect_DBs!DQ100+Sect_FCs!DQ100</f>
        <v>4240.0370234710008</v>
      </c>
      <c r="EP100" s="13">
        <f>Sect_CBs!EP100+Sect_DBs!DR100+Sect_FCs!DR100</f>
        <v>5496.7316325610009</v>
      </c>
      <c r="EQ100" s="13">
        <f>Sect_CBs!EQ100+Sect_DBs!DS100+Sect_FCs!DS100</f>
        <v>5343.8724607190006</v>
      </c>
      <c r="ER100" s="13">
        <f>Sect_CBs!ER100+Sect_DBs!DT100+Sect_FCs!DT100</f>
        <v>6231.2232614200002</v>
      </c>
      <c r="ES100" s="13">
        <f>Sect_CBs!ES100+Sect_DBs!DU100+Sect_FCs!DU100</f>
        <v>5110.5317599</v>
      </c>
      <c r="ET100" s="13">
        <f>Sect_CBs!ET100+Sect_DBs!DV100+Sect_FCs!DV100</f>
        <v>5224.6688147100003</v>
      </c>
      <c r="EU100" s="13">
        <f>Sect_CBs!EU100+Sect_DBs!DW100+Sect_FCs!DW100</f>
        <v>5659.9343909199997</v>
      </c>
      <c r="EV100" s="13">
        <f>Sect_CBs!EV100+Sect_DBs!DX100+Sect_FCs!DX100</f>
        <v>5598.7907601099969</v>
      </c>
      <c r="EW100" s="13">
        <f>Sect_CBs!EW100+Sect_DBs!DY100+Sect_FCs!DY100</f>
        <v>5807.8298863199961</v>
      </c>
      <c r="EX100" s="13">
        <f>Sect_CBs!EX100+Sect_DBs!DZ100+Sect_FCs!DZ100</f>
        <v>5834.3142965099969</v>
      </c>
    </row>
    <row r="101" spans="1:154" s="18" customFormat="1" x14ac:dyDescent="0.3">
      <c r="A101" s="15" t="s">
        <v>113</v>
      </c>
      <c r="B101" s="16">
        <f>422.86583887+3338.3</f>
        <v>3761.1658388700002</v>
      </c>
      <c r="C101" s="16">
        <f>471.29833297+3599.3</f>
        <v>4070.5983329700002</v>
      </c>
      <c r="D101" s="16">
        <f>486.95319972+3288.5</f>
        <v>3775.4531997200002</v>
      </c>
      <c r="E101" s="16">
        <f>418.882916963378+3212.8</f>
        <v>3631.6829169633784</v>
      </c>
      <c r="F101" s="16">
        <f>320.03911808+3165.8</f>
        <v>3485.8391180799999</v>
      </c>
      <c r="G101" s="16">
        <f>407.54706504+3090.2</f>
        <v>3497.7470650400001</v>
      </c>
      <c r="H101" s="16">
        <f>2832.88630976+477.3</f>
        <v>3310.1863097600003</v>
      </c>
      <c r="I101" s="16">
        <f>2837.34852332+537.3</f>
        <v>3374.6485233200001</v>
      </c>
      <c r="J101" s="16">
        <f>2836.13252332+544.3</f>
        <v>3380.4325233199997</v>
      </c>
      <c r="K101" s="16">
        <f>2734.91245146+543</f>
        <v>3277.9124514599998</v>
      </c>
      <c r="L101" s="16">
        <f>2895.2301834813+609.5</f>
        <v>3504.7301834813002</v>
      </c>
      <c r="M101" s="16">
        <f>3197.80444026308+605.4</f>
        <v>3803.20444026308</v>
      </c>
      <c r="N101" s="16">
        <f>3050.41392121077+529.8</f>
        <v>3580.2139212107695</v>
      </c>
      <c r="O101" s="16">
        <v>3256.92918121</v>
      </c>
      <c r="P101" s="16">
        <v>3462.6</v>
      </c>
      <c r="Q101" s="16">
        <f>3128.84946960077+333.3</f>
        <v>3462.1494696007703</v>
      </c>
      <c r="R101" s="16">
        <f>3128.42039117077+297.6</f>
        <v>3426.0203911707699</v>
      </c>
      <c r="S101" s="16">
        <f>3102.97646171+302</f>
        <v>3404.97646171</v>
      </c>
      <c r="T101" s="16">
        <v>3470.3</v>
      </c>
      <c r="U101" s="16">
        <f>3177.33263045207+316.5</f>
        <v>3493.8326304520701</v>
      </c>
      <c r="V101" s="16">
        <f>3253.11680955+316.6</f>
        <v>3569.7168095500001</v>
      </c>
      <c r="W101" s="16">
        <f>3264.34832528+303.9</f>
        <v>3568.2483252800002</v>
      </c>
      <c r="X101" s="16">
        <f>3238.6+374.6</f>
        <v>3613.2</v>
      </c>
      <c r="Y101" s="16">
        <f>3333.3517294+295</f>
        <v>3628.3517293999998</v>
      </c>
      <c r="Z101" s="16">
        <f>Sect_CBs!Z101+Sect_DBs!B101+Sect_FCs!B101</f>
        <v>5035.6952651499996</v>
      </c>
      <c r="AA101" s="16">
        <f>Sect_CBs!AA101+Sect_DBs!C101+Sect_FCs!C101</f>
        <v>5206.5704000300011</v>
      </c>
      <c r="AB101" s="16">
        <f>Sect_CBs!AB101+Sect_DBs!D101+Sect_FCs!D101</f>
        <v>5184.7347323114991</v>
      </c>
      <c r="AC101" s="16">
        <f>Sect_CBs!AC101+Sect_DBs!E101+Sect_FCs!E101</f>
        <v>5250.2178536214997</v>
      </c>
      <c r="AD101" s="16">
        <f>Sect_CBs!AD101+Sect_DBs!F101+Sect_FCs!F101</f>
        <v>5628.1070519465993</v>
      </c>
      <c r="AE101" s="16">
        <f>Sect_CBs!AE101+Sect_DBs!G101+Sect_FCs!G101</f>
        <v>5648.6242305755995</v>
      </c>
      <c r="AF101" s="16">
        <f>Sect_CBs!AF101+Sect_DBs!H101+Sect_FCs!H101</f>
        <v>5831.6938685818495</v>
      </c>
      <c r="AG101" s="16">
        <f>Sect_CBs!AG101+Sect_DBs!I101+Sect_FCs!I101</f>
        <v>6097.2094015188504</v>
      </c>
      <c r="AH101" s="16">
        <f>Sect_CBs!AH101+Sect_DBs!J101+Sect_FCs!J101</f>
        <v>6469.5126179088502</v>
      </c>
      <c r="AI101" s="16">
        <f>Sect_CBs!AI101+Sect_DBs!K101+Sect_FCs!K101</f>
        <v>6606.62555892</v>
      </c>
      <c r="AJ101" s="16">
        <f>Sect_CBs!AJ101+Sect_DBs!L101+Sect_FCs!L101</f>
        <v>6960.7399716448508</v>
      </c>
      <c r="AK101" s="16">
        <f>Sect_CBs!AK101+Sect_DBs!M101+Sect_FCs!M101</f>
        <v>7110.1731513348495</v>
      </c>
      <c r="AL101" s="16">
        <f>Sect_CBs!AL101+Sect_DBs!N101+Sect_FCs!N101</f>
        <v>7886.0462883748523</v>
      </c>
      <c r="AM101" s="16">
        <f>Sect_CBs!AM101+Sect_DBs!O101+Sect_FCs!O101</f>
        <v>8013.033236700001</v>
      </c>
      <c r="AN101" s="16">
        <f>Sect_CBs!AN101+Sect_DBs!P101+Sect_FCs!P101</f>
        <v>8240.4441283898486</v>
      </c>
      <c r="AO101" s="16">
        <f>Sect_CBs!AO101+Sect_DBs!Q101+Sect_FCs!Q101</f>
        <v>8834.6875211898496</v>
      </c>
      <c r="AP101" s="16">
        <f>Sect_CBs!AP101+Sect_DBs!R101+Sect_FCs!R101</f>
        <v>8656.8799844289479</v>
      </c>
      <c r="AQ101" s="16">
        <f>Sect_CBs!AQ101+Sect_DBs!S101+Sect_FCs!S101</f>
        <v>8943.8890196078501</v>
      </c>
      <c r="AR101" s="16">
        <f>Sect_CBs!AR101+Sect_DBs!T101+Sect_FCs!T101</f>
        <v>9970.9993120646996</v>
      </c>
      <c r="AS101" s="16">
        <f>Sect_CBs!AS101+Sect_DBs!U101+Sect_FCs!U101</f>
        <v>9790.3717772878517</v>
      </c>
      <c r="AT101" s="16">
        <f>Sect_CBs!AT101+Sect_DBs!V101+Sect_FCs!V101</f>
        <v>10026.074856849851</v>
      </c>
      <c r="AU101" s="16">
        <f>Sect_CBs!AU101+Sect_DBs!W101+Sect_FCs!W101</f>
        <v>10295.850265077848</v>
      </c>
      <c r="AV101" s="16">
        <f>Sect_CBs!AV101+Sect_DBs!X101+Sect_FCs!X101</f>
        <v>10593.468727267849</v>
      </c>
      <c r="AW101" s="16">
        <f>Sect_CBs!AW101+Sect_DBs!Y101+Sect_FCs!Y101</f>
        <v>10920.126553173406</v>
      </c>
      <c r="AX101" s="16">
        <f>Sect_CBs!AX101+Sect_DBs!Z101+Sect_FCs!Z101</f>
        <v>11088.357774517854</v>
      </c>
      <c r="AY101" s="16">
        <f>Sect_CBs!AY101+Sect_DBs!AA101+Sect_FCs!AA101</f>
        <v>11232.301218310993</v>
      </c>
      <c r="AZ101" s="16">
        <f>Sect_CBs!AZ101+Sect_DBs!AB101+Sect_FCs!AB101</f>
        <v>11558.091105500998</v>
      </c>
      <c r="BA101" s="16">
        <f>Sect_CBs!BA101+Sect_DBs!AC101+Sect_FCs!AC101</f>
        <v>11977.408716949998</v>
      </c>
      <c r="BB101" s="16">
        <f>Sect_CBs!BB101+Sect_DBs!AD101+Sect_FCs!AD101</f>
        <v>12232.75330721</v>
      </c>
      <c r="BC101" s="16">
        <f>Sect_CBs!BC101+Sect_DBs!AE101+Sect_FCs!AE101</f>
        <v>12464.75309095</v>
      </c>
      <c r="BD101" s="16">
        <f>Sect_CBs!BD101+Sect_DBs!AF101+Sect_FCs!AF101</f>
        <v>12737.698925269999</v>
      </c>
      <c r="BE101" s="16">
        <f>Sect_CBs!BE101+Sect_DBs!AG101+Sect_FCs!AG101</f>
        <v>12887.580350558925</v>
      </c>
      <c r="BF101" s="16">
        <f>Sect_CBs!BF101+Sect_DBs!AH101+Sect_FCs!AH101</f>
        <v>13201.99082316893</v>
      </c>
      <c r="BG101" s="16">
        <f>Sect_CBs!BG101+Sect_DBs!AI101+Sect_FCs!AI101</f>
        <v>13592.322546579999</v>
      </c>
      <c r="BH101" s="16">
        <f>Sect_CBs!BH101+Sect_DBs!AJ101+Sect_FCs!AJ101</f>
        <v>13836.973655930002</v>
      </c>
      <c r="BI101" s="16">
        <f>Sect_CBs!BI101+Sect_DBs!AK101+Sect_FCs!AK101</f>
        <v>14370.569310309997</v>
      </c>
      <c r="BJ101" s="16">
        <f>Sect_CBs!BJ101+Sect_DBs!AL101+Sect_FCs!AL101</f>
        <v>15312.859680540003</v>
      </c>
      <c r="BK101" s="16">
        <f>Sect_CBs!BK101+Sect_DBs!AM101+Sect_FCs!AM101</f>
        <v>16131.1718893576</v>
      </c>
      <c r="BL101" s="16">
        <f>Sect_CBs!BL101+Sect_DBs!AN101+Sect_FCs!AN101</f>
        <v>16209.534849567599</v>
      </c>
      <c r="BM101" s="16">
        <f>Sect_CBs!BM101+Sect_DBs!AO101+Sect_FCs!AO101</f>
        <v>16074.873848990002</v>
      </c>
      <c r="BN101" s="16">
        <f>Sect_CBs!BN101+Sect_DBs!AP101+Sect_FCs!AP101</f>
        <v>16167.060761949997</v>
      </c>
      <c r="BO101" s="16">
        <f>Sect_CBs!BO101+Sect_DBs!AQ101+Sect_FCs!AQ101</f>
        <v>16198.674262320004</v>
      </c>
      <c r="BP101" s="16">
        <f>Sect_CBs!BP101+Sect_DBs!AR101+Sect_FCs!AR101</f>
        <v>16522.644813950003</v>
      </c>
      <c r="BQ101" s="16">
        <f>Sect_CBs!BQ101+Sect_DBs!AS101+Sect_FCs!AS101</f>
        <v>17102.413839849753</v>
      </c>
      <c r="BR101" s="16">
        <f>Sect_CBs!BR101+Sect_DBs!AT101+Sect_FCs!AT101</f>
        <v>17237.370737551755</v>
      </c>
      <c r="BS101" s="16">
        <f>Sect_CBs!BS101+Sect_DBs!AU101+Sect_FCs!AU101</f>
        <v>17926.161419613756</v>
      </c>
      <c r="BT101" s="16">
        <f>Sect_CBs!BT101+Sect_DBs!AV101+Sect_FCs!AV101</f>
        <v>17536.222049407756</v>
      </c>
      <c r="BU101" s="16">
        <f>Sect_CBs!BU101+Sect_DBs!AW101+Sect_FCs!AW101</f>
        <v>17845.933458277152</v>
      </c>
      <c r="BV101" s="16">
        <f>Sect_CBs!BV101+Sect_DBs!AX101+Sect_FCs!AX101</f>
        <v>17695.735656157649</v>
      </c>
      <c r="BW101" s="16">
        <f>Sect_CBs!BW101+Sect_DBs!AY101+Sect_FCs!AY101</f>
        <v>18663.06746148875</v>
      </c>
      <c r="BX101" s="16">
        <f>Sect_CBs!BX101+Sect_DBs!AZ101+Sect_FCs!AZ101</f>
        <v>18684.129050462758</v>
      </c>
      <c r="BY101" s="16">
        <f>Sect_CBs!BY101+Sect_DBs!BA101+Sect_FCs!BA101</f>
        <v>19234.062782056255</v>
      </c>
      <c r="BZ101" s="16">
        <f>Sect_CBs!BZ101+Sect_DBs!BB101+Sect_FCs!BB101</f>
        <v>18689.068586483761</v>
      </c>
      <c r="CA101" s="16">
        <f>Sect_CBs!CA101+Sect_DBs!BC101+Sect_FCs!BC101</f>
        <v>18679.665425391257</v>
      </c>
      <c r="CB101" s="16">
        <f>Sect_CBs!CB101+Sect_DBs!BD101+Sect_FCs!BD101</f>
        <v>19049.794606348496</v>
      </c>
      <c r="CC101" s="16">
        <f>Sect_CBs!CC101+Sect_DBs!BE101+Sect_FCs!BE101</f>
        <v>19110.129118255001</v>
      </c>
      <c r="CD101" s="16">
        <f>Sect_CBs!CD101+Sect_DBs!BF101+Sect_FCs!BF101</f>
        <v>19413.814512160006</v>
      </c>
      <c r="CE101" s="16">
        <f>Sect_CBs!CE101+Sect_DBs!BG101+Sect_FCs!BG101</f>
        <v>19945.755069109997</v>
      </c>
      <c r="CF101" s="16">
        <f>Sect_CBs!CF101+Sect_DBs!BH101+Sect_FCs!BH101</f>
        <v>20165.175470140002</v>
      </c>
      <c r="CG101" s="16">
        <f>Sect_CBs!CG101+Sect_DBs!BI101+Sect_FCs!BI101</f>
        <v>20470.758131788945</v>
      </c>
      <c r="CH101" s="16">
        <f>Sect_CBs!CH101+Sect_DBs!BJ101+Sect_FCs!BJ101</f>
        <v>21023.335356708365</v>
      </c>
      <c r="CI101" s="16">
        <f>Sect_CBs!CI101+Sect_DBs!BK101+Sect_FCs!BK101</f>
        <v>21474.68778308</v>
      </c>
      <c r="CJ101" s="16">
        <f>Sect_CBs!CJ101+Sect_DBs!BL101+Sect_FCs!BL101</f>
        <v>21534.2096003224</v>
      </c>
      <c r="CK101" s="16">
        <f>Sect_CBs!CK101+Sect_DBs!BM101+Sect_FCs!BM101</f>
        <v>22191.797422339998</v>
      </c>
      <c r="CL101" s="16">
        <f>Sect_CBs!CL101+Sect_DBs!BN101+Sect_FCs!BN101</f>
        <v>21990.457686739996</v>
      </c>
      <c r="CM101" s="16">
        <f>Sect_CBs!CM101+Sect_DBs!BO101+Sect_FCs!BO101</f>
        <v>22013.000814635998</v>
      </c>
      <c r="CN101" s="16">
        <f>Sect_CBs!CN101+Sect_DBs!BP101+Sect_FCs!BP101</f>
        <v>22579.83893383</v>
      </c>
      <c r="CO101" s="16">
        <f>Sect_CBs!CO101+Sect_DBs!BQ101+Sect_FCs!BQ101</f>
        <v>22633.280105719998</v>
      </c>
      <c r="CP101" s="16">
        <f>Sect_CBs!CP101+Sect_DBs!BR101+Sect_FCs!BR101</f>
        <v>22715.452449219822</v>
      </c>
      <c r="CQ101" s="16">
        <f>Sect_CBs!CQ101+Sect_DBs!BS101+Sect_FCs!BS101</f>
        <v>23362.403927569823</v>
      </c>
      <c r="CR101" s="16">
        <f>Sect_CBs!CR101+Sect_DBs!BT101+Sect_FCs!BT101</f>
        <v>23627.777201250003</v>
      </c>
      <c r="CS101" s="16">
        <f>Sect_CBs!CS101+Sect_DBs!BU101+Sect_FCs!BU101</f>
        <v>23789.359757229999</v>
      </c>
      <c r="CT101" s="16">
        <f>Sect_CBs!CT101+Sect_DBs!BV101+Sect_FCs!BV101</f>
        <v>23914.127947180001</v>
      </c>
      <c r="CU101" s="16">
        <f>Sect_CBs!CU101+Sect_DBs!BW101+Sect_FCs!BW101</f>
        <v>24292.42303554</v>
      </c>
      <c r="CV101" s="16">
        <f>Sect_CBs!CV101+Sect_DBs!BX101+Sect_FCs!BX101</f>
        <v>24523.037601480006</v>
      </c>
      <c r="CW101" s="16">
        <f>Sect_CBs!CW101+Sect_DBs!BY101+Sect_FCs!BY101</f>
        <v>24970.297357549996</v>
      </c>
      <c r="CX101" s="16">
        <f>Sect_CBs!CX101+Sect_DBs!BZ101+Sect_FCs!BZ101</f>
        <v>24925.338642029998</v>
      </c>
      <c r="CY101" s="16">
        <f>Sect_CBs!CY101+Sect_DBs!CA101+Sect_FCs!CA101</f>
        <v>25383.860991139998</v>
      </c>
      <c r="CZ101" s="16">
        <f>Sect_CBs!CZ101+Sect_DBs!CB101+Sect_FCs!CB101</f>
        <v>25372.727791960006</v>
      </c>
      <c r="DA101" s="16">
        <f>Sect_CBs!DA101+Sect_DBs!CC101+Sect_FCs!CC101</f>
        <v>25402.547944779999</v>
      </c>
      <c r="DB101" s="16">
        <f>Sect_CBs!DB101+Sect_DBs!CD101+Sect_FCs!CD101</f>
        <v>25191.49022453</v>
      </c>
      <c r="DC101" s="16">
        <f>Sect_CBs!DC101+Sect_DBs!CE101+Sect_FCs!CE101</f>
        <v>25526.614515269994</v>
      </c>
      <c r="DD101" s="16">
        <f>Sect_CBs!DD101+Sect_DBs!CF101+Sect_FCs!CF101</f>
        <v>25262.253773340002</v>
      </c>
      <c r="DE101" s="16">
        <f>Sect_CBs!DE101+Sect_DBs!CG101+Sect_FCs!CG101</f>
        <v>25316.730908240006</v>
      </c>
      <c r="DF101" s="16">
        <f>Sect_CBs!DF101+Sect_DBs!CH101+Sect_FCs!CH101</f>
        <v>28079.15711874</v>
      </c>
      <c r="DG101" s="16">
        <f>Sect_CBs!DG101+Sect_DBs!CI101+Sect_FCs!CI101</f>
        <v>28178.394424630002</v>
      </c>
      <c r="DH101" s="16">
        <f>Sect_CBs!DH101+Sect_DBs!CJ101+Sect_FCs!CJ101</f>
        <v>28216.429147240004</v>
      </c>
      <c r="DI101" s="16">
        <f>Sect_CBs!DI101+Sect_DBs!CK101+Sect_FCs!CK101</f>
        <v>29423.20648026</v>
      </c>
      <c r="DJ101" s="16">
        <f>Sect_CBs!DJ101+Sect_DBs!CL101+Sect_FCs!CL101</f>
        <v>28812.913523489995</v>
      </c>
      <c r="DK101" s="16">
        <f>Sect_CBs!DK101+Sect_DBs!CM101+Sect_FCs!CM101</f>
        <v>28621.065599920006</v>
      </c>
      <c r="DL101" s="16">
        <f>Sect_CBs!DL101+Sect_DBs!CN101+Sect_FCs!CN101</f>
        <v>29031.653333929993</v>
      </c>
      <c r="DM101" s="16">
        <f>Sect_CBs!DM101+Sect_DBs!CO101+Sect_FCs!CO101</f>
        <v>29334.147491160002</v>
      </c>
      <c r="DN101" s="16">
        <f>Sect_CBs!DN101+Sect_DBs!CP101+Sect_FCs!CP101</f>
        <v>30145.665661859999</v>
      </c>
      <c r="DO101" s="16">
        <f>Sect_CBs!DO101+Sect_DBs!CQ101+Sect_FCs!CQ101</f>
        <v>30760.902331089994</v>
      </c>
      <c r="DP101" s="16">
        <f>Sect_CBs!DP101+Sect_DBs!CR101+Sect_FCs!CR101</f>
        <v>30316.679416179999</v>
      </c>
      <c r="DQ101" s="16">
        <f>Sect_CBs!DQ101+Sect_DBs!CS101+Sect_FCs!CS101</f>
        <v>30621.754822640003</v>
      </c>
      <c r="DR101" s="16">
        <f>Sect_CBs!DR101+Sect_DBs!CT101+Sect_FCs!CT101</f>
        <v>31296.267515690004</v>
      </c>
      <c r="DS101" s="16">
        <f>Sect_CBs!DS101+Sect_DBs!CU101+Sect_FCs!CU101</f>
        <v>31681.42455317999</v>
      </c>
      <c r="DT101" s="16">
        <f>Sect_CBs!DT101+Sect_DBs!CV101+Sect_FCs!CV101</f>
        <v>32452.893678439999</v>
      </c>
      <c r="DU101" s="16">
        <f>Sect_CBs!DU101+Sect_DBs!CW101+Sect_FCs!CW101</f>
        <v>33081.88541498001</v>
      </c>
      <c r="DV101" s="16">
        <f>Sect_CBs!DV101+Sect_DBs!CX101+Sect_FCs!CX101</f>
        <v>33019.741487630003</v>
      </c>
      <c r="DW101" s="16">
        <f>Sect_CBs!DW101+Sect_DBs!CY101+Sect_FCs!CY101</f>
        <v>33249.0727788</v>
      </c>
      <c r="DX101" s="16">
        <f>Sect_CBs!DX101+Sect_DBs!CZ101+Sect_FCs!CZ101</f>
        <v>34065.257597020005</v>
      </c>
      <c r="DY101" s="16">
        <f>Sect_CBs!DY101+Sect_DBs!DA101+Sect_FCs!DA101</f>
        <v>34216.391643709998</v>
      </c>
      <c r="DZ101" s="16">
        <f>Sect_CBs!DZ101+Sect_DBs!DB101+Sect_FCs!DB101</f>
        <v>33674.53336745</v>
      </c>
      <c r="EA101" s="16">
        <f>Sect_CBs!EA101+Sect_DBs!DC101+Sect_FCs!DC101</f>
        <v>34252.226376630002</v>
      </c>
      <c r="EB101" s="16">
        <f>Sect_CBs!EB101+Sect_DBs!DD101+Sect_FCs!DD101</f>
        <v>34777.672152030005</v>
      </c>
      <c r="EC101" s="16">
        <f>Sect_CBs!EC101+Sect_DBs!DE101+Sect_FCs!DE101</f>
        <v>35065.972011630016</v>
      </c>
      <c r="ED101" s="16">
        <f>Sect_CBs!ED101+Sect_DBs!DF101+Sect_FCs!DF101</f>
        <v>36127.434836100008</v>
      </c>
      <c r="EE101" s="16">
        <f>Sect_CBs!EE101+Sect_DBs!DG101+Sect_FCs!DG101</f>
        <v>36667.254099950005</v>
      </c>
      <c r="EF101" s="16">
        <f>Sect_CBs!EF101+Sect_DBs!DH101+Sect_FCs!DH101</f>
        <v>38254.529283550008</v>
      </c>
      <c r="EG101" s="16">
        <f>Sect_CBs!EG101+Sect_DBs!DI101+Sect_FCs!DI101</f>
        <v>39333.786892870005</v>
      </c>
      <c r="EH101" s="16">
        <f>Sect_CBs!EH101+Sect_DBs!DJ101+Sect_FCs!DJ101</f>
        <v>39863.889820100012</v>
      </c>
      <c r="EI101" s="16">
        <f>Sect_CBs!EI101+Sect_DBs!DK101+Sect_FCs!DK101</f>
        <v>40824.412346450008</v>
      </c>
      <c r="EJ101" s="16">
        <f>Sect_CBs!EJ101+Sect_DBs!DL101+Sect_FCs!DL101</f>
        <v>43205.031149229995</v>
      </c>
      <c r="EK101" s="13">
        <f>Sect_CBs!EK101+Sect_DBs!DM101+Sect_FCs!DM101</f>
        <v>43614.359591430002</v>
      </c>
      <c r="EL101" s="13">
        <f>Sect_CBs!EL101+Sect_DBs!DN101+Sect_FCs!DN101</f>
        <v>44333.878705299991</v>
      </c>
      <c r="EM101" s="13">
        <f>Sect_CBs!EM101+Sect_DBs!DO101+Sect_FCs!DO101</f>
        <v>44947.699096720011</v>
      </c>
      <c r="EN101" s="13">
        <f>Sect_CBs!EN101+Sect_DBs!DP101+Sect_FCs!DP101</f>
        <v>45571.831514119993</v>
      </c>
      <c r="EO101" s="13">
        <f>Sect_CBs!EO101+Sect_DBs!DQ101+Sect_FCs!DQ101</f>
        <v>46094.057402729995</v>
      </c>
      <c r="EP101" s="13">
        <f>Sect_CBs!EP101+Sect_DBs!DR101+Sect_FCs!DR101</f>
        <v>50637.846634559995</v>
      </c>
      <c r="EQ101" s="13">
        <f>Sect_CBs!EQ101+Sect_DBs!DS101+Sect_FCs!DS101</f>
        <v>48850.43340532</v>
      </c>
      <c r="ER101" s="13">
        <f>Sect_CBs!ER101+Sect_DBs!DT101+Sect_FCs!DT101</f>
        <v>53950.911031159987</v>
      </c>
      <c r="ES101" s="13">
        <f>Sect_CBs!ES101+Sect_DBs!DU101+Sect_FCs!DU101</f>
        <v>51391.235607799987</v>
      </c>
      <c r="ET101" s="13">
        <f>Sect_CBs!ET101+Sect_DBs!DV101+Sect_FCs!DV101</f>
        <v>51431.909130460008</v>
      </c>
      <c r="EU101" s="13">
        <f>Sect_CBs!EU101+Sect_DBs!DW101+Sect_FCs!DW101</f>
        <v>51703.899390719984</v>
      </c>
      <c r="EV101" s="13">
        <f>Sect_CBs!EV101+Sect_DBs!DX101+Sect_FCs!DX101</f>
        <v>52030.803699130011</v>
      </c>
      <c r="EW101" s="13">
        <f>Sect_CBs!EW101+Sect_DBs!DY101+Sect_FCs!DY101</f>
        <v>52496.860775519999</v>
      </c>
      <c r="EX101" s="13">
        <f>Sect_CBs!EX101+Sect_DBs!DZ101+Sect_FCs!DZ101</f>
        <v>53710.573965660005</v>
      </c>
    </row>
    <row r="102" spans="1:154" s="18" customFormat="1" x14ac:dyDescent="0.3">
      <c r="A102" s="15" t="s">
        <v>114</v>
      </c>
      <c r="B102" s="16">
        <v>5640.1514478500012</v>
      </c>
      <c r="C102" s="16">
        <v>5868.6180055100003</v>
      </c>
      <c r="D102" s="16">
        <v>5832.3712331200013</v>
      </c>
      <c r="E102" s="16">
        <v>5987.6248312275002</v>
      </c>
      <c r="F102" s="16">
        <v>6512.7500604300021</v>
      </c>
      <c r="G102" s="16">
        <v>6724.6556283499986</v>
      </c>
      <c r="H102" s="16">
        <v>6879.80500622</v>
      </c>
      <c r="I102" s="16">
        <v>6846.9795570699989</v>
      </c>
      <c r="J102" s="16">
        <v>6837.6915570700003</v>
      </c>
      <c r="K102" s="16">
        <v>6904.6811937700013</v>
      </c>
      <c r="L102" s="16">
        <v>7337.0250837227431</v>
      </c>
      <c r="M102" s="16">
        <v>7555.8489927441096</v>
      </c>
      <c r="N102" s="16">
        <v>7907.3921870769937</v>
      </c>
      <c r="O102" s="16">
        <v>8373.0300069269906</v>
      </c>
      <c r="P102" s="16">
        <v>7255.9289332869903</v>
      </c>
      <c r="Q102" s="16">
        <v>7419.7607130169927</v>
      </c>
      <c r="R102" s="16">
        <v>7270.2103737569905</v>
      </c>
      <c r="S102" s="16">
        <v>7438.00570376</v>
      </c>
      <c r="T102" s="16">
        <v>7479.8154971099993</v>
      </c>
      <c r="U102" s="16">
        <v>7618.0493677102177</v>
      </c>
      <c r="V102" s="16">
        <v>7790.8358908600003</v>
      </c>
      <c r="W102" s="16">
        <v>7752.2227845400021</v>
      </c>
      <c r="X102" s="16">
        <v>7897.9309732799984</v>
      </c>
      <c r="Y102" s="16">
        <v>7547.0424888399994</v>
      </c>
      <c r="Z102" s="16">
        <f>Sect_CBs!Z102+Sect_DBs!B102+Sect_FCs!B102</f>
        <v>12041.017653149996</v>
      </c>
      <c r="AA102" s="16">
        <f>Sect_CBs!AA102+Sect_DBs!C102+Sect_FCs!C102</f>
        <v>12317.014599430999</v>
      </c>
      <c r="AB102" s="16">
        <f>Sect_CBs!AB102+Sect_DBs!D102+Sect_FCs!D102</f>
        <v>12427.767371661001</v>
      </c>
      <c r="AC102" s="16">
        <f>Sect_CBs!AC102+Sect_DBs!E102+Sect_FCs!E102</f>
        <v>11930.147134781999</v>
      </c>
      <c r="AD102" s="16">
        <f>Sect_CBs!AD102+Sect_DBs!F102+Sect_FCs!F102</f>
        <v>12024.219961670997</v>
      </c>
      <c r="AE102" s="16">
        <f>Sect_CBs!AE102+Sect_DBs!G102+Sect_FCs!G102</f>
        <v>12158.139840281001</v>
      </c>
      <c r="AF102" s="16">
        <f>Sect_CBs!AF102+Sect_DBs!H102+Sect_FCs!H102</f>
        <v>12280.385487881</v>
      </c>
      <c r="AG102" s="16">
        <f>Sect_CBs!AG102+Sect_DBs!I102+Sect_FCs!I102</f>
        <v>12449.985769940995</v>
      </c>
      <c r="AH102" s="16">
        <f>Sect_CBs!AH102+Sect_DBs!J102+Sect_FCs!J102</f>
        <v>12667.862264830001</v>
      </c>
      <c r="AI102" s="16">
        <f>Sect_CBs!AI102+Sect_DBs!K102+Sect_FCs!K102</f>
        <v>13116.814100020001</v>
      </c>
      <c r="AJ102" s="16">
        <f>Sect_CBs!AJ102+Sect_DBs!L102+Sect_FCs!L102</f>
        <v>13128.450844740002</v>
      </c>
      <c r="AK102" s="16">
        <f>Sect_CBs!AK102+Sect_DBs!M102+Sect_FCs!M102</f>
        <v>13613.12409761</v>
      </c>
      <c r="AL102" s="16">
        <f>Sect_CBs!AL102+Sect_DBs!N102+Sect_FCs!N102</f>
        <v>14209.137687900002</v>
      </c>
      <c r="AM102" s="16">
        <f>Sect_CBs!AM102+Sect_DBs!O102+Sect_FCs!O102</f>
        <v>14211.363511909998</v>
      </c>
      <c r="AN102" s="16">
        <f>Sect_CBs!AN102+Sect_DBs!P102+Sect_FCs!P102</f>
        <v>13754.698757321798</v>
      </c>
      <c r="AO102" s="16">
        <f>Sect_CBs!AO102+Sect_DBs!Q102+Sect_FCs!Q102</f>
        <v>14326.476847681806</v>
      </c>
      <c r="AP102" s="16">
        <f>Sect_CBs!AP102+Sect_DBs!R102+Sect_FCs!R102</f>
        <v>14451.77983761</v>
      </c>
      <c r="AQ102" s="16">
        <f>Sect_CBs!AQ102+Sect_DBs!S102+Sect_FCs!S102</f>
        <v>14812.718174539999</v>
      </c>
      <c r="AR102" s="16">
        <f>Sect_CBs!AR102+Sect_DBs!T102+Sect_FCs!T102</f>
        <v>15012.458805871996</v>
      </c>
      <c r="AS102" s="16">
        <f>Sect_CBs!AS102+Sect_DBs!U102+Sect_FCs!U102</f>
        <v>15445.208850510002</v>
      </c>
      <c r="AT102" s="16">
        <f>Sect_CBs!AT102+Sect_DBs!V102+Sect_FCs!V102</f>
        <v>15531.25533235</v>
      </c>
      <c r="AU102" s="16">
        <f>Sect_CBs!AU102+Sect_DBs!W102+Sect_FCs!W102</f>
        <v>16080.205259820001</v>
      </c>
      <c r="AV102" s="16">
        <f>Sect_CBs!AV102+Sect_DBs!X102+Sect_FCs!X102</f>
        <v>15880.936586639995</v>
      </c>
      <c r="AW102" s="16">
        <f>Sect_CBs!AW102+Sect_DBs!Y102+Sect_FCs!Y102</f>
        <v>16291.768533536362</v>
      </c>
      <c r="AX102" s="16">
        <f>Sect_CBs!AX102+Sect_DBs!Z102+Sect_FCs!Z102</f>
        <v>17317.432060056362</v>
      </c>
      <c r="AY102" s="16">
        <f>Sect_CBs!AY102+Sect_DBs!AA102+Sect_FCs!AA102</f>
        <v>17210.039876716364</v>
      </c>
      <c r="AZ102" s="16">
        <f>Sect_CBs!AZ102+Sect_DBs!AB102+Sect_FCs!AB102</f>
        <v>17677.337725216366</v>
      </c>
      <c r="BA102" s="16">
        <f>Sect_CBs!BA102+Sect_DBs!AC102+Sect_FCs!AC102</f>
        <v>18078.059605066366</v>
      </c>
      <c r="BB102" s="16">
        <f>Sect_CBs!BB102+Sect_DBs!AD102+Sect_FCs!AD102</f>
        <v>18250.644883106364</v>
      </c>
      <c r="BC102" s="16">
        <f>Sect_CBs!BC102+Sect_DBs!AE102+Sect_FCs!AE102</f>
        <v>18850.667136616368</v>
      </c>
      <c r="BD102" s="16">
        <f>Sect_CBs!BD102+Sect_DBs!AF102+Sect_FCs!AF102</f>
        <v>19792.023227150105</v>
      </c>
      <c r="BE102" s="16">
        <f>Sect_CBs!BE102+Sect_DBs!AG102+Sect_FCs!AG102</f>
        <v>20109.287672302784</v>
      </c>
      <c r="BF102" s="16">
        <f>Sect_CBs!BF102+Sect_DBs!AH102+Sect_FCs!AH102</f>
        <v>20310.244222292782</v>
      </c>
      <c r="BG102" s="16">
        <f>Sect_CBs!BG102+Sect_DBs!AI102+Sect_FCs!AI102</f>
        <v>20297.02196713</v>
      </c>
      <c r="BH102" s="16">
        <f>Sect_CBs!BH102+Sect_DBs!AJ102+Sect_FCs!AJ102</f>
        <v>19532.298805219994</v>
      </c>
      <c r="BI102" s="16">
        <f>Sect_CBs!BI102+Sect_DBs!AK102+Sect_FCs!AK102</f>
        <v>19920.356076829998</v>
      </c>
      <c r="BJ102" s="16">
        <f>Sect_CBs!BJ102+Sect_DBs!AL102+Sect_FCs!AL102</f>
        <v>21069.005518539998</v>
      </c>
      <c r="BK102" s="16">
        <f>Sect_CBs!BK102+Sect_DBs!AM102+Sect_FCs!AM102</f>
        <v>20488.773493275603</v>
      </c>
      <c r="BL102" s="16">
        <f>Sect_CBs!BL102+Sect_DBs!AN102+Sect_FCs!AN102</f>
        <v>20778.882968505604</v>
      </c>
      <c r="BM102" s="16">
        <f>Sect_CBs!BM102+Sect_DBs!AO102+Sect_FCs!AO102</f>
        <v>21469.699208810001</v>
      </c>
      <c r="BN102" s="16">
        <f>Sect_CBs!BN102+Sect_DBs!AP102+Sect_FCs!AP102</f>
        <v>21166.124977649997</v>
      </c>
      <c r="BO102" s="16">
        <f>Sect_CBs!BO102+Sect_DBs!AQ102+Sect_FCs!AQ102</f>
        <v>21878.950174310005</v>
      </c>
      <c r="BP102" s="16">
        <f>Sect_CBs!BP102+Sect_DBs!AR102+Sect_FCs!AR102</f>
        <v>22220.14295988001</v>
      </c>
      <c r="BQ102" s="16">
        <f>Sect_CBs!BQ102+Sect_DBs!AS102+Sect_FCs!AS102</f>
        <v>22849.920883806</v>
      </c>
      <c r="BR102" s="16">
        <f>Sect_CBs!BR102+Sect_DBs!AT102+Sect_FCs!AT102</f>
        <v>22809.518289170006</v>
      </c>
      <c r="BS102" s="16">
        <f>Sect_CBs!BS102+Sect_DBs!AU102+Sect_FCs!AU102</f>
        <v>22982.309547599994</v>
      </c>
      <c r="BT102" s="16">
        <f>Sect_CBs!BT102+Sect_DBs!AV102+Sect_FCs!AV102</f>
        <v>23965.644550567398</v>
      </c>
      <c r="BU102" s="16">
        <f>Sect_CBs!BU102+Sect_DBs!AW102+Sect_FCs!AW102</f>
        <v>24859.560342303615</v>
      </c>
      <c r="BV102" s="16">
        <f>Sect_CBs!BV102+Sect_DBs!AX102+Sect_FCs!AX102</f>
        <v>25902.419926873616</v>
      </c>
      <c r="BW102" s="16">
        <f>Sect_CBs!BW102+Sect_DBs!AY102+Sect_FCs!AY102</f>
        <v>24948.473025250005</v>
      </c>
      <c r="BX102" s="16">
        <f>Sect_CBs!BX102+Sect_DBs!AZ102+Sect_FCs!AZ102</f>
        <v>25147.413865359998</v>
      </c>
      <c r="BY102" s="16">
        <f>Sect_CBs!BY102+Sect_DBs!BA102+Sect_FCs!BA102</f>
        <v>25363.771782156993</v>
      </c>
      <c r="BZ102" s="16">
        <f>Sect_CBs!BZ102+Sect_DBs!BB102+Sect_FCs!BB102</f>
        <v>25707.698307770002</v>
      </c>
      <c r="CA102" s="16">
        <f>Sect_CBs!CA102+Sect_DBs!BC102+Sect_FCs!BC102</f>
        <v>25605.200745319999</v>
      </c>
      <c r="CB102" s="16">
        <f>Sect_CBs!CB102+Sect_DBs!BD102+Sect_FCs!BD102</f>
        <v>25481.084277350004</v>
      </c>
      <c r="CC102" s="16">
        <f>Sect_CBs!CC102+Sect_DBs!BE102+Sect_FCs!BE102</f>
        <v>25289.553586519996</v>
      </c>
      <c r="CD102" s="16">
        <f>Sect_CBs!CD102+Sect_DBs!BF102+Sect_FCs!BF102</f>
        <v>25312.450246435554</v>
      </c>
      <c r="CE102" s="16">
        <f>Sect_CBs!CE102+Sect_DBs!BG102+Sect_FCs!BG102</f>
        <v>25538.742129400001</v>
      </c>
      <c r="CF102" s="16">
        <f>Sect_CBs!CF102+Sect_DBs!BH102+Sect_FCs!BH102</f>
        <v>25759.327339659998</v>
      </c>
      <c r="CG102" s="16">
        <f>Sect_CBs!CG102+Sect_DBs!BI102+Sect_FCs!BI102</f>
        <v>26522.286037715898</v>
      </c>
      <c r="CH102" s="16">
        <f>Sect_CBs!CH102+Sect_DBs!BJ102+Sect_FCs!BJ102</f>
        <v>27130.412025736256</v>
      </c>
      <c r="CI102" s="16">
        <f>Sect_CBs!CI102+Sect_DBs!BK102+Sect_FCs!BK102</f>
        <v>27315.064362243753</v>
      </c>
      <c r="CJ102" s="16">
        <f>Sect_CBs!CJ102+Sect_DBs!BL102+Sect_FCs!BL102</f>
        <v>27109.352239365271</v>
      </c>
      <c r="CK102" s="16">
        <f>Sect_CBs!CK102+Sect_DBs!BM102+Sect_FCs!BM102</f>
        <v>27629.482163649991</v>
      </c>
      <c r="CL102" s="16">
        <f>Sect_CBs!CL102+Sect_DBs!BN102+Sect_FCs!BN102</f>
        <v>28272.456075589998</v>
      </c>
      <c r="CM102" s="16">
        <f>Sect_CBs!CM102+Sect_DBs!BO102+Sect_FCs!BO102</f>
        <v>28742.664876895993</v>
      </c>
      <c r="CN102" s="16">
        <f>Sect_CBs!CN102+Sect_DBs!BP102+Sect_FCs!BP102</f>
        <v>29126.280466739998</v>
      </c>
      <c r="CO102" s="16">
        <f>Sect_CBs!CO102+Sect_DBs!BQ102+Sect_FCs!BQ102</f>
        <v>29173.639228310003</v>
      </c>
      <c r="CP102" s="16">
        <f>Sect_CBs!CP102+Sect_DBs!BR102+Sect_FCs!BR102</f>
        <v>29190.510859819264</v>
      </c>
      <c r="CQ102" s="16">
        <f>Sect_CBs!CQ102+Sect_DBs!BS102+Sect_FCs!BS102</f>
        <v>29232.347014849267</v>
      </c>
      <c r="CR102" s="16">
        <f>Sect_CBs!CR102+Sect_DBs!BT102+Sect_FCs!BT102</f>
        <v>29180.31244850099</v>
      </c>
      <c r="CS102" s="16">
        <f>Sect_CBs!CS102+Sect_DBs!BU102+Sect_FCs!BU102</f>
        <v>29208.247133724002</v>
      </c>
      <c r="CT102" s="16">
        <f>Sect_CBs!CT102+Sect_DBs!BV102+Sect_FCs!BV102</f>
        <v>29810.215481134004</v>
      </c>
      <c r="CU102" s="16">
        <f>Sect_CBs!CU102+Sect_DBs!BW102+Sect_FCs!BW102</f>
        <v>29814.616500983997</v>
      </c>
      <c r="CV102" s="16">
        <f>Sect_CBs!CV102+Sect_DBs!BX102+Sect_FCs!BX102</f>
        <v>29723.720138090001</v>
      </c>
      <c r="CW102" s="16">
        <f>Sect_CBs!CW102+Sect_DBs!BY102+Sect_FCs!BY102</f>
        <v>30904.90746192</v>
      </c>
      <c r="CX102" s="16">
        <f>Sect_CBs!CX102+Sect_DBs!BZ102+Sect_FCs!BZ102</f>
        <v>30974.051971609992</v>
      </c>
      <c r="CY102" s="16">
        <f>Sect_CBs!CY102+Sect_DBs!CA102+Sect_FCs!CA102</f>
        <v>30952.787028300001</v>
      </c>
      <c r="CZ102" s="16">
        <f>Sect_CBs!CZ102+Sect_DBs!CB102+Sect_FCs!CB102</f>
        <v>32169.00282989</v>
      </c>
      <c r="DA102" s="16">
        <f>Sect_CBs!DA102+Sect_DBs!CC102+Sect_FCs!CC102</f>
        <v>32515.608719179996</v>
      </c>
      <c r="DB102" s="16">
        <f>Sect_CBs!DB102+Sect_DBs!CD102+Sect_FCs!CD102</f>
        <v>32650.907633149996</v>
      </c>
      <c r="DC102" s="16">
        <f>Sect_CBs!DC102+Sect_DBs!CE102+Sect_FCs!CE102</f>
        <v>33212.485620899992</v>
      </c>
      <c r="DD102" s="16">
        <f>Sect_CBs!DD102+Sect_DBs!CF102+Sect_FCs!CF102</f>
        <v>34247.413072189993</v>
      </c>
      <c r="DE102" s="16">
        <f>Sect_CBs!DE102+Sect_DBs!CG102+Sect_FCs!CG102</f>
        <v>35689.959950650002</v>
      </c>
      <c r="DF102" s="16">
        <f>Sect_CBs!DF102+Sect_DBs!CH102+Sect_FCs!CH102</f>
        <v>36881.95024387</v>
      </c>
      <c r="DG102" s="16">
        <f>Sect_CBs!DG102+Sect_DBs!CI102+Sect_FCs!CI102</f>
        <v>37419.837996440008</v>
      </c>
      <c r="DH102" s="16">
        <f>Sect_CBs!DH102+Sect_DBs!CJ102+Sect_FCs!CJ102</f>
        <v>38061.128705360003</v>
      </c>
      <c r="DI102" s="16">
        <f>Sect_CBs!DI102+Sect_DBs!CK102+Sect_FCs!CK102</f>
        <v>38818.228277500006</v>
      </c>
      <c r="DJ102" s="16">
        <f>Sect_CBs!DJ102+Sect_DBs!CL102+Sect_FCs!CL102</f>
        <v>39289.337876029982</v>
      </c>
      <c r="DK102" s="16">
        <f>Sect_CBs!DK102+Sect_DBs!CM102+Sect_FCs!CM102</f>
        <v>39647.600810290001</v>
      </c>
      <c r="DL102" s="16">
        <f>Sect_CBs!DL102+Sect_DBs!CN102+Sect_FCs!CN102</f>
        <v>40697.22966088001</v>
      </c>
      <c r="DM102" s="16">
        <f>Sect_CBs!DM102+Sect_DBs!CO102+Sect_FCs!CO102</f>
        <v>41502.038859640008</v>
      </c>
      <c r="DN102" s="16">
        <f>Sect_CBs!DN102+Sect_DBs!CP102+Sect_FCs!CP102</f>
        <v>41658.088422310015</v>
      </c>
      <c r="DO102" s="16">
        <f>Sect_CBs!DO102+Sect_DBs!CQ102+Sect_FCs!CQ102</f>
        <v>41992.039894870002</v>
      </c>
      <c r="DP102" s="16">
        <f>Sect_CBs!DP102+Sect_DBs!CR102+Sect_FCs!CR102</f>
        <v>42404.41028294999</v>
      </c>
      <c r="DQ102" s="16">
        <f>Sect_CBs!DQ102+Sect_DBs!CS102+Sect_FCs!CS102</f>
        <v>43150.962165149998</v>
      </c>
      <c r="DR102" s="16">
        <f>Sect_CBs!DR102+Sect_DBs!CT102+Sect_FCs!CT102</f>
        <v>44022.315124590001</v>
      </c>
      <c r="DS102" s="16">
        <f>Sect_CBs!DS102+Sect_DBs!CU102+Sect_FCs!CU102</f>
        <v>43848.033205929998</v>
      </c>
      <c r="DT102" s="16">
        <f>Sect_CBs!DT102+Sect_DBs!CV102+Sect_FCs!CV102</f>
        <v>43851.510916169995</v>
      </c>
      <c r="DU102" s="16">
        <f>Sect_CBs!DU102+Sect_DBs!CW102+Sect_FCs!CW102</f>
        <v>44795.129913480007</v>
      </c>
      <c r="DV102" s="16">
        <f>Sect_CBs!DV102+Sect_DBs!CX102+Sect_FCs!CX102</f>
        <v>44692.224664599991</v>
      </c>
      <c r="DW102" s="16">
        <f>Sect_CBs!DW102+Sect_DBs!CY102+Sect_FCs!CY102</f>
        <v>44988.270517129989</v>
      </c>
      <c r="DX102" s="16">
        <f>Sect_CBs!DX102+Sect_DBs!CZ102+Sect_FCs!CZ102</f>
        <v>45978.776472649995</v>
      </c>
      <c r="DY102" s="16">
        <f>Sect_CBs!DY102+Sect_DBs!DA102+Sect_FCs!DA102</f>
        <v>46516.538312839992</v>
      </c>
      <c r="DZ102" s="16">
        <f>Sect_CBs!DZ102+Sect_DBs!DB102+Sect_FCs!DB102</f>
        <v>45874.276413219995</v>
      </c>
      <c r="EA102" s="16">
        <f>Sect_CBs!EA102+Sect_DBs!DC102+Sect_FCs!DC102</f>
        <v>46007.417109319998</v>
      </c>
      <c r="EB102" s="16">
        <f>Sect_CBs!EB102+Sect_DBs!DD102+Sect_FCs!DD102</f>
        <v>46138.485666077795</v>
      </c>
      <c r="EC102" s="16">
        <f>Sect_CBs!EC102+Sect_DBs!DE102+Sect_FCs!DE102</f>
        <v>46432.643842870006</v>
      </c>
      <c r="ED102" s="16">
        <f>Sect_CBs!ED102+Sect_DBs!DF102+Sect_FCs!DF102</f>
        <v>47952.253447420007</v>
      </c>
      <c r="EE102" s="16">
        <f>Sect_CBs!EE102+Sect_DBs!DG102+Sect_FCs!DG102</f>
        <v>48442.465375550004</v>
      </c>
      <c r="EF102" s="16">
        <f>Sect_CBs!EF102+Sect_DBs!DH102+Sect_FCs!DH102</f>
        <v>49043.83686879</v>
      </c>
      <c r="EG102" s="16">
        <f>Sect_CBs!EG102+Sect_DBs!DI102+Sect_FCs!DI102</f>
        <v>50488.846278180012</v>
      </c>
      <c r="EH102" s="16">
        <f>Sect_CBs!EH102+Sect_DBs!DJ102+Sect_FCs!DJ102</f>
        <v>50961.824353810007</v>
      </c>
      <c r="EI102" s="16">
        <f>Sect_CBs!EI102+Sect_DBs!DK102+Sect_FCs!DK102</f>
        <v>51023.236800490013</v>
      </c>
      <c r="EJ102" s="16">
        <f>Sect_CBs!EJ102+Sect_DBs!DL102+Sect_FCs!DL102</f>
        <v>52850.489354694</v>
      </c>
      <c r="EK102" s="13">
        <f>Sect_CBs!EK102+Sect_DBs!DM102+Sect_FCs!DM102</f>
        <v>53390.207845915</v>
      </c>
      <c r="EL102" s="13">
        <f>Sect_CBs!EL102+Sect_DBs!DN102+Sect_FCs!DN102</f>
        <v>53963.048338253</v>
      </c>
      <c r="EM102" s="13">
        <f>Sect_CBs!EM102+Sect_DBs!DO102+Sect_FCs!DO102</f>
        <v>54744.696448415001</v>
      </c>
      <c r="EN102" s="13">
        <f>Sect_CBs!EN102+Sect_DBs!DP102+Sect_FCs!DP102</f>
        <v>54932.491085864975</v>
      </c>
      <c r="EO102" s="13">
        <f>Sect_CBs!EO102+Sect_DBs!DQ102+Sect_FCs!DQ102</f>
        <v>54985.96008677499</v>
      </c>
      <c r="EP102" s="13">
        <f>Sect_CBs!EP102+Sect_DBs!DR102+Sect_FCs!DR102</f>
        <v>54679.06982917498</v>
      </c>
      <c r="EQ102" s="13">
        <f>Sect_CBs!EQ102+Sect_DBs!DS102+Sect_FCs!DS102</f>
        <v>56595.096891564986</v>
      </c>
      <c r="ER102" s="13">
        <f>Sect_CBs!ER102+Sect_DBs!DT102+Sect_FCs!DT102</f>
        <v>61288.363748021991</v>
      </c>
      <c r="ES102" s="13">
        <f>Sect_CBs!ES102+Sect_DBs!DU102+Sect_FCs!DU102</f>
        <v>57249.228073539976</v>
      </c>
      <c r="ET102" s="13">
        <f>Sect_CBs!ET102+Sect_DBs!DV102+Sect_FCs!DV102</f>
        <v>57438.775981801984</v>
      </c>
      <c r="EU102" s="13">
        <f>Sect_CBs!EU102+Sect_DBs!DW102+Sect_FCs!DW102</f>
        <v>57222.264104003989</v>
      </c>
      <c r="EV102" s="13">
        <f>Sect_CBs!EV102+Sect_DBs!DX102+Sect_FCs!DX102</f>
        <v>56494.878928732011</v>
      </c>
      <c r="EW102" s="13">
        <f>Sect_CBs!EW102+Sect_DBs!DY102+Sect_FCs!DY102</f>
        <v>58136.738350799991</v>
      </c>
      <c r="EX102" s="13">
        <f>Sect_CBs!EX102+Sect_DBs!DZ102+Sect_FCs!DZ102</f>
        <v>57678.656758360019</v>
      </c>
    </row>
    <row r="103" spans="1:154" s="18" customFormat="1" x14ac:dyDescent="0.3">
      <c r="A103" s="15" t="s">
        <v>115</v>
      </c>
      <c r="B103" s="16">
        <v>920.94076724999991</v>
      </c>
      <c r="C103" s="16">
        <v>1006.65496351</v>
      </c>
      <c r="D103" s="16">
        <v>991.62022388999992</v>
      </c>
      <c r="E103" s="16">
        <v>1243.7731145016198</v>
      </c>
      <c r="F103" s="16">
        <v>1248.2131907999999</v>
      </c>
      <c r="G103" s="16">
        <v>1498.7788090099996</v>
      </c>
      <c r="H103" s="16">
        <v>1528.5249388799998</v>
      </c>
      <c r="I103" s="16">
        <v>1506.6040183099999</v>
      </c>
      <c r="J103" s="16">
        <v>1505.4870183099999</v>
      </c>
      <c r="K103" s="16">
        <v>1612.29072744</v>
      </c>
      <c r="L103" s="16">
        <v>1604.5130170679597</v>
      </c>
      <c r="M103" s="16">
        <v>1774.3286760580618</v>
      </c>
      <c r="N103" s="16">
        <v>1286.432379282543</v>
      </c>
      <c r="O103" s="16">
        <v>1184.004458972543</v>
      </c>
      <c r="P103" s="16">
        <v>1223.876881952543</v>
      </c>
      <c r="Q103" s="16">
        <v>1870.9097813825424</v>
      </c>
      <c r="R103" s="16">
        <v>1949.1872801225431</v>
      </c>
      <c r="S103" s="16">
        <v>1961.0697983000002</v>
      </c>
      <c r="T103" s="16">
        <v>2199.7397664400014</v>
      </c>
      <c r="U103" s="16">
        <v>2042.945826826947</v>
      </c>
      <c r="V103" s="16">
        <v>2082.8952120799995</v>
      </c>
      <c r="W103" s="16">
        <v>2186.8106320900001</v>
      </c>
      <c r="X103" s="16">
        <v>2260.9198090700002</v>
      </c>
      <c r="Y103" s="16">
        <v>2477.3448398399996</v>
      </c>
      <c r="Z103" s="16">
        <f>Sect_CBs!Z103+Sect_DBs!B103+Sect_FCs!B103</f>
        <v>1987.1628727999996</v>
      </c>
      <c r="AA103" s="16">
        <f>Sect_CBs!AA103+Sect_DBs!C103+Sect_FCs!C103</f>
        <v>2150.3679476400002</v>
      </c>
      <c r="AB103" s="16">
        <f>Sect_CBs!AB103+Sect_DBs!D103+Sect_FCs!D103</f>
        <v>2253.7579677200001</v>
      </c>
      <c r="AC103" s="16">
        <f>Sect_CBs!AC103+Sect_DBs!E103+Sect_FCs!E103</f>
        <v>2203.5151987500003</v>
      </c>
      <c r="AD103" s="16">
        <f>Sect_CBs!AD103+Sect_DBs!F103+Sect_FCs!F103</f>
        <v>2208.2113572269996</v>
      </c>
      <c r="AE103" s="16">
        <f>Sect_CBs!AE103+Sect_DBs!G103+Sect_FCs!G103</f>
        <v>2188.9141052660002</v>
      </c>
      <c r="AF103" s="16">
        <f>Sect_CBs!AF103+Sect_DBs!H103+Sect_FCs!H103</f>
        <v>2208.8113240560001</v>
      </c>
      <c r="AG103" s="16">
        <f>Sect_CBs!AG103+Sect_DBs!I103+Sect_FCs!I103</f>
        <v>2214.5612232929998</v>
      </c>
      <c r="AH103" s="16">
        <f>Sect_CBs!AH103+Sect_DBs!J103+Sect_FCs!J103</f>
        <v>2061.0479559579999</v>
      </c>
      <c r="AI103" s="16">
        <f>Sect_CBs!AI103+Sect_DBs!K103+Sect_FCs!K103</f>
        <v>2042.5961598199999</v>
      </c>
      <c r="AJ103" s="16">
        <f>Sect_CBs!AJ103+Sect_DBs!L103+Sect_FCs!L103</f>
        <v>1958.7235592710003</v>
      </c>
      <c r="AK103" s="16">
        <f>Sect_CBs!AK103+Sect_DBs!M103+Sect_FCs!M103</f>
        <v>2062.1458039510003</v>
      </c>
      <c r="AL103" s="16">
        <f>Sect_CBs!AL103+Sect_DBs!N103+Sect_FCs!N103</f>
        <v>2010.8289062089996</v>
      </c>
      <c r="AM103" s="16">
        <f>Sect_CBs!AM103+Sect_DBs!O103+Sect_FCs!O103</f>
        <v>2293.4404677100001</v>
      </c>
      <c r="AN103" s="16">
        <f>Sect_CBs!AN103+Sect_DBs!P103+Sect_FCs!P103</f>
        <v>2367.983644941</v>
      </c>
      <c r="AO103" s="16">
        <f>Sect_CBs!AO103+Sect_DBs!Q103+Sect_FCs!Q103</f>
        <v>2992.8727770320002</v>
      </c>
      <c r="AP103" s="16">
        <f>Sect_CBs!AP103+Sect_DBs!R103+Sect_FCs!R103</f>
        <v>2980.6668357720009</v>
      </c>
      <c r="AQ103" s="16">
        <f>Sect_CBs!AQ103+Sect_DBs!S103+Sect_FCs!S103</f>
        <v>2978.9154969619999</v>
      </c>
      <c r="AR103" s="16">
        <f>Sect_CBs!AR103+Sect_DBs!T103+Sect_FCs!T103</f>
        <v>3023.948702187</v>
      </c>
      <c r="AS103" s="16">
        <f>Sect_CBs!AS103+Sect_DBs!U103+Sect_FCs!U103</f>
        <v>2490.139747877</v>
      </c>
      <c r="AT103" s="16">
        <f>Sect_CBs!AT103+Sect_DBs!V103+Sect_FCs!V103</f>
        <v>2503.1382486570001</v>
      </c>
      <c r="AU103" s="16">
        <f>Sect_CBs!AU103+Sect_DBs!W103+Sect_FCs!W103</f>
        <v>2531.0555627069998</v>
      </c>
      <c r="AV103" s="16">
        <f>Sect_CBs!AV103+Sect_DBs!X103+Sect_FCs!X103</f>
        <v>2553.7699619370005</v>
      </c>
      <c r="AW103" s="16">
        <f>Sect_CBs!AW103+Sect_DBs!Y103+Sect_FCs!Y103</f>
        <v>2576.7057416870002</v>
      </c>
      <c r="AX103" s="16">
        <f>Sect_CBs!AX103+Sect_DBs!Z103+Sect_FCs!Z103</f>
        <v>2327.5318396570001</v>
      </c>
      <c r="AY103" s="16">
        <f>Sect_CBs!AY103+Sect_DBs!AA103+Sect_FCs!AA103</f>
        <v>2296.6597288570101</v>
      </c>
      <c r="AZ103" s="16">
        <f>Sect_CBs!AZ103+Sect_DBs!AB103+Sect_FCs!AB103</f>
        <v>2272.9834272470102</v>
      </c>
      <c r="BA103" s="16">
        <f>Sect_CBs!BA103+Sect_DBs!AC103+Sect_FCs!AC103</f>
        <v>2505.6017565370003</v>
      </c>
      <c r="BB103" s="16">
        <f>Sect_CBs!BB103+Sect_DBs!AD103+Sect_FCs!AD103</f>
        <v>2434.3966933070001</v>
      </c>
      <c r="BC103" s="16">
        <f>Sect_CBs!BC103+Sect_DBs!AE103+Sect_FCs!AE103</f>
        <v>2438.4754131570003</v>
      </c>
      <c r="BD103" s="16">
        <f>Sect_CBs!BD103+Sect_DBs!AF103+Sect_FCs!AF103</f>
        <v>2544.4579717000001</v>
      </c>
      <c r="BE103" s="16">
        <f>Sect_CBs!BE103+Sect_DBs!AG103+Sect_FCs!AG103</f>
        <v>2594.0766735700004</v>
      </c>
      <c r="BF103" s="16">
        <f>Sect_CBs!BF103+Sect_DBs!AH103+Sect_FCs!AH103</f>
        <v>2585.5343874</v>
      </c>
      <c r="BG103" s="16">
        <f>Sect_CBs!BG103+Sect_DBs!AI103+Sect_FCs!AI103</f>
        <v>2686.5472988800007</v>
      </c>
      <c r="BH103" s="16">
        <f>Sect_CBs!BH103+Sect_DBs!AJ103+Sect_FCs!AJ103</f>
        <v>2620.1930404700001</v>
      </c>
      <c r="BI103" s="16">
        <f>Sect_CBs!BI103+Sect_DBs!AK103+Sect_FCs!AK103</f>
        <v>2680.3464072610004</v>
      </c>
      <c r="BJ103" s="16">
        <f>Sect_CBs!BJ103+Sect_DBs!AL103+Sect_FCs!AL103</f>
        <v>2713.4745796810003</v>
      </c>
      <c r="BK103" s="16">
        <f>Sect_CBs!BK103+Sect_DBs!AM103+Sect_FCs!AM103</f>
        <v>2730.3706066610002</v>
      </c>
      <c r="BL103" s="16">
        <f>Sect_CBs!BL103+Sect_DBs!AN103+Sect_FCs!AN103</f>
        <v>2774.9351485099996</v>
      </c>
      <c r="BM103" s="16">
        <f>Sect_CBs!BM103+Sect_DBs!AO103+Sect_FCs!AO103</f>
        <v>3097.5312451</v>
      </c>
      <c r="BN103" s="16">
        <f>Sect_CBs!BN103+Sect_DBs!AP103+Sect_FCs!AP103</f>
        <v>2701.97539448</v>
      </c>
      <c r="BO103" s="16">
        <f>Sect_CBs!BO103+Sect_DBs!AQ103+Sect_FCs!AQ103</f>
        <v>2874.3236717700006</v>
      </c>
      <c r="BP103" s="16">
        <f>Sect_CBs!BP103+Sect_DBs!AR103+Sect_FCs!AR103</f>
        <v>3024.4744105</v>
      </c>
      <c r="BQ103" s="16">
        <f>Sect_CBs!BQ103+Sect_DBs!AS103+Sect_FCs!AS103</f>
        <v>3054.5851429499999</v>
      </c>
      <c r="BR103" s="16">
        <f>Sect_CBs!BR103+Sect_DBs!AT103+Sect_FCs!AT103</f>
        <v>3119.1046717000004</v>
      </c>
      <c r="BS103" s="16">
        <f>Sect_CBs!BS103+Sect_DBs!AU103+Sect_FCs!AU103</f>
        <v>3150.6856990599999</v>
      </c>
      <c r="BT103" s="16">
        <f>Sect_CBs!BT103+Sect_DBs!AV103+Sect_FCs!AV103</f>
        <v>3231.7843651600001</v>
      </c>
      <c r="BU103" s="16">
        <f>Sect_CBs!BU103+Sect_DBs!AW103+Sect_FCs!AW103</f>
        <v>2672.9994705399999</v>
      </c>
      <c r="BV103" s="16">
        <f>Sect_CBs!BV103+Sect_DBs!AX103+Sect_FCs!AX103</f>
        <v>2766.5871358700001</v>
      </c>
      <c r="BW103" s="16">
        <f>Sect_CBs!BW103+Sect_DBs!AY103+Sect_FCs!AY103</f>
        <v>3010.2150386199996</v>
      </c>
      <c r="BX103" s="16">
        <f>Sect_CBs!BX103+Sect_DBs!AZ103+Sect_FCs!AZ103</f>
        <v>3116.5041678200005</v>
      </c>
      <c r="BY103" s="16">
        <f>Sect_CBs!BY103+Sect_DBs!BA103+Sect_FCs!BA103</f>
        <v>3127.6019347899996</v>
      </c>
      <c r="BZ103" s="16">
        <f>Sect_CBs!BZ103+Sect_DBs!BB103+Sect_FCs!BB103</f>
        <v>3169.9554484700002</v>
      </c>
      <c r="CA103" s="16">
        <f>Sect_CBs!CA103+Sect_DBs!BC103+Sect_FCs!BC103</f>
        <v>3183.5401772400005</v>
      </c>
      <c r="CB103" s="16">
        <f>Sect_CBs!CB103+Sect_DBs!BD103+Sect_FCs!BD103</f>
        <v>3273.3783659300002</v>
      </c>
      <c r="CC103" s="16">
        <f>Sect_CBs!CC103+Sect_DBs!BE103+Sect_FCs!BE103</f>
        <v>3202.7330229699992</v>
      </c>
      <c r="CD103" s="16">
        <f>Sect_CBs!CD103+Sect_DBs!BF103+Sect_FCs!BF103</f>
        <v>3397.0355437500002</v>
      </c>
      <c r="CE103" s="16">
        <f>Sect_CBs!CE103+Sect_DBs!BG103+Sect_FCs!BG103</f>
        <v>3265.7656118200002</v>
      </c>
      <c r="CF103" s="16">
        <f>Sect_CBs!CF103+Sect_DBs!BH103+Sect_FCs!BH103</f>
        <v>3271.5395113699997</v>
      </c>
      <c r="CG103" s="16">
        <f>Sect_CBs!CG103+Sect_DBs!BI103+Sect_FCs!BI103</f>
        <v>3165.8550494799997</v>
      </c>
      <c r="CH103" s="16">
        <f>Sect_CBs!CH103+Sect_DBs!BJ103+Sect_FCs!BJ103</f>
        <v>3048.4579758499995</v>
      </c>
      <c r="CI103" s="16">
        <f>Sect_CBs!CI103+Sect_DBs!BK103+Sect_FCs!BK103</f>
        <v>3106.5123386499999</v>
      </c>
      <c r="CJ103" s="16">
        <f>Sect_CBs!CJ103+Sect_DBs!BL103+Sect_FCs!BL103</f>
        <v>3064.1735416500001</v>
      </c>
      <c r="CK103" s="16">
        <f>Sect_CBs!CK103+Sect_DBs!BM103+Sect_FCs!BM103</f>
        <v>3072.03599515</v>
      </c>
      <c r="CL103" s="16">
        <f>Sect_CBs!CL103+Sect_DBs!BN103+Sect_FCs!BN103</f>
        <v>3256.7643228399997</v>
      </c>
      <c r="CM103" s="16">
        <f>Sect_CBs!CM103+Sect_DBs!BO103+Sect_FCs!BO103</f>
        <v>3326.4791818300005</v>
      </c>
      <c r="CN103" s="16">
        <f>Sect_CBs!CN103+Sect_DBs!BP103+Sect_FCs!BP103</f>
        <v>3361.6716123100005</v>
      </c>
      <c r="CO103" s="16">
        <f>Sect_CBs!CO103+Sect_DBs!BQ103+Sect_FCs!BQ103</f>
        <v>3446.5400814100003</v>
      </c>
      <c r="CP103" s="16">
        <f>Sect_CBs!CP103+Sect_DBs!BR103+Sect_FCs!BR103</f>
        <v>3451.4814612962937</v>
      </c>
      <c r="CQ103" s="16">
        <f>Sect_CBs!CQ103+Sect_DBs!BS103+Sect_FCs!BS103</f>
        <v>3422.974385706294</v>
      </c>
      <c r="CR103" s="16">
        <f>Sect_CBs!CR103+Sect_DBs!BT103+Sect_FCs!BT103</f>
        <v>3577.2383396000005</v>
      </c>
      <c r="CS103" s="16">
        <f>Sect_CBs!CS103+Sect_DBs!BU103+Sect_FCs!BU103</f>
        <v>3530.0535803500006</v>
      </c>
      <c r="CT103" s="16">
        <f>Sect_CBs!CT103+Sect_DBs!BV103+Sect_FCs!BV103</f>
        <v>3524.7618459499995</v>
      </c>
      <c r="CU103" s="16">
        <f>Sect_CBs!CU103+Sect_DBs!BW103+Sect_FCs!BW103</f>
        <v>3819.0005994199996</v>
      </c>
      <c r="CV103" s="16">
        <f>Sect_CBs!CV103+Sect_DBs!BX103+Sect_FCs!BX103</f>
        <v>3784.9120983699995</v>
      </c>
      <c r="CW103" s="16">
        <f>Sect_CBs!CW103+Sect_DBs!BY103+Sect_FCs!BY103</f>
        <v>3584.5277989600004</v>
      </c>
      <c r="CX103" s="16">
        <f>Sect_CBs!CX103+Sect_DBs!BZ103+Sect_FCs!BZ103</f>
        <v>3447.4937766700004</v>
      </c>
      <c r="CY103" s="16">
        <f>Sect_CBs!CY103+Sect_DBs!CA103+Sect_FCs!CA103</f>
        <v>3549.9419869099997</v>
      </c>
      <c r="CZ103" s="16">
        <f>Sect_CBs!CZ103+Sect_DBs!CB103+Sect_FCs!CB103</f>
        <v>3621.1857409100003</v>
      </c>
      <c r="DA103" s="16">
        <f>Sect_CBs!DA103+Sect_DBs!CC103+Sect_FCs!CC103</f>
        <v>4161.32403471</v>
      </c>
      <c r="DB103" s="16">
        <f>Sect_CBs!DB103+Sect_DBs!CD103+Sect_FCs!CD103</f>
        <v>3811.4489701599991</v>
      </c>
      <c r="DC103" s="16">
        <f>Sect_CBs!DC103+Sect_DBs!CE103+Sect_FCs!CE103</f>
        <v>3881.4131438399995</v>
      </c>
      <c r="DD103" s="16">
        <f>Sect_CBs!DD103+Sect_DBs!CF103+Sect_FCs!CF103</f>
        <v>4299.0371323100007</v>
      </c>
      <c r="DE103" s="16">
        <f>Sect_CBs!DE103+Sect_DBs!CG103+Sect_FCs!CG103</f>
        <v>4588.3820602300002</v>
      </c>
      <c r="DF103" s="16">
        <f>Sect_CBs!DF103+Sect_DBs!CH103+Sect_FCs!CH103</f>
        <v>5226.3658695300001</v>
      </c>
      <c r="DG103" s="16">
        <f>Sect_CBs!DG103+Sect_DBs!CI103+Sect_FCs!CI103</f>
        <v>5882.9530157800009</v>
      </c>
      <c r="DH103" s="16">
        <f>Sect_CBs!DH103+Sect_DBs!CJ103+Sect_FCs!CJ103</f>
        <v>6400.9937289799991</v>
      </c>
      <c r="DI103" s="16">
        <f>Sect_CBs!DI103+Sect_DBs!CK103+Sect_FCs!CK103</f>
        <v>6625.2920465899997</v>
      </c>
      <c r="DJ103" s="16">
        <f>Sect_CBs!DJ103+Sect_DBs!CL103+Sect_FCs!CL103</f>
        <v>6722.6688931800009</v>
      </c>
      <c r="DK103" s="16">
        <f>Sect_CBs!DK103+Sect_DBs!CM103+Sect_FCs!CM103</f>
        <v>6856.5611585899978</v>
      </c>
      <c r="DL103" s="16">
        <f>Sect_CBs!DL103+Sect_DBs!CN103+Sect_FCs!CN103</f>
        <v>7168.6115068699992</v>
      </c>
      <c r="DM103" s="16">
        <f>Sect_CBs!DM103+Sect_DBs!CO103+Sect_FCs!CO103</f>
        <v>7971.7484906400014</v>
      </c>
      <c r="DN103" s="16">
        <f>Sect_CBs!DN103+Sect_DBs!CP103+Sect_FCs!CP103</f>
        <v>7960.5895406700001</v>
      </c>
      <c r="DO103" s="16">
        <f>Sect_CBs!DO103+Sect_DBs!CQ103+Sect_FCs!CQ103</f>
        <v>8386.0570218599969</v>
      </c>
      <c r="DP103" s="16">
        <f>Sect_CBs!DP103+Sect_DBs!CR103+Sect_FCs!CR103</f>
        <v>8711.259313120001</v>
      </c>
      <c r="DQ103" s="16">
        <f>Sect_CBs!DQ103+Sect_DBs!CS103+Sect_FCs!CS103</f>
        <v>8264.9280688300005</v>
      </c>
      <c r="DR103" s="16">
        <f>Sect_CBs!DR103+Sect_DBs!CT103+Sect_FCs!CT103</f>
        <v>7973.5186369900002</v>
      </c>
      <c r="DS103" s="16">
        <f>Sect_CBs!DS103+Sect_DBs!CU103+Sect_FCs!CU103</f>
        <v>7416.9544140200005</v>
      </c>
      <c r="DT103" s="16">
        <f>Sect_CBs!DT103+Sect_DBs!CV103+Sect_FCs!CV103</f>
        <v>7817.4429820199994</v>
      </c>
      <c r="DU103" s="16">
        <f>Sect_CBs!DU103+Sect_DBs!CW103+Sect_FCs!CW103</f>
        <v>8104.9252585699996</v>
      </c>
      <c r="DV103" s="16">
        <f>Sect_CBs!DV103+Sect_DBs!CX103+Sect_FCs!CX103</f>
        <v>8180.5958625599978</v>
      </c>
      <c r="DW103" s="16">
        <f>Sect_CBs!DW103+Sect_DBs!CY103+Sect_FCs!CY103</f>
        <v>8340.7809112199993</v>
      </c>
      <c r="DX103" s="16">
        <f>Sect_CBs!DX103+Sect_DBs!CZ103+Sect_FCs!CZ103</f>
        <v>8691.2406888500027</v>
      </c>
      <c r="DY103" s="16">
        <f>Sect_CBs!DY103+Sect_DBs!DA103+Sect_FCs!DA103</f>
        <v>8045.8836298299993</v>
      </c>
      <c r="DZ103" s="16">
        <f>Sect_CBs!DZ103+Sect_DBs!DB103+Sect_FCs!DB103</f>
        <v>8014.6083140500004</v>
      </c>
      <c r="EA103" s="16">
        <f>Sect_CBs!EA103+Sect_DBs!DC103+Sect_FCs!DC103</f>
        <v>7933.1716152399995</v>
      </c>
      <c r="EB103" s="16">
        <f>Sect_CBs!EB103+Sect_DBs!DD103+Sect_FCs!DD103</f>
        <v>7714.3342002099998</v>
      </c>
      <c r="EC103" s="16">
        <f>Sect_CBs!EC103+Sect_DBs!DE103+Sect_FCs!DE103</f>
        <v>7457.8313573799996</v>
      </c>
      <c r="ED103" s="16">
        <f>Sect_CBs!ED103+Sect_DBs!DF103+Sect_FCs!DF103</f>
        <v>7893.9278817099994</v>
      </c>
      <c r="EE103" s="16">
        <f>Sect_CBs!EE103+Sect_DBs!DG103+Sect_FCs!DG103</f>
        <v>8152.075384756401</v>
      </c>
      <c r="EF103" s="16">
        <f>Sect_CBs!EF103+Sect_DBs!DH103+Sect_FCs!DH103</f>
        <v>8183.6059606600011</v>
      </c>
      <c r="EG103" s="16">
        <f>Sect_CBs!EG103+Sect_DBs!DI103+Sect_FCs!DI103</f>
        <v>8797.5191581599993</v>
      </c>
      <c r="EH103" s="16">
        <f>Sect_CBs!EH103+Sect_DBs!DJ103+Sect_FCs!DJ103</f>
        <v>8036.4882504199995</v>
      </c>
      <c r="EI103" s="16">
        <f>Sect_CBs!EI103+Sect_DBs!DK103+Sect_FCs!DK103</f>
        <v>8538.5501487699985</v>
      </c>
      <c r="EJ103" s="16">
        <f>Sect_CBs!EJ103+Sect_DBs!DL103+Sect_FCs!DL103</f>
        <v>12456.067935549998</v>
      </c>
      <c r="EK103" s="13">
        <f>Sect_CBs!EK103+Sect_DBs!DM103+Sect_FCs!DM103</f>
        <v>12401.586879439999</v>
      </c>
      <c r="EL103" s="13">
        <f>Sect_CBs!EL103+Sect_DBs!DN103+Sect_FCs!DN103</f>
        <v>12556.233027980001</v>
      </c>
      <c r="EM103" s="13">
        <f>Sect_CBs!EM103+Sect_DBs!DO103+Sect_FCs!DO103</f>
        <v>12194.30464093</v>
      </c>
      <c r="EN103" s="13">
        <f>Sect_CBs!EN103+Sect_DBs!DP103+Sect_FCs!DP103</f>
        <v>12719.212776419998</v>
      </c>
      <c r="EO103" s="13">
        <f>Sect_CBs!EO103+Sect_DBs!DQ103+Sect_FCs!DQ103</f>
        <v>12962.658081749998</v>
      </c>
      <c r="EP103" s="13">
        <f>Sect_CBs!EP103+Sect_DBs!DR103+Sect_FCs!DR103</f>
        <v>14113.485461599999</v>
      </c>
      <c r="EQ103" s="13">
        <f>Sect_CBs!EQ103+Sect_DBs!DS103+Sect_FCs!DS103</f>
        <v>14046.368783269998</v>
      </c>
      <c r="ER103" s="13">
        <f>Sect_CBs!ER103+Sect_DBs!DT103+Sect_FCs!DT103</f>
        <v>19866.288972069997</v>
      </c>
      <c r="ES103" s="13">
        <f>Sect_CBs!ES103+Sect_DBs!DU103+Sect_FCs!DU103</f>
        <v>14462.722877469998</v>
      </c>
      <c r="ET103" s="13">
        <f>Sect_CBs!ET103+Sect_DBs!DV103+Sect_FCs!DV103</f>
        <v>14343.334776349997</v>
      </c>
      <c r="EU103" s="13">
        <f>Sect_CBs!EU103+Sect_DBs!DW103+Sect_FCs!DW103</f>
        <v>14735.766365029998</v>
      </c>
      <c r="EV103" s="13">
        <f>Sect_CBs!EV103+Sect_DBs!DX103+Sect_FCs!DX103</f>
        <v>14812.051118240002</v>
      </c>
      <c r="EW103" s="13">
        <f>Sect_CBs!EW103+Sect_DBs!DY103+Sect_FCs!DY103</f>
        <v>14791.059634410001</v>
      </c>
      <c r="EX103" s="13">
        <f>Sect_CBs!EX103+Sect_DBs!DZ103+Sect_FCs!DZ103</f>
        <v>14932.390727840002</v>
      </c>
    </row>
    <row r="104" spans="1:154" s="18" customFormat="1" x14ac:dyDescent="0.3">
      <c r="A104" s="15" t="s">
        <v>116</v>
      </c>
      <c r="B104" s="16">
        <v>6275.2182750800011</v>
      </c>
      <c r="C104" s="16">
        <v>6853.0332638000009</v>
      </c>
      <c r="D104" s="16">
        <v>6933.2974515100013</v>
      </c>
      <c r="E104" s="16">
        <v>6676.4797191744219</v>
      </c>
      <c r="F104" s="16">
        <v>6994.3298645499981</v>
      </c>
      <c r="G104" s="16">
        <v>7261.2680039200004</v>
      </c>
      <c r="H104" s="16">
        <v>7224.8948763746348</v>
      </c>
      <c r="I104" s="16">
        <v>7738.469964459272</v>
      </c>
      <c r="J104" s="16">
        <v>7737.8399644592719</v>
      </c>
      <c r="K104" s="16">
        <v>7906.0492940739032</v>
      </c>
      <c r="L104" s="16">
        <v>8070.4252738571331</v>
      </c>
      <c r="M104" s="16">
        <v>8842.1185110787483</v>
      </c>
      <c r="N104" s="16">
        <v>7897.0570256086621</v>
      </c>
      <c r="O104" s="16">
        <v>8239.9544079586612</v>
      </c>
      <c r="P104" s="16">
        <v>7994.1624002886601</v>
      </c>
      <c r="Q104" s="16">
        <v>8150.407137118661</v>
      </c>
      <c r="R104" s="16">
        <v>8395.5415280536599</v>
      </c>
      <c r="S104" s="16">
        <v>8446.9053692244979</v>
      </c>
      <c r="T104" s="16">
        <v>8321.281929599998</v>
      </c>
      <c r="U104" s="16">
        <v>8449.7962855186015</v>
      </c>
      <c r="V104" s="16">
        <v>8744.0395776600017</v>
      </c>
      <c r="W104" s="16">
        <v>10068.909526420999</v>
      </c>
      <c r="X104" s="16">
        <v>10282.790222841004</v>
      </c>
      <c r="Y104" s="16">
        <v>10248.571333210997</v>
      </c>
      <c r="Z104" s="16">
        <f>Sect_CBs!Z104+Sect_DBs!B104+Sect_FCs!B104</f>
        <v>15458.596297346998</v>
      </c>
      <c r="AA104" s="16">
        <f>Sect_CBs!AA104+Sect_DBs!C104+Sect_FCs!C104</f>
        <v>13870.603485666996</v>
      </c>
      <c r="AB104" s="16">
        <f>Sect_CBs!AB104+Sect_DBs!D104+Sect_FCs!D104</f>
        <v>13611.7342995536</v>
      </c>
      <c r="AC104" s="16">
        <f>Sect_CBs!AC104+Sect_DBs!E104+Sect_FCs!E104</f>
        <v>14067.153147353598</v>
      </c>
      <c r="AD104" s="16">
        <f>Sect_CBs!AD104+Sect_DBs!F104+Sect_FCs!F104</f>
        <v>14725.31376744</v>
      </c>
      <c r="AE104" s="16">
        <f>Sect_CBs!AE104+Sect_DBs!G104+Sect_FCs!G104</f>
        <v>14317.424023468</v>
      </c>
      <c r="AF104" s="16">
        <f>Sect_CBs!AF104+Sect_DBs!H104+Sect_FCs!H104</f>
        <v>14976.330149015799</v>
      </c>
      <c r="AG104" s="16">
        <f>Sect_CBs!AG104+Sect_DBs!I104+Sect_FCs!I104</f>
        <v>15047.957742155795</v>
      </c>
      <c r="AH104" s="16">
        <f>Sect_CBs!AH104+Sect_DBs!J104+Sect_FCs!J104</f>
        <v>15020.388187900944</v>
      </c>
      <c r="AI104" s="16">
        <f>Sect_CBs!AI104+Sect_DBs!K104+Sect_FCs!K104</f>
        <v>15438.293240735999</v>
      </c>
      <c r="AJ104" s="16">
        <f>Sect_CBs!AJ104+Sect_DBs!L104+Sect_FCs!L104</f>
        <v>15105.026236324798</v>
      </c>
      <c r="AK104" s="16">
        <f>Sect_CBs!AK104+Sect_DBs!M104+Sect_FCs!M104</f>
        <v>15549.349468054797</v>
      </c>
      <c r="AL104" s="16">
        <f>Sect_CBs!AL104+Sect_DBs!N104+Sect_FCs!N104</f>
        <v>14589.726833053803</v>
      </c>
      <c r="AM104" s="16">
        <f>Sect_CBs!AM104+Sect_DBs!O104+Sect_FCs!O104</f>
        <v>14250.291927880002</v>
      </c>
      <c r="AN104" s="16">
        <f>Sect_CBs!AN104+Sect_DBs!P104+Sect_FCs!P104</f>
        <v>14750.063200342798</v>
      </c>
      <c r="AO104" s="16">
        <f>Sect_CBs!AO104+Sect_DBs!Q104+Sect_FCs!Q104</f>
        <v>15413.439852302799</v>
      </c>
      <c r="AP104" s="16">
        <f>Sect_CBs!AP104+Sect_DBs!R104+Sect_FCs!R104</f>
        <v>16038.654133461798</v>
      </c>
      <c r="AQ104" s="16">
        <f>Sect_CBs!AQ104+Sect_DBs!S104+Sect_FCs!S104</f>
        <v>15974.170397411797</v>
      </c>
      <c r="AR104" s="16">
        <f>Sect_CBs!AR104+Sect_DBs!T104+Sect_FCs!T104</f>
        <v>15866.558702612803</v>
      </c>
      <c r="AS104" s="16">
        <f>Sect_CBs!AS104+Sect_DBs!U104+Sect_FCs!U104</f>
        <v>15418.471637342798</v>
      </c>
      <c r="AT104" s="16">
        <f>Sect_CBs!AT104+Sect_DBs!V104+Sect_FCs!V104</f>
        <v>15657.137381501198</v>
      </c>
      <c r="AU104" s="16">
        <f>Sect_CBs!AU104+Sect_DBs!W104+Sect_FCs!W104</f>
        <v>15185.0562462368</v>
      </c>
      <c r="AV104" s="16">
        <f>Sect_CBs!AV104+Sect_DBs!X104+Sect_FCs!X104</f>
        <v>15533.992414886798</v>
      </c>
      <c r="AW104" s="16">
        <f>Sect_CBs!AW104+Sect_DBs!Y104+Sect_FCs!Y104</f>
        <v>15459.661024003472</v>
      </c>
      <c r="AX104" s="16">
        <f>Sect_CBs!AX104+Sect_DBs!Z104+Sect_FCs!Z104</f>
        <v>15248.848010036509</v>
      </c>
      <c r="AY104" s="16">
        <f>Sect_CBs!AY104+Sect_DBs!AA104+Sect_FCs!AA104</f>
        <v>15203.240946440003</v>
      </c>
      <c r="AZ104" s="16">
        <f>Sect_CBs!AZ104+Sect_DBs!AB104+Sect_FCs!AB104</f>
        <v>15961.416584900002</v>
      </c>
      <c r="BA104" s="16">
        <f>Sect_CBs!BA104+Sect_DBs!AC104+Sect_FCs!AC104</f>
        <v>15255.376349460003</v>
      </c>
      <c r="BB104" s="16">
        <f>Sect_CBs!BB104+Sect_DBs!AD104+Sect_FCs!AD104</f>
        <v>14970.755875786004</v>
      </c>
      <c r="BC104" s="16">
        <f>Sect_CBs!BC104+Sect_DBs!AE104+Sect_FCs!AE104</f>
        <v>14181.182156205996</v>
      </c>
      <c r="BD104" s="16">
        <f>Sect_CBs!BD104+Sect_DBs!AF104+Sect_FCs!AF104</f>
        <v>15179.026405381001</v>
      </c>
      <c r="BE104" s="16">
        <f>Sect_CBs!BE104+Sect_DBs!AG104+Sect_FCs!AG104</f>
        <v>14916.960613236288</v>
      </c>
      <c r="BF104" s="16">
        <f>Sect_CBs!BF104+Sect_DBs!AH104+Sect_FCs!AH104</f>
        <v>14885.106521005282</v>
      </c>
      <c r="BG104" s="16">
        <f>Sect_CBs!BG104+Sect_DBs!AI104+Sect_FCs!AI104</f>
        <v>15110.482397912005</v>
      </c>
      <c r="BH104" s="16">
        <f>Sect_CBs!BH104+Sect_DBs!AJ104+Sect_FCs!AJ104</f>
        <v>15266.559757820003</v>
      </c>
      <c r="BI104" s="16">
        <f>Sect_CBs!BI104+Sect_DBs!AK104+Sect_FCs!AK104</f>
        <v>15567.573294281005</v>
      </c>
      <c r="BJ104" s="16">
        <f>Sect_CBs!BJ104+Sect_DBs!AL104+Sect_FCs!AL104</f>
        <v>15513.466384940002</v>
      </c>
      <c r="BK104" s="16">
        <f>Sect_CBs!BK104+Sect_DBs!AM104+Sect_FCs!AM104</f>
        <v>15260.94712907</v>
      </c>
      <c r="BL104" s="16">
        <f>Sect_CBs!BL104+Sect_DBs!AN104+Sect_FCs!AN104</f>
        <v>15652.94155879</v>
      </c>
      <c r="BM104" s="16">
        <f>Sect_CBs!BM104+Sect_DBs!AO104+Sect_FCs!AO104</f>
        <v>16174.977855630004</v>
      </c>
      <c r="BN104" s="16">
        <f>Sect_CBs!BN104+Sect_DBs!AP104+Sect_FCs!AP104</f>
        <v>16029.149362720007</v>
      </c>
      <c r="BO104" s="16">
        <f>Sect_CBs!BO104+Sect_DBs!AQ104+Sect_FCs!AQ104</f>
        <v>16049.252324599995</v>
      </c>
      <c r="BP104" s="16">
        <f>Sect_CBs!BP104+Sect_DBs!AR104+Sect_FCs!AR104</f>
        <v>16008.263766223999</v>
      </c>
      <c r="BQ104" s="16">
        <f>Sect_CBs!BQ104+Sect_DBs!AS104+Sect_FCs!AS104</f>
        <v>16190.046560560495</v>
      </c>
      <c r="BR104" s="16">
        <f>Sect_CBs!BR104+Sect_DBs!AT104+Sect_FCs!AT104</f>
        <v>16153.0237840355</v>
      </c>
      <c r="BS104" s="16">
        <f>Sect_CBs!BS104+Sect_DBs!AU104+Sect_FCs!AU104</f>
        <v>16413.428577962248</v>
      </c>
      <c r="BT104" s="16">
        <f>Sect_CBs!BT104+Sect_DBs!AV104+Sect_FCs!AV104</f>
        <v>15806.349224107742</v>
      </c>
      <c r="BU104" s="16">
        <f>Sect_CBs!BU104+Sect_DBs!AW104+Sect_FCs!AW104</f>
        <v>16989.413531823004</v>
      </c>
      <c r="BV104" s="16">
        <f>Sect_CBs!BV104+Sect_DBs!AX104+Sect_FCs!AX104</f>
        <v>17488.940769730503</v>
      </c>
      <c r="BW104" s="16">
        <f>Sect_CBs!BW104+Sect_DBs!AY104+Sect_FCs!AY104</f>
        <v>17643.172391978504</v>
      </c>
      <c r="BX104" s="16">
        <f>Sect_CBs!BX104+Sect_DBs!AZ104+Sect_FCs!AZ104</f>
        <v>17405.596296871001</v>
      </c>
      <c r="BY104" s="16">
        <f>Sect_CBs!BY104+Sect_DBs!BA104+Sect_FCs!BA104</f>
        <v>17737.386743354004</v>
      </c>
      <c r="BZ104" s="16">
        <f>Sect_CBs!BZ104+Sect_DBs!BB104+Sect_FCs!BB104</f>
        <v>18087.147250102502</v>
      </c>
      <c r="CA104" s="16">
        <f>Sect_CBs!CA104+Sect_DBs!BC104+Sect_FCs!BC104</f>
        <v>17594.671672556498</v>
      </c>
      <c r="CB104" s="16">
        <f>Sect_CBs!CB104+Sect_DBs!BD104+Sect_FCs!BD104</f>
        <v>17837.891373443003</v>
      </c>
      <c r="CC104" s="16">
        <f>Sect_CBs!CC104+Sect_DBs!BE104+Sect_FCs!BE104</f>
        <v>17984.9579061125</v>
      </c>
      <c r="CD104" s="16">
        <f>Sect_CBs!CD104+Sect_DBs!BF104+Sect_FCs!BF104</f>
        <v>17937.143008537503</v>
      </c>
      <c r="CE104" s="16">
        <f>Sect_CBs!CE104+Sect_DBs!BG104+Sect_FCs!BG104</f>
        <v>18857.842731299999</v>
      </c>
      <c r="CF104" s="16">
        <f>Sect_CBs!CF104+Sect_DBs!BH104+Sect_FCs!BH104</f>
        <v>19048.407814970004</v>
      </c>
      <c r="CG104" s="16">
        <f>Sect_CBs!CG104+Sect_DBs!BI104+Sect_FCs!BI104</f>
        <v>20061.767788937206</v>
      </c>
      <c r="CH104" s="16">
        <f>Sect_CBs!CH104+Sect_DBs!BJ104+Sect_FCs!BJ104</f>
        <v>20991.596846599998</v>
      </c>
      <c r="CI104" s="16">
        <f>Sect_CBs!CI104+Sect_DBs!BK104+Sect_FCs!BK104</f>
        <v>21662.687078040002</v>
      </c>
      <c r="CJ104" s="16">
        <f>Sect_CBs!CJ104+Sect_DBs!BL104+Sect_FCs!BL104</f>
        <v>22630.915677350007</v>
      </c>
      <c r="CK104" s="16">
        <f>Sect_CBs!CK104+Sect_DBs!BM104+Sect_FCs!BM104</f>
        <v>22537.501537100008</v>
      </c>
      <c r="CL104" s="16">
        <f>Sect_CBs!CL104+Sect_DBs!BN104+Sect_FCs!BN104</f>
        <v>23355.211454360007</v>
      </c>
      <c r="CM104" s="16">
        <f>Sect_CBs!CM104+Sect_DBs!BO104+Sect_FCs!BO104</f>
        <v>24114.85644127</v>
      </c>
      <c r="CN104" s="16">
        <f>Sect_CBs!CN104+Sect_DBs!BP104+Sect_FCs!BP104</f>
        <v>24079.90130736</v>
      </c>
      <c r="CO104" s="16">
        <f>Sect_CBs!CO104+Sect_DBs!BQ104+Sect_FCs!BQ104</f>
        <v>24385.442551941003</v>
      </c>
      <c r="CP104" s="16">
        <f>Sect_CBs!CP104+Sect_DBs!BR104+Sect_FCs!BR104</f>
        <v>25070.051412365603</v>
      </c>
      <c r="CQ104" s="16">
        <f>Sect_CBs!CQ104+Sect_DBs!BS104+Sect_FCs!BS104</f>
        <v>25264.599205920877</v>
      </c>
      <c r="CR104" s="16">
        <f>Sect_CBs!CR104+Sect_DBs!BT104+Sect_FCs!BT104</f>
        <v>25128.702080721996</v>
      </c>
      <c r="CS104" s="16">
        <f>Sect_CBs!CS104+Sect_DBs!BU104+Sect_FCs!BU104</f>
        <v>26054.961901782997</v>
      </c>
      <c r="CT104" s="16">
        <f>Sect_CBs!CT104+Sect_DBs!BV104+Sect_FCs!BV104</f>
        <v>31456.778505301998</v>
      </c>
      <c r="CU104" s="16">
        <f>Sect_CBs!CU104+Sect_DBs!BW104+Sect_FCs!BW104</f>
        <v>31559.118555033005</v>
      </c>
      <c r="CV104" s="16">
        <f>Sect_CBs!CV104+Sect_DBs!BX104+Sect_FCs!BX104</f>
        <v>31989.78349009301</v>
      </c>
      <c r="CW104" s="16">
        <f>Sect_CBs!CW104+Sect_DBs!BY104+Sect_FCs!BY104</f>
        <v>33920.679196342004</v>
      </c>
      <c r="CX104" s="16">
        <f>Sect_CBs!CX104+Sect_DBs!BZ104+Sect_FCs!BZ104</f>
        <v>34201.990921622993</v>
      </c>
      <c r="CY104" s="16">
        <f>Sect_CBs!CY104+Sect_DBs!CA104+Sect_FCs!CA104</f>
        <v>34857.523672022995</v>
      </c>
      <c r="CZ104" s="16">
        <f>Sect_CBs!CZ104+Sect_DBs!CB104+Sect_FCs!CB104</f>
        <v>35952.579743173002</v>
      </c>
      <c r="DA104" s="16">
        <f>Sect_CBs!DA104+Sect_DBs!CC104+Sect_FCs!CC104</f>
        <v>35932.267380423</v>
      </c>
      <c r="DB104" s="16">
        <f>Sect_CBs!DB104+Sect_DBs!CD104+Sect_FCs!CD104</f>
        <v>35730.306955563006</v>
      </c>
      <c r="DC104" s="16">
        <f>Sect_CBs!DC104+Sect_DBs!CE104+Sect_FCs!CE104</f>
        <v>35553.993905163006</v>
      </c>
      <c r="DD104" s="16">
        <f>Sect_CBs!DD104+Sect_DBs!CF104+Sect_FCs!CF104</f>
        <v>34583.647769071998</v>
      </c>
      <c r="DE104" s="16">
        <f>Sect_CBs!DE104+Sect_DBs!CG104+Sect_FCs!CG104</f>
        <v>35573.590945709992</v>
      </c>
      <c r="DF104" s="16">
        <f>Sect_CBs!DF104+Sect_DBs!CH104+Sect_FCs!CH104</f>
        <v>36189.082712762</v>
      </c>
      <c r="DG104" s="16">
        <f>Sect_CBs!DG104+Sect_DBs!CI104+Sect_FCs!CI104</f>
        <v>35778.850310103007</v>
      </c>
      <c r="DH104" s="16">
        <f>Sect_CBs!DH104+Sect_DBs!CJ104+Sect_FCs!CJ104</f>
        <v>37421.065980072992</v>
      </c>
      <c r="DI104" s="16">
        <f>Sect_CBs!DI104+Sect_DBs!CK104+Sect_FCs!CK104</f>
        <v>38818.180684819978</v>
      </c>
      <c r="DJ104" s="16">
        <f>Sect_CBs!DJ104+Sect_DBs!CL104+Sect_FCs!CL104</f>
        <v>39818.012255722984</v>
      </c>
      <c r="DK104" s="16">
        <f>Sect_CBs!DK104+Sect_DBs!CM104+Sect_FCs!CM104</f>
        <v>40563.843032215504</v>
      </c>
      <c r="DL104" s="16">
        <f>Sect_CBs!DL104+Sect_DBs!CN104+Sect_FCs!CN104</f>
        <v>43570.553440573014</v>
      </c>
      <c r="DM104" s="16">
        <f>Sect_CBs!DM104+Sect_DBs!CO104+Sect_FCs!CO104</f>
        <v>44028.890544331007</v>
      </c>
      <c r="DN104" s="16">
        <f>Sect_CBs!DN104+Sect_DBs!CP104+Sect_FCs!CP104</f>
        <v>44349.112300403009</v>
      </c>
      <c r="DO104" s="16">
        <f>Sect_CBs!DO104+Sect_DBs!CQ104+Sect_FCs!CQ104</f>
        <v>44296.043857363991</v>
      </c>
      <c r="DP104" s="16">
        <f>Sect_CBs!DP104+Sect_DBs!CR104+Sect_FCs!CR104</f>
        <v>43986.873733854489</v>
      </c>
      <c r="DQ104" s="16">
        <f>Sect_CBs!DQ104+Sect_DBs!CS104+Sect_FCs!CS104</f>
        <v>42937.316840689717</v>
      </c>
      <c r="DR104" s="16">
        <f>Sect_CBs!DR104+Sect_DBs!CT104+Sect_FCs!CT104</f>
        <v>42756.956994143969</v>
      </c>
      <c r="DS104" s="16">
        <f>Sect_CBs!DS104+Sect_DBs!CU104+Sect_FCs!CU104</f>
        <v>44797.059199024006</v>
      </c>
      <c r="DT104" s="16">
        <f>Sect_CBs!DT104+Sect_DBs!CV104+Sect_FCs!CV104</f>
        <v>46274.668726534008</v>
      </c>
      <c r="DU104" s="16">
        <f>Sect_CBs!DU104+Sect_DBs!CW104+Sect_FCs!CW104</f>
        <v>46747.977096112983</v>
      </c>
      <c r="DV104" s="16">
        <f>Sect_CBs!DV104+Sect_DBs!CX104+Sect_FCs!CX104</f>
        <v>47837.312892672999</v>
      </c>
      <c r="DW104" s="16">
        <f>Sect_CBs!DW104+Sect_DBs!CY104+Sect_FCs!CY104</f>
        <v>47922.212496402994</v>
      </c>
      <c r="DX104" s="16">
        <f>Sect_CBs!DX104+Sect_DBs!CZ104+Sect_FCs!CZ104</f>
        <v>48625.78046550299</v>
      </c>
      <c r="DY104" s="16">
        <f>Sect_CBs!DY104+Sect_DBs!DA104+Sect_FCs!DA104</f>
        <v>48869.78512099298</v>
      </c>
      <c r="DZ104" s="16">
        <f>Sect_CBs!DZ104+Sect_DBs!DB104+Sect_FCs!DB104</f>
        <v>52747.247297872986</v>
      </c>
      <c r="EA104" s="16">
        <f>Sect_CBs!EA104+Sect_DBs!DC104+Sect_FCs!DC104</f>
        <v>62255.098203878006</v>
      </c>
      <c r="EB104" s="16">
        <f>Sect_CBs!EB104+Sect_DBs!DD104+Sect_FCs!DD104</f>
        <v>60406.97663010539</v>
      </c>
      <c r="EC104" s="16">
        <f>Sect_CBs!EC104+Sect_DBs!DE104+Sect_FCs!DE104</f>
        <v>60603.452568312001</v>
      </c>
      <c r="ED104" s="16">
        <f>Sect_CBs!ED104+Sect_DBs!DF104+Sect_FCs!DF104</f>
        <v>59816.169170207402</v>
      </c>
      <c r="EE104" s="16">
        <f>Sect_CBs!EE104+Sect_DBs!DG104+Sect_FCs!DG104</f>
        <v>61732.639244267397</v>
      </c>
      <c r="EF104" s="16">
        <f>Sect_CBs!EF104+Sect_DBs!DH104+Sect_FCs!DH104</f>
        <v>63377.683230337389</v>
      </c>
      <c r="EG104" s="16">
        <f>Sect_CBs!EG104+Sect_DBs!DI104+Sect_FCs!DI104</f>
        <v>65885.089676617354</v>
      </c>
      <c r="EH104" s="16">
        <f>Sect_CBs!EH104+Sect_DBs!DJ104+Sect_FCs!DJ104</f>
        <v>65404.063875192398</v>
      </c>
      <c r="EI104" s="16">
        <f>Sect_CBs!EI104+Sect_DBs!DK104+Sect_FCs!DK104</f>
        <v>66086.010126582405</v>
      </c>
      <c r="EJ104" s="16">
        <f>Sect_CBs!EJ104+Sect_DBs!DL104+Sect_FCs!DL104</f>
        <v>66327.196872370376</v>
      </c>
      <c r="EK104" s="13">
        <f>Sect_CBs!EK104+Sect_DBs!DM104+Sect_FCs!DM104</f>
        <v>66288.483700048018</v>
      </c>
      <c r="EL104" s="13">
        <f>Sect_CBs!EL104+Sect_DBs!DN104+Sect_FCs!DN104</f>
        <v>67457.246434758985</v>
      </c>
      <c r="EM104" s="13">
        <f>Sect_CBs!EM104+Sect_DBs!DO104+Sect_FCs!DO104</f>
        <v>67356.446447572962</v>
      </c>
      <c r="EN104" s="13">
        <f>Sect_CBs!EN104+Sect_DBs!DP104+Sect_FCs!DP104</f>
        <v>65230.126529256981</v>
      </c>
      <c r="EO104" s="13">
        <f>Sect_CBs!EO104+Sect_DBs!DQ104+Sect_FCs!DQ104</f>
        <v>65479.720312157006</v>
      </c>
      <c r="EP104" s="13">
        <f>Sect_CBs!EP104+Sect_DBs!DR104+Sect_FCs!DR104</f>
        <v>63031.977842337015</v>
      </c>
      <c r="EQ104" s="13">
        <f>Sect_CBs!EQ104+Sect_DBs!DS104+Sect_FCs!DS104</f>
        <v>62972.126467687005</v>
      </c>
      <c r="ER104" s="13">
        <f>Sect_CBs!ER104+Sect_DBs!DT104+Sect_FCs!DT104</f>
        <v>68695.918490097945</v>
      </c>
      <c r="ES104" s="13">
        <f>Sect_CBs!ES104+Sect_DBs!DU104+Sect_FCs!DU104</f>
        <v>69957.567518530021</v>
      </c>
      <c r="ET104" s="13">
        <f>Sect_CBs!ET104+Sect_DBs!DV104+Sect_FCs!DV104</f>
        <v>71054.352626758962</v>
      </c>
      <c r="EU104" s="13">
        <f>Sect_CBs!EU104+Sect_DBs!DW104+Sect_FCs!DW104</f>
        <v>71319.650677310012</v>
      </c>
      <c r="EV104" s="13">
        <f>Sect_CBs!EV104+Sect_DBs!DX104+Sect_FCs!DX104</f>
        <v>71742.002804670017</v>
      </c>
      <c r="EW104" s="13">
        <f>Sect_CBs!EW104+Sect_DBs!DY104+Sect_FCs!DY104</f>
        <v>73209.348000787009</v>
      </c>
      <c r="EX104" s="13">
        <f>Sect_CBs!EX104+Sect_DBs!DZ104+Sect_FCs!DZ104</f>
        <v>74411.675770313945</v>
      </c>
    </row>
    <row r="105" spans="1:154" s="14" customFormat="1" x14ac:dyDescent="0.3">
      <c r="A105" s="12" t="s">
        <v>117</v>
      </c>
      <c r="B105" s="13">
        <v>14716.202701978002</v>
      </c>
      <c r="C105" s="13">
        <v>14796.131771830402</v>
      </c>
      <c r="D105" s="13">
        <f t="shared" ref="D105:Y105" si="10">SUM(D106:D109)</f>
        <v>14781.497192596302</v>
      </c>
      <c r="E105" s="13">
        <f t="shared" si="10"/>
        <v>15772.378505648592</v>
      </c>
      <c r="F105" s="13">
        <f t="shared" si="10"/>
        <v>18593.946611480595</v>
      </c>
      <c r="G105" s="13">
        <f t="shared" si="10"/>
        <v>19668.745038090998</v>
      </c>
      <c r="H105" s="13">
        <f t="shared" si="10"/>
        <v>18763.424534909573</v>
      </c>
      <c r="I105" s="13">
        <f t="shared" si="10"/>
        <v>21380.965445521644</v>
      </c>
      <c r="J105" s="13">
        <f t="shared" si="10"/>
        <v>21468.273445521645</v>
      </c>
      <c r="K105" s="13">
        <f t="shared" si="10"/>
        <v>21919.350675900419</v>
      </c>
      <c r="L105" s="13">
        <f t="shared" si="10"/>
        <v>22760.292044801343</v>
      </c>
      <c r="M105" s="13">
        <f t="shared" si="10"/>
        <v>23367.028826688165</v>
      </c>
      <c r="N105" s="13">
        <f t="shared" si="10"/>
        <v>22694.932418946759</v>
      </c>
      <c r="O105" s="13">
        <f t="shared" si="10"/>
        <v>23066.630420801153</v>
      </c>
      <c r="P105" s="13">
        <f t="shared" si="10"/>
        <v>22677.180296314855</v>
      </c>
      <c r="Q105" s="13">
        <f t="shared" si="10"/>
        <v>22623.007813759457</v>
      </c>
      <c r="R105" s="13">
        <f t="shared" si="10"/>
        <v>22594.710826768554</v>
      </c>
      <c r="S105" s="13">
        <f t="shared" si="10"/>
        <v>23743.973822523505</v>
      </c>
      <c r="T105" s="13">
        <f t="shared" si="10"/>
        <v>23690.879729612978</v>
      </c>
      <c r="U105" s="13">
        <f t="shared" si="10"/>
        <v>23972.105332375817</v>
      </c>
      <c r="V105" s="13">
        <f t="shared" si="10"/>
        <v>24409.686366007001</v>
      </c>
      <c r="W105" s="13">
        <f t="shared" si="10"/>
        <v>22681.773029995598</v>
      </c>
      <c r="X105" s="13">
        <f t="shared" si="10"/>
        <v>22526.545688882499</v>
      </c>
      <c r="Y105" s="13">
        <f t="shared" si="10"/>
        <v>30751.493439074005</v>
      </c>
      <c r="Z105" s="13">
        <f>Sect_CBs!Z105+Sect_DBs!B105+Sect_FCs!B105</f>
        <v>30831.469393155701</v>
      </c>
      <c r="AA105" s="13">
        <f>Sect_CBs!AA105+Sect_DBs!C105+Sect_FCs!C105</f>
        <v>30298.669831198997</v>
      </c>
      <c r="AB105" s="13">
        <f>Sect_CBs!AB105+Sect_DBs!D105+Sect_FCs!D105</f>
        <v>30552.379024961196</v>
      </c>
      <c r="AC105" s="13">
        <f>Sect_CBs!AC105+Sect_DBs!E105+Sect_FCs!E105</f>
        <v>29846.228146549602</v>
      </c>
      <c r="AD105" s="13">
        <f>Sect_CBs!AD105+Sect_DBs!F105+Sect_FCs!F105</f>
        <v>30293.596471167803</v>
      </c>
      <c r="AE105" s="13">
        <f>Sect_CBs!AE105+Sect_DBs!G105+Sect_FCs!G105</f>
        <v>30443.931159819505</v>
      </c>
      <c r="AF105" s="13">
        <f>Sect_CBs!AF105+Sect_DBs!H105+Sect_FCs!H105</f>
        <v>31722.674633805098</v>
      </c>
      <c r="AG105" s="13">
        <f>Sect_CBs!AG105+Sect_DBs!I105+Sect_FCs!I105</f>
        <v>31876.811582992799</v>
      </c>
      <c r="AH105" s="13">
        <f>Sect_CBs!AH105+Sect_DBs!J105+Sect_FCs!J105</f>
        <v>32392.465920368308</v>
      </c>
      <c r="AI105" s="13">
        <f>Sect_CBs!AI105+Sect_DBs!K105+Sect_FCs!K105</f>
        <v>33054.921926086696</v>
      </c>
      <c r="AJ105" s="13">
        <f>Sect_CBs!AJ105+Sect_DBs!L105+Sect_FCs!L105</f>
        <v>33645.740943546603</v>
      </c>
      <c r="AK105" s="13">
        <f>Sect_CBs!AK105+Sect_DBs!M105+Sect_FCs!M105</f>
        <v>34363.13584781401</v>
      </c>
      <c r="AL105" s="13">
        <f>Sect_CBs!AL105+Sect_DBs!N105+Sect_FCs!N105</f>
        <v>34900.554135189006</v>
      </c>
      <c r="AM105" s="13">
        <f>Sect_CBs!AM105+Sect_DBs!O105+Sect_FCs!O105</f>
        <v>35276.351113601209</v>
      </c>
      <c r="AN105" s="13">
        <f>Sect_CBs!AN105+Sect_DBs!P105+Sect_FCs!P105</f>
        <v>35688.964988060012</v>
      </c>
      <c r="AO105" s="13">
        <f>Sect_CBs!AO105+Sect_DBs!Q105+Sect_FCs!Q105</f>
        <v>37014.208466214215</v>
      </c>
      <c r="AP105" s="13">
        <f>Sect_CBs!AP105+Sect_DBs!R105+Sect_FCs!R105</f>
        <v>36838.073841214813</v>
      </c>
      <c r="AQ105" s="13">
        <f>Sect_CBs!AQ105+Sect_DBs!S105+Sect_FCs!S105</f>
        <v>38397.269416033014</v>
      </c>
      <c r="AR105" s="13">
        <f>Sect_CBs!AR105+Sect_DBs!T105+Sect_FCs!T105</f>
        <v>40122.547630970425</v>
      </c>
      <c r="AS105" s="13">
        <f>Sect_CBs!AS105+Sect_DBs!U105+Sect_FCs!U105</f>
        <v>40163.1229585037</v>
      </c>
      <c r="AT105" s="13">
        <f>Sect_CBs!AT105+Sect_DBs!V105+Sect_FCs!V105</f>
        <v>41560.320419307718</v>
      </c>
      <c r="AU105" s="13">
        <f>Sect_CBs!AU105+Sect_DBs!W105+Sect_FCs!W105</f>
        <v>42228.624202050603</v>
      </c>
      <c r="AV105" s="13">
        <f>Sect_CBs!AV105+Sect_DBs!X105+Sect_FCs!X105</f>
        <v>42876.301837127001</v>
      </c>
      <c r="AW105" s="13">
        <f>Sect_CBs!AW105+Sect_DBs!Y105+Sect_FCs!Y105</f>
        <v>44896.619097441602</v>
      </c>
      <c r="AX105" s="13">
        <f>Sect_CBs!AX105+Sect_DBs!Z105+Sect_FCs!Z105</f>
        <v>44441.295981759795</v>
      </c>
      <c r="AY105" s="13">
        <f>Sect_CBs!AY105+Sect_DBs!AA105+Sect_FCs!AA105</f>
        <v>43442.928251130259</v>
      </c>
      <c r="AZ105" s="13">
        <f>Sect_CBs!AZ105+Sect_DBs!AB105+Sect_FCs!AB105</f>
        <v>42783.769551033656</v>
      </c>
      <c r="BA105" s="13">
        <f>Sect_CBs!BA105+Sect_DBs!AC105+Sect_FCs!AC105</f>
        <v>42227.637998513834</v>
      </c>
      <c r="BB105" s="13">
        <f>Sect_CBs!BB105+Sect_DBs!AD105+Sect_FCs!AD105</f>
        <v>42295.786532901446</v>
      </c>
      <c r="BC105" s="13">
        <f>Sect_CBs!BC105+Sect_DBs!AE105+Sect_FCs!AE105</f>
        <v>42662.62109884766</v>
      </c>
      <c r="BD105" s="13">
        <f>Sect_CBs!BD105+Sect_DBs!AF105+Sect_FCs!AF105</f>
        <v>44254.043366794358</v>
      </c>
      <c r="BE105" s="13">
        <f>Sect_CBs!BE105+Sect_DBs!AG105+Sect_FCs!AG105</f>
        <v>44914.128303248464</v>
      </c>
      <c r="BF105" s="13">
        <f>Sect_CBs!BF105+Sect_DBs!AH105+Sect_FCs!AH105</f>
        <v>45483.265530692508</v>
      </c>
      <c r="BG105" s="13">
        <f>Sect_CBs!BG105+Sect_DBs!AI105+Sect_FCs!AI105</f>
        <v>48321.473100422591</v>
      </c>
      <c r="BH105" s="13">
        <f>Sect_CBs!BH105+Sect_DBs!AJ105+Sect_FCs!AJ105</f>
        <v>49437.795782136294</v>
      </c>
      <c r="BI105" s="13">
        <f>Sect_CBs!BI105+Sect_DBs!AK105+Sect_FCs!AK105</f>
        <v>50871.326889163109</v>
      </c>
      <c r="BJ105" s="13">
        <f>Sect_CBs!BJ105+Sect_DBs!AL105+Sect_FCs!AL105</f>
        <v>52557.46850573962</v>
      </c>
      <c r="BK105" s="13">
        <f>Sect_CBs!BK105+Sect_DBs!AM105+Sect_FCs!AM105</f>
        <v>51646.471734066916</v>
      </c>
      <c r="BL105" s="13">
        <f>Sect_CBs!BL105+Sect_DBs!AN105+Sect_FCs!AN105</f>
        <v>52500.391694656784</v>
      </c>
      <c r="BM105" s="13">
        <f>Sect_CBs!BM105+Sect_DBs!AO105+Sect_FCs!AO105</f>
        <v>52228.526784683396</v>
      </c>
      <c r="BN105" s="13">
        <f>Sect_CBs!BN105+Sect_DBs!AP105+Sect_FCs!AP105</f>
        <v>52550.350264364839</v>
      </c>
      <c r="BO105" s="13">
        <f>Sect_CBs!BO105+Sect_DBs!AQ105+Sect_FCs!AQ105</f>
        <v>53526.256651141222</v>
      </c>
      <c r="BP105" s="13">
        <f>Sect_CBs!BP105+Sect_DBs!AR105+Sect_FCs!AR105</f>
        <v>54493.133525485013</v>
      </c>
      <c r="BQ105" s="13">
        <f>Sect_CBs!BQ105+Sect_DBs!AS105+Sect_FCs!AS105</f>
        <v>54152.422404700228</v>
      </c>
      <c r="BR105" s="13">
        <f>Sect_CBs!BR105+Sect_DBs!AT105+Sect_FCs!AT105</f>
        <v>55383.121121329605</v>
      </c>
      <c r="BS105" s="13">
        <f>Sect_CBs!BS105+Sect_DBs!AU105+Sect_FCs!AU105</f>
        <v>58593.591022344481</v>
      </c>
      <c r="BT105" s="13">
        <f>Sect_CBs!BT105+Sect_DBs!AV105+Sect_FCs!AV105</f>
        <v>58094.504835956177</v>
      </c>
      <c r="BU105" s="13">
        <f>Sect_CBs!BU105+Sect_DBs!AW105+Sect_FCs!AW105</f>
        <v>57078.267988474341</v>
      </c>
      <c r="BV105" s="13">
        <f>Sect_CBs!BV105+Sect_DBs!AX105+Sect_FCs!AX105</f>
        <v>58687.866354016878</v>
      </c>
      <c r="BW105" s="13">
        <f>Sect_CBs!BW105+Sect_DBs!AY105+Sect_FCs!AY105</f>
        <v>56190.613858026976</v>
      </c>
      <c r="BX105" s="13">
        <f>Sect_CBs!BX105+Sect_DBs!AZ105+Sect_FCs!AZ105</f>
        <v>53972.002437229377</v>
      </c>
      <c r="BY105" s="13">
        <f>Sect_CBs!BY105+Sect_DBs!BA105+Sect_FCs!BA105</f>
        <v>54161.302414789083</v>
      </c>
      <c r="BZ105" s="13">
        <f>Sect_CBs!BZ105+Sect_DBs!BB105+Sect_FCs!BB105</f>
        <v>54189.526245432673</v>
      </c>
      <c r="CA105" s="13">
        <f>Sect_CBs!CA105+Sect_DBs!BC105+Sect_FCs!BC105</f>
        <v>54964.150496775575</v>
      </c>
      <c r="CB105" s="13">
        <f>Sect_CBs!CB105+Sect_DBs!BD105+Sect_FCs!BD105</f>
        <v>56646.328271459541</v>
      </c>
      <c r="CC105" s="13">
        <f>Sect_CBs!CC105+Sect_DBs!BE105+Sect_FCs!BE105</f>
        <v>56402.610502630159</v>
      </c>
      <c r="CD105" s="13">
        <f>Sect_CBs!CD105+Sect_DBs!BF105+Sect_FCs!BF105</f>
        <v>61811.78485928553</v>
      </c>
      <c r="CE105" s="13">
        <f>Sect_CBs!CE105+Sect_DBs!BG105+Sect_FCs!BG105</f>
        <v>64954.724943643152</v>
      </c>
      <c r="CF105" s="13">
        <f>Sect_CBs!CF105+Sect_DBs!BH105+Sect_FCs!BH105</f>
        <v>63464.855856992588</v>
      </c>
      <c r="CG105" s="13">
        <f>Sect_CBs!CG105+Sect_DBs!BI105+Sect_FCs!BI105</f>
        <v>64762.907698621137</v>
      </c>
      <c r="CH105" s="13">
        <f>Sect_CBs!CH105+Sect_DBs!BJ105+Sect_FCs!BJ105</f>
        <v>65186.970792073036</v>
      </c>
      <c r="CI105" s="13">
        <f>Sect_CBs!CI105+Sect_DBs!BK105+Sect_FCs!BK105</f>
        <v>64849.428609399656</v>
      </c>
      <c r="CJ105" s="13">
        <f>Sect_CBs!CJ105+Sect_DBs!BL105+Sect_FCs!BL105</f>
        <v>64708.696807921151</v>
      </c>
      <c r="CK105" s="13">
        <f>Sect_CBs!CK105+Sect_DBs!BM105+Sect_FCs!BM105</f>
        <v>64568.757321170044</v>
      </c>
      <c r="CL105" s="13">
        <f>Sect_CBs!CL105+Sect_DBs!BN105+Sect_FCs!BN105</f>
        <v>67300.392312574841</v>
      </c>
      <c r="CM105" s="13">
        <f>Sect_CBs!CM105+Sect_DBs!BO105+Sect_FCs!BO105</f>
        <v>68053.075960171715</v>
      </c>
      <c r="CN105" s="13">
        <f>Sect_CBs!CN105+Sect_DBs!BP105+Sect_FCs!BP105</f>
        <v>73019.923630559148</v>
      </c>
      <c r="CO105" s="13">
        <f>Sect_CBs!CO105+Sect_DBs!BQ105+Sect_FCs!BQ105</f>
        <v>77984.221429976853</v>
      </c>
      <c r="CP105" s="13">
        <f>Sect_CBs!CP105+Sect_DBs!BR105+Sect_FCs!BR105</f>
        <v>79193.524108680984</v>
      </c>
      <c r="CQ105" s="13">
        <f>Sect_CBs!CQ105+Sect_DBs!BS105+Sect_FCs!BS105</f>
        <v>81643.782332242859</v>
      </c>
      <c r="CR105" s="13">
        <f>Sect_CBs!CR105+Sect_DBs!BT105+Sect_FCs!BT105</f>
        <v>82614.63665071725</v>
      </c>
      <c r="CS105" s="13">
        <f>Sect_CBs!CS105+Sect_DBs!BU105+Sect_FCs!BU105</f>
        <v>82767.800642332033</v>
      </c>
      <c r="CT105" s="13">
        <f>Sect_CBs!CT105+Sect_DBs!BV105+Sect_FCs!BV105</f>
        <v>85338.972948454437</v>
      </c>
      <c r="CU105" s="13">
        <f>Sect_CBs!CU105+Sect_DBs!BW105+Sect_FCs!BW105</f>
        <v>83817.844844426523</v>
      </c>
      <c r="CV105" s="13">
        <f>Sect_CBs!CV105+Sect_DBs!BX105+Sect_FCs!BX105</f>
        <v>82414.010916127998</v>
      </c>
      <c r="CW105" s="13">
        <f>Sect_CBs!CW105+Sect_DBs!BY105+Sect_FCs!BY105</f>
        <v>81368.699894674413</v>
      </c>
      <c r="CX105" s="13">
        <f>Sect_CBs!CX105+Sect_DBs!BZ105+Sect_FCs!BZ105</f>
        <v>81827.005919522198</v>
      </c>
      <c r="CY105" s="13">
        <f>Sect_CBs!CY105+Sect_DBs!CA105+Sect_FCs!CA105</f>
        <v>75986.438631179073</v>
      </c>
      <c r="CZ105" s="13">
        <f>Sect_CBs!CZ105+Sect_DBs!CB105+Sect_FCs!CB105</f>
        <v>85192.110444252103</v>
      </c>
      <c r="DA105" s="13">
        <f>Sect_CBs!DA105+Sect_DBs!CC105+Sect_FCs!CC105</f>
        <v>86591.170843445507</v>
      </c>
      <c r="DB105" s="13">
        <f>Sect_CBs!DB105+Sect_DBs!CD105+Sect_FCs!CD105</f>
        <v>83069.201818784</v>
      </c>
      <c r="DC105" s="13">
        <f>Sect_CBs!DC105+Sect_DBs!CE105+Sect_FCs!CE105</f>
        <v>83749.378658226997</v>
      </c>
      <c r="DD105" s="13">
        <f>Sect_CBs!DD105+Sect_DBs!CF105+Sect_FCs!CF105</f>
        <v>83484.186890291996</v>
      </c>
      <c r="DE105" s="13">
        <f>Sect_CBs!DE105+Sect_DBs!CG105+Sect_FCs!CG105</f>
        <v>84570.729847478506</v>
      </c>
      <c r="DF105" s="13">
        <f>Sect_CBs!DF105+Sect_DBs!CH105+Sect_FCs!CH105</f>
        <v>87156.8385608932</v>
      </c>
      <c r="DG105" s="13">
        <f>Sect_CBs!DG105+Sect_DBs!CI105+Sect_FCs!CI105</f>
        <v>84172.457140763596</v>
      </c>
      <c r="DH105" s="13">
        <f>Sect_CBs!DH105+Sect_DBs!CJ105+Sect_FCs!CJ105</f>
        <v>80633.136916123985</v>
      </c>
      <c r="DI105" s="13">
        <f>Sect_CBs!DI105+Sect_DBs!CK105+Sect_FCs!CK105</f>
        <v>82025.408483027393</v>
      </c>
      <c r="DJ105" s="13">
        <f>Sect_CBs!DJ105+Sect_DBs!CL105+Sect_FCs!CL105</f>
        <v>81340.369125321493</v>
      </c>
      <c r="DK105" s="13">
        <f>Sect_CBs!DK105+Sect_DBs!CM105+Sect_FCs!CM105</f>
        <v>85700.038820470625</v>
      </c>
      <c r="DL105" s="13">
        <f>Sect_CBs!DL105+Sect_DBs!CN105+Sect_FCs!CN105</f>
        <v>87612.472409830792</v>
      </c>
      <c r="DM105" s="13">
        <f>Sect_CBs!DM105+Sect_DBs!CO105+Sect_FCs!CO105</f>
        <v>85390.035048239501</v>
      </c>
      <c r="DN105" s="13">
        <f>Sect_CBs!DN105+Sect_DBs!CP105+Sect_FCs!CP105</f>
        <v>84954.896792845699</v>
      </c>
      <c r="DO105" s="13">
        <f>Sect_CBs!DO105+Sect_DBs!CQ105+Sect_FCs!CQ105</f>
        <v>86250.586701430293</v>
      </c>
      <c r="DP105" s="13">
        <f>Sect_CBs!DP105+Sect_DBs!CR105+Sect_FCs!CR105</f>
        <v>86509.04396631608</v>
      </c>
      <c r="DQ105" s="13">
        <f>Sect_CBs!DQ105+Sect_DBs!CS105+Sect_FCs!CS105</f>
        <v>87312.062598818797</v>
      </c>
      <c r="DR105" s="13">
        <f>Sect_CBs!DR105+Sect_DBs!CT105+Sect_FCs!CT105</f>
        <v>90104.745180262806</v>
      </c>
      <c r="DS105" s="13">
        <f>Sect_CBs!DS105+Sect_DBs!CU105+Sect_FCs!CU105</f>
        <v>87736.336307314399</v>
      </c>
      <c r="DT105" s="13">
        <f>Sect_CBs!DT105+Sect_DBs!CV105+Sect_FCs!CV105</f>
        <v>86593.290717859491</v>
      </c>
      <c r="DU105" s="13">
        <f>Sect_CBs!DU105+Sect_DBs!CW105+Sect_FCs!CW105</f>
        <v>86624.028231139484</v>
      </c>
      <c r="DV105" s="13">
        <f>Sect_CBs!DV105+Sect_DBs!CX105+Sect_FCs!CX105</f>
        <v>87392.756353313103</v>
      </c>
      <c r="DW105" s="13">
        <f>Sect_CBs!DW105+Sect_DBs!CY105+Sect_FCs!CY105</f>
        <v>87856.751705126997</v>
      </c>
      <c r="DX105" s="13">
        <f>Sect_CBs!DX105+Sect_DBs!CZ105+Sect_FCs!CZ105</f>
        <v>91174.956508743897</v>
      </c>
      <c r="DY105" s="13">
        <f>Sect_CBs!DY105+Sect_DBs!DA105+Sect_FCs!DA105</f>
        <v>91016.722728017077</v>
      </c>
      <c r="DZ105" s="13">
        <f>Sect_CBs!DZ105+Sect_DBs!DB105+Sect_FCs!DB105</f>
        <v>91835.639736411467</v>
      </c>
      <c r="EA105" s="13">
        <f>Sect_CBs!EA105+Sect_DBs!DC105+Sect_FCs!DC105</f>
        <v>91822.428282616776</v>
      </c>
      <c r="EB105" s="13">
        <f>Sect_CBs!EB105+Sect_DBs!DD105+Sect_FCs!DD105</f>
        <v>88519.831994727865</v>
      </c>
      <c r="EC105" s="13">
        <f>Sect_CBs!EC105+Sect_DBs!DE105+Sect_FCs!DE105</f>
        <v>87596.417001015201</v>
      </c>
      <c r="ED105" s="13">
        <f>Sect_CBs!ED105+Sect_DBs!DF105+Sect_FCs!DF105</f>
        <v>91347.76374533739</v>
      </c>
      <c r="EE105" s="13">
        <f>Sect_CBs!EE105+Sect_DBs!DG105+Sect_FCs!DG105</f>
        <v>89448.57896308972</v>
      </c>
      <c r="EF105" s="13">
        <f>Sect_CBs!EF105+Sect_DBs!DH105+Sect_FCs!DH105</f>
        <v>90661.17010876711</v>
      </c>
      <c r="EG105" s="13">
        <f>Sect_CBs!EG105+Sect_DBs!DI105+Sect_FCs!DI105</f>
        <v>99405.880769265583</v>
      </c>
      <c r="EH105" s="13">
        <f>Sect_CBs!EH105+Sect_DBs!DJ105+Sect_FCs!DJ105</f>
        <v>100605.44060842671</v>
      </c>
      <c r="EI105" s="13">
        <f>Sect_CBs!EI105+Sect_DBs!DK105+Sect_FCs!DK105</f>
        <v>108422.63287811539</v>
      </c>
      <c r="EJ105" s="13">
        <f>Sect_CBs!EJ105+Sect_DBs!DL105+Sect_FCs!DL105</f>
        <v>119520.99191310751</v>
      </c>
      <c r="EK105" s="13">
        <f>Sect_CBs!EK105+Sect_DBs!DM105+Sect_FCs!DM105</f>
        <v>123407.52392118522</v>
      </c>
      <c r="EL105" s="13">
        <f>Sect_CBs!EL105+Sect_DBs!DN105+Sect_FCs!DN105</f>
        <v>128659.79906316481</v>
      </c>
      <c r="EM105" s="13">
        <f>Sect_CBs!EM105+Sect_DBs!DO105+Sect_FCs!DO105</f>
        <v>140972.38101724981</v>
      </c>
      <c r="EN105" s="13">
        <f>Sect_CBs!EN105+Sect_DBs!DP105+Sect_FCs!DP105</f>
        <v>140642.38857756759</v>
      </c>
      <c r="EO105" s="13">
        <f>Sect_CBs!EO105+Sect_DBs!DQ105+Sect_FCs!DQ105</f>
        <v>138984.44852055376</v>
      </c>
      <c r="EP105" s="13">
        <f>Sect_CBs!EP105+Sect_DBs!DR105+Sect_FCs!DR105</f>
        <v>152367.35340505521</v>
      </c>
      <c r="EQ105" s="13">
        <f>Sect_CBs!EQ105+Sect_DBs!DS105+Sect_FCs!DS105</f>
        <v>154795.3576355227</v>
      </c>
      <c r="ER105" s="13">
        <f>Sect_CBs!ER105+Sect_DBs!DT105+Sect_FCs!DT105</f>
        <v>153353.89208822648</v>
      </c>
      <c r="ES105" s="13">
        <f>Sect_CBs!ES105+Sect_DBs!DU105+Sect_FCs!DU105</f>
        <v>627288.74689571327</v>
      </c>
      <c r="ET105" s="13">
        <f>Sect_CBs!ET105+Sect_DBs!DV105+Sect_FCs!DV105</f>
        <v>730710.42091206484</v>
      </c>
      <c r="EU105" s="13">
        <f>Sect_CBs!EU105+Sect_DBs!DW105+Sect_FCs!DW105</f>
        <v>785957.33059404173</v>
      </c>
      <c r="EV105" s="13">
        <f>Sect_CBs!EV105+Sect_DBs!DX105+Sect_FCs!DX105</f>
        <v>823964.56258916191</v>
      </c>
      <c r="EW105" s="13">
        <f>Sect_CBs!EW105+Sect_DBs!DY105+Sect_FCs!DY105</f>
        <v>828768.36384046532</v>
      </c>
      <c r="EX105" s="13">
        <f>Sect_CBs!EX105+Sect_DBs!DZ105+Sect_FCs!DZ105</f>
        <v>830729.60353675031</v>
      </c>
    </row>
    <row r="106" spans="1:154" s="18" customFormat="1" x14ac:dyDescent="0.3">
      <c r="A106" s="15" t="s">
        <v>118</v>
      </c>
      <c r="B106" s="16">
        <v>7973.1109966599997</v>
      </c>
      <c r="C106" s="16">
        <v>8153.7339174300014</v>
      </c>
      <c r="D106" s="16">
        <v>8061.183761260002</v>
      </c>
      <c r="E106" s="16">
        <v>8366.0039577257085</v>
      </c>
      <c r="F106" s="16">
        <v>8519.9801993699984</v>
      </c>
      <c r="G106" s="16">
        <v>8774.2407436799967</v>
      </c>
      <c r="H106" s="16">
        <v>9115.5255304367747</v>
      </c>
      <c r="I106" s="16">
        <v>9547.0364016835483</v>
      </c>
      <c r="J106" s="16">
        <v>9640.4644016835482</v>
      </c>
      <c r="K106" s="16">
        <v>9899.9856382903217</v>
      </c>
      <c r="L106" s="16">
        <v>11167.361271229112</v>
      </c>
      <c r="M106" s="16">
        <v>11366.193425252934</v>
      </c>
      <c r="N106" s="16">
        <v>11314.800658964052</v>
      </c>
      <c r="O106" s="16">
        <v>11410.638425374051</v>
      </c>
      <c r="P106" s="16">
        <v>11333.44439946405</v>
      </c>
      <c r="Q106" s="16">
        <v>11716.141617824051</v>
      </c>
      <c r="R106" s="16">
        <v>11867.63928592405</v>
      </c>
      <c r="S106" s="16">
        <v>13109.618641980001</v>
      </c>
      <c r="T106" s="16">
        <v>14025.253835230003</v>
      </c>
      <c r="U106" s="16">
        <v>14077.778472843507</v>
      </c>
      <c r="V106" s="16">
        <v>14093.98076579</v>
      </c>
      <c r="W106" s="16">
        <v>12422.227254810001</v>
      </c>
      <c r="X106" s="16">
        <v>12471.229861279999</v>
      </c>
      <c r="Y106" s="16">
        <v>15428.883378819999</v>
      </c>
      <c r="Z106" s="16">
        <f>Sect_CBs!Z106+Sect_DBs!B106+Sect_FCs!B106</f>
        <v>14793.643437050001</v>
      </c>
      <c r="AA106" s="16">
        <f>Sect_CBs!AA106+Sect_DBs!C106+Sect_FCs!C106</f>
        <v>15247.64500475</v>
      </c>
      <c r="AB106" s="16">
        <f>Sect_CBs!AB106+Sect_DBs!D106+Sect_FCs!D106</f>
        <v>15480.213237545398</v>
      </c>
      <c r="AC106" s="16">
        <f>Sect_CBs!AC106+Sect_DBs!E106+Sect_FCs!E106</f>
        <v>15298.130912965402</v>
      </c>
      <c r="AD106" s="16">
        <f>Sect_CBs!AD106+Sect_DBs!F106+Sect_FCs!F106</f>
        <v>16003.280694030002</v>
      </c>
      <c r="AE106" s="16">
        <f>Sect_CBs!AE106+Sect_DBs!G106+Sect_FCs!G106</f>
        <v>16558.337910940001</v>
      </c>
      <c r="AF106" s="16">
        <f>Sect_CBs!AF106+Sect_DBs!H106+Sect_FCs!H106</f>
        <v>17486.786113679998</v>
      </c>
      <c r="AG106" s="16">
        <f>Sect_CBs!AG106+Sect_DBs!I106+Sect_FCs!I106</f>
        <v>18138.884156349995</v>
      </c>
      <c r="AH106" s="16">
        <f>Sect_CBs!AH106+Sect_DBs!J106+Sect_FCs!J106</f>
        <v>18723.350022120008</v>
      </c>
      <c r="AI106" s="16">
        <f>Sect_CBs!AI106+Sect_DBs!K106+Sect_FCs!K106</f>
        <v>19449.492065309991</v>
      </c>
      <c r="AJ106" s="16">
        <f>Sect_CBs!AJ106+Sect_DBs!L106+Sect_FCs!L106</f>
        <v>20188.01532146</v>
      </c>
      <c r="AK106" s="16">
        <f>Sect_CBs!AK106+Sect_DBs!M106+Sect_FCs!M106</f>
        <v>20968.003171370005</v>
      </c>
      <c r="AL106" s="16">
        <f>Sect_CBs!AL106+Sect_DBs!N106+Sect_FCs!N106</f>
        <v>21516.542448689997</v>
      </c>
      <c r="AM106" s="16">
        <f>Sect_CBs!AM106+Sect_DBs!O106+Sect_FCs!O106</f>
        <v>21657.481025620003</v>
      </c>
      <c r="AN106" s="16">
        <f>Sect_CBs!AN106+Sect_DBs!P106+Sect_FCs!P106</f>
        <v>21586.195518519999</v>
      </c>
      <c r="AO106" s="16">
        <f>Sect_CBs!AO106+Sect_DBs!Q106+Sect_FCs!Q106</f>
        <v>22673.522341109998</v>
      </c>
      <c r="AP106" s="16">
        <f>Sect_CBs!AP106+Sect_DBs!R106+Sect_FCs!R106</f>
        <v>22659.885156950015</v>
      </c>
      <c r="AQ106" s="16">
        <f>Sect_CBs!AQ106+Sect_DBs!S106+Sect_FCs!S106</f>
        <v>23779.88853498</v>
      </c>
      <c r="AR106" s="16">
        <f>Sect_CBs!AR106+Sect_DBs!T106+Sect_FCs!T106</f>
        <v>25397.034246670006</v>
      </c>
      <c r="AS106" s="16">
        <f>Sect_CBs!AS106+Sect_DBs!U106+Sect_FCs!U106</f>
        <v>25700.117023269999</v>
      </c>
      <c r="AT106" s="16">
        <f>Sect_CBs!AT106+Sect_DBs!V106+Sect_FCs!V106</f>
        <v>27038.703687510002</v>
      </c>
      <c r="AU106" s="16">
        <f>Sect_CBs!AU106+Sect_DBs!W106+Sect_FCs!W106</f>
        <v>27526.007022280006</v>
      </c>
      <c r="AV106" s="16">
        <f>Sect_CBs!AV106+Sect_DBs!X106+Sect_FCs!X106</f>
        <v>28314.876103060004</v>
      </c>
      <c r="AW106" s="16">
        <f>Sect_CBs!AW106+Sect_DBs!Y106+Sect_FCs!Y106</f>
        <v>29677.818508800006</v>
      </c>
      <c r="AX106" s="16">
        <f>Sect_CBs!AX106+Sect_DBs!Z106+Sect_FCs!Z106</f>
        <v>27452.728820569999</v>
      </c>
      <c r="AY106" s="16">
        <f>Sect_CBs!AY106+Sect_DBs!AA106+Sect_FCs!AA106</f>
        <v>29277.527732170009</v>
      </c>
      <c r="AZ106" s="16">
        <f>Sect_CBs!AZ106+Sect_DBs!AB106+Sect_FCs!AB106</f>
        <v>28966.210237830004</v>
      </c>
      <c r="BA106" s="16">
        <f>Sect_CBs!BA106+Sect_DBs!AC106+Sect_FCs!AC106</f>
        <v>27862.264286049991</v>
      </c>
      <c r="BB106" s="16">
        <f>Sect_CBs!BB106+Sect_DBs!AD106+Sect_FCs!AD106</f>
        <v>28223.826769699997</v>
      </c>
      <c r="BC106" s="16">
        <f>Sect_CBs!BC106+Sect_DBs!AE106+Sect_FCs!AE106</f>
        <v>28262.440007078003</v>
      </c>
      <c r="BD106" s="16">
        <f>Sect_CBs!BD106+Sect_DBs!AF106+Sect_FCs!AF106</f>
        <v>28849.966407659951</v>
      </c>
      <c r="BE106" s="16">
        <f>Sect_CBs!BE106+Sect_DBs!AG106+Sect_FCs!AG106</f>
        <v>28587.992493389898</v>
      </c>
      <c r="BF106" s="16">
        <f>Sect_CBs!BF106+Sect_DBs!AH106+Sect_FCs!AH106</f>
        <v>28481.909524789859</v>
      </c>
      <c r="BG106" s="16">
        <f>Sect_CBs!BG106+Sect_DBs!AI106+Sect_FCs!AI106</f>
        <v>31086.878197659815</v>
      </c>
      <c r="BH106" s="16">
        <f>Sect_CBs!BH106+Sect_DBs!AJ106+Sect_FCs!AJ106</f>
        <v>31113.229295209774</v>
      </c>
      <c r="BI106" s="16">
        <f>Sect_CBs!BI106+Sect_DBs!AK106+Sect_FCs!AK106</f>
        <v>31854.303869150724</v>
      </c>
      <c r="BJ106" s="16">
        <f>Sect_CBs!BJ106+Sect_DBs!AL106+Sect_FCs!AL106</f>
        <v>32043.608311009692</v>
      </c>
      <c r="BK106" s="16">
        <f>Sect_CBs!BK106+Sect_DBs!AM106+Sect_FCs!AM106</f>
        <v>31673.23045028964</v>
      </c>
      <c r="BL106" s="16">
        <f>Sect_CBs!BL106+Sect_DBs!AN106+Sect_FCs!AN106</f>
        <v>31261.564444660038</v>
      </c>
      <c r="BM106" s="16">
        <f>Sect_CBs!BM106+Sect_DBs!AO106+Sect_FCs!AO106</f>
        <v>30609.724411670002</v>
      </c>
      <c r="BN106" s="16">
        <f>Sect_CBs!BN106+Sect_DBs!AP106+Sect_FCs!AP106</f>
        <v>31283.527241800039</v>
      </c>
      <c r="BO106" s="16">
        <f>Sect_CBs!BO106+Sect_DBs!AQ106+Sect_FCs!AQ106</f>
        <v>31749.688303270053</v>
      </c>
      <c r="BP106" s="16">
        <f>Sect_CBs!BP106+Sect_DBs!AR106+Sect_FCs!AR106</f>
        <v>32243.419707920053</v>
      </c>
      <c r="BQ106" s="16">
        <f>Sect_CBs!BQ106+Sect_DBs!AS106+Sect_FCs!AS106</f>
        <v>31539.004114120016</v>
      </c>
      <c r="BR106" s="16">
        <f>Sect_CBs!BR106+Sect_DBs!AT106+Sect_FCs!AT106</f>
        <v>31535.567957390005</v>
      </c>
      <c r="BS106" s="16">
        <f>Sect_CBs!BS106+Sect_DBs!AU106+Sect_FCs!AU106</f>
        <v>32489.956291080001</v>
      </c>
      <c r="BT106" s="16">
        <f>Sect_CBs!BT106+Sect_DBs!AV106+Sect_FCs!AV106</f>
        <v>32607.293737109991</v>
      </c>
      <c r="BU106" s="16">
        <f>Sect_CBs!BU106+Sect_DBs!AW106+Sect_FCs!AW106</f>
        <v>32369.149596684485</v>
      </c>
      <c r="BV106" s="16">
        <f>Sect_CBs!BV106+Sect_DBs!AX106+Sect_FCs!AX106</f>
        <v>32646.192379403477</v>
      </c>
      <c r="BW106" s="16">
        <f>Sect_CBs!BW106+Sect_DBs!AY106+Sect_FCs!AY106</f>
        <v>31769.45601994</v>
      </c>
      <c r="BX106" s="16">
        <f>Sect_CBs!BX106+Sect_DBs!AZ106+Sect_FCs!AZ106</f>
        <v>29923.446978280008</v>
      </c>
      <c r="BY106" s="16">
        <f>Sect_CBs!BY106+Sect_DBs!BA106+Sect_FCs!BA106</f>
        <v>29566.913696600008</v>
      </c>
      <c r="BZ106" s="16">
        <f>Sect_CBs!BZ106+Sect_DBs!BB106+Sect_FCs!BB106</f>
        <v>29007.166470819993</v>
      </c>
      <c r="CA106" s="16">
        <f>Sect_CBs!CA106+Sect_DBs!BC106+Sect_FCs!BC106</f>
        <v>29305.451234699995</v>
      </c>
      <c r="CB106" s="16">
        <f>Sect_CBs!CB106+Sect_DBs!BD106+Sect_FCs!BD106</f>
        <v>30104.626594989993</v>
      </c>
      <c r="CC106" s="16">
        <f>Sect_CBs!CC106+Sect_DBs!BE106+Sect_FCs!BE106</f>
        <v>30225.418611299992</v>
      </c>
      <c r="CD106" s="16">
        <f>Sect_CBs!CD106+Sect_DBs!BF106+Sect_FCs!BF106</f>
        <v>29981.178349399994</v>
      </c>
      <c r="CE106" s="16">
        <f>Sect_CBs!CE106+Sect_DBs!BG106+Sect_FCs!BG106</f>
        <v>30391.188746030006</v>
      </c>
      <c r="CF106" s="16">
        <f>Sect_CBs!CF106+Sect_DBs!BH106+Sect_FCs!BH106</f>
        <v>30745.269031100001</v>
      </c>
      <c r="CG106" s="16">
        <f>Sect_CBs!CG106+Sect_DBs!BI106+Sect_FCs!BI106</f>
        <v>31486.476144849978</v>
      </c>
      <c r="CH106" s="16">
        <f>Sect_CBs!CH106+Sect_DBs!BJ106+Sect_FCs!BJ106</f>
        <v>31271.072266219999</v>
      </c>
      <c r="CI106" s="16">
        <f>Sect_CBs!CI106+Sect_DBs!BK106+Sect_FCs!BK106</f>
        <v>31101.302160090014</v>
      </c>
      <c r="CJ106" s="16">
        <f>Sect_CBs!CJ106+Sect_DBs!BL106+Sect_FCs!BL106</f>
        <v>30612.92596515</v>
      </c>
      <c r="CK106" s="16">
        <f>Sect_CBs!CK106+Sect_DBs!BM106+Sect_FCs!BM106</f>
        <v>29091.876582170007</v>
      </c>
      <c r="CL106" s="16">
        <f>Sect_CBs!CL106+Sect_DBs!BN106+Sect_FCs!BN106</f>
        <v>30413.255547029992</v>
      </c>
      <c r="CM106" s="16">
        <f>Sect_CBs!CM106+Sect_DBs!BO106+Sect_FCs!BO106</f>
        <v>31228.174063228995</v>
      </c>
      <c r="CN106" s="16">
        <f>Sect_CBs!CN106+Sect_DBs!BP106+Sect_FCs!BP106</f>
        <v>32673.317530848999</v>
      </c>
      <c r="CO106" s="16">
        <f>Sect_CBs!CO106+Sect_DBs!BQ106+Sect_FCs!BQ106</f>
        <v>33030.504305219016</v>
      </c>
      <c r="CP106" s="16">
        <f>Sect_CBs!CP106+Sect_DBs!BR106+Sect_FCs!BR106</f>
        <v>33491.911778629008</v>
      </c>
      <c r="CQ106" s="16">
        <f>Sect_CBs!CQ106+Sect_DBs!BS106+Sect_FCs!BS106</f>
        <v>35180.661484838995</v>
      </c>
      <c r="CR106" s="16">
        <f>Sect_CBs!CR106+Sect_DBs!BT106+Sect_FCs!BT106</f>
        <v>36354.640615839024</v>
      </c>
      <c r="CS106" s="16">
        <f>Sect_CBs!CS106+Sect_DBs!BU106+Sect_FCs!BU106</f>
        <v>37732.81417699904</v>
      </c>
      <c r="CT106" s="16">
        <f>Sect_CBs!CT106+Sect_DBs!BV106+Sect_FCs!BV106</f>
        <v>38626.74104097901</v>
      </c>
      <c r="CU106" s="16">
        <f>Sect_CBs!CU106+Sect_DBs!BW106+Sect_FCs!BW106</f>
        <v>37457.498452929016</v>
      </c>
      <c r="CV106" s="16">
        <f>Sect_CBs!CV106+Sect_DBs!BX106+Sect_FCs!BX106</f>
        <v>37242.568676569004</v>
      </c>
      <c r="CW106" s="16">
        <f>Sect_CBs!CW106+Sect_DBs!BY106+Sect_FCs!BY106</f>
        <v>35866.658776089003</v>
      </c>
      <c r="CX106" s="16">
        <f>Sect_CBs!CX106+Sect_DBs!BZ106+Sect_FCs!BZ106</f>
        <v>37344.96214755001</v>
      </c>
      <c r="CY106" s="16">
        <f>Sect_CBs!CY106+Sect_DBs!CA106+Sect_FCs!CA106</f>
        <v>34714.744621870013</v>
      </c>
      <c r="CZ106" s="16">
        <f>Sect_CBs!CZ106+Sect_DBs!CB106+Sect_FCs!CB106</f>
        <v>38849.970413429997</v>
      </c>
      <c r="DA106" s="16">
        <f>Sect_CBs!DA106+Sect_DBs!CC106+Sect_FCs!CC106</f>
        <v>38517.109401090012</v>
      </c>
      <c r="DB106" s="16">
        <f>Sect_CBs!DB106+Sect_DBs!CD106+Sect_FCs!CD106</f>
        <v>37856.611206710011</v>
      </c>
      <c r="DC106" s="16">
        <f>Sect_CBs!DC106+Sect_DBs!CE106+Sect_FCs!CE106</f>
        <v>38727.152586400007</v>
      </c>
      <c r="DD106" s="16">
        <f>Sect_CBs!DD106+Sect_DBs!CF106+Sect_FCs!CF106</f>
        <v>38835.026409390004</v>
      </c>
      <c r="DE106" s="16">
        <f>Sect_CBs!DE106+Sect_DBs!CG106+Sect_FCs!CG106</f>
        <v>40002.296924579998</v>
      </c>
      <c r="DF106" s="16">
        <f>Sect_CBs!DF106+Sect_DBs!CH106+Sect_FCs!CH106</f>
        <v>39825.254956610006</v>
      </c>
      <c r="DG106" s="16">
        <f>Sect_CBs!DG106+Sect_DBs!CI106+Sect_FCs!CI106</f>
        <v>38730.954231360003</v>
      </c>
      <c r="DH106" s="16">
        <f>Sect_CBs!DH106+Sect_DBs!CJ106+Sect_FCs!CJ106</f>
        <v>35905.377999079996</v>
      </c>
      <c r="DI106" s="16">
        <f>Sect_CBs!DI106+Sect_DBs!CK106+Sect_FCs!CK106</f>
        <v>35134.993121101004</v>
      </c>
      <c r="DJ106" s="16">
        <f>Sect_CBs!DJ106+Sect_DBs!CL106+Sect_FCs!CL106</f>
        <v>35232.283062281007</v>
      </c>
      <c r="DK106" s="16">
        <f>Sect_CBs!DK106+Sect_DBs!CM106+Sect_FCs!CM106</f>
        <v>37679.955617221007</v>
      </c>
      <c r="DL106" s="16">
        <f>Sect_CBs!DL106+Sect_DBs!CN106+Sect_FCs!CN106</f>
        <v>37381.068087918989</v>
      </c>
      <c r="DM106" s="16">
        <f>Sect_CBs!DM106+Sect_DBs!CO106+Sect_FCs!CO106</f>
        <v>37006.040275890002</v>
      </c>
      <c r="DN106" s="16">
        <f>Sect_CBs!DN106+Sect_DBs!CP106+Sect_FCs!CP106</f>
        <v>36983.7292333</v>
      </c>
      <c r="DO106" s="16">
        <f>Sect_CBs!DO106+Sect_DBs!CQ106+Sect_FCs!CQ106</f>
        <v>38077.720260710012</v>
      </c>
      <c r="DP106" s="16">
        <f>Sect_CBs!DP106+Sect_DBs!CR106+Sect_FCs!CR106</f>
        <v>38677.873993750014</v>
      </c>
      <c r="DQ106" s="16">
        <f>Sect_CBs!DQ106+Sect_DBs!CS106+Sect_FCs!CS106</f>
        <v>40095.337986920007</v>
      </c>
      <c r="DR106" s="16">
        <f>Sect_CBs!DR106+Sect_DBs!CT106+Sect_FCs!CT106</f>
        <v>40277.544702391999</v>
      </c>
      <c r="DS106" s="16">
        <f>Sect_CBs!DS106+Sect_DBs!CU106+Sect_FCs!CU106</f>
        <v>39726.954961430012</v>
      </c>
      <c r="DT106" s="16">
        <f>Sect_CBs!DT106+Sect_DBs!CV106+Sect_FCs!CV106</f>
        <v>39026.199434740018</v>
      </c>
      <c r="DU106" s="16">
        <f>Sect_CBs!DU106+Sect_DBs!CW106+Sect_FCs!CW106</f>
        <v>37739.746598839993</v>
      </c>
      <c r="DV106" s="16">
        <f>Sect_CBs!DV106+Sect_DBs!CX106+Sect_FCs!CX106</f>
        <v>38923.387050601006</v>
      </c>
      <c r="DW106" s="16">
        <f>Sect_CBs!DW106+Sect_DBs!CY106+Sect_FCs!CY106</f>
        <v>39320.783238560995</v>
      </c>
      <c r="DX106" s="16">
        <f>Sect_CBs!DX106+Sect_DBs!CZ106+Sect_FCs!CZ106</f>
        <v>40617.539633792003</v>
      </c>
      <c r="DY106" s="16">
        <f>Sect_CBs!DY106+Sect_DBs!DA106+Sect_FCs!DA106</f>
        <v>40657.845545610995</v>
      </c>
      <c r="DZ106" s="16">
        <f>Sect_CBs!DZ106+Sect_DBs!DB106+Sect_FCs!DB106</f>
        <v>40426.269919470004</v>
      </c>
      <c r="EA106" s="16">
        <f>Sect_CBs!EA106+Sect_DBs!DC106+Sect_FCs!DC106</f>
        <v>40848.207098366001</v>
      </c>
      <c r="EB106" s="16">
        <f>Sect_CBs!EB106+Sect_DBs!DD106+Sect_FCs!DD106</f>
        <v>40567.288012655001</v>
      </c>
      <c r="EC106" s="16">
        <f>Sect_CBs!EC106+Sect_DBs!DE106+Sect_FCs!DE106</f>
        <v>39962.690920291003</v>
      </c>
      <c r="ED106" s="16">
        <f>Sect_CBs!ED106+Sect_DBs!DF106+Sect_FCs!DF106</f>
        <v>39608.818920389996</v>
      </c>
      <c r="EE106" s="16">
        <f>Sect_CBs!EE106+Sect_DBs!DG106+Sect_FCs!DG106</f>
        <v>38727.568708460007</v>
      </c>
      <c r="EF106" s="16">
        <f>Sect_CBs!EF106+Sect_DBs!DH106+Sect_FCs!DH106</f>
        <v>39136.087520101006</v>
      </c>
      <c r="EG106" s="16">
        <f>Sect_CBs!EG106+Sect_DBs!DI106+Sect_FCs!DI106</f>
        <v>39843.540960425002</v>
      </c>
      <c r="EH106" s="16">
        <f>Sect_CBs!EH106+Sect_DBs!DJ106+Sect_FCs!DJ106</f>
        <v>39118.878753235011</v>
      </c>
      <c r="EI106" s="16">
        <f>Sect_CBs!EI106+Sect_DBs!DK106+Sect_FCs!DK106</f>
        <v>39766.721048556996</v>
      </c>
      <c r="EJ106" s="16">
        <f>Sect_CBs!EJ106+Sect_DBs!DL106+Sect_FCs!DL106</f>
        <v>42432.52210626701</v>
      </c>
      <c r="EK106" s="13">
        <f>Sect_CBs!EK106+Sect_DBs!DM106+Sect_FCs!DM106</f>
        <v>43955.501186351008</v>
      </c>
      <c r="EL106" s="13">
        <f>Sect_CBs!EL106+Sect_DBs!DN106+Sect_FCs!DN106</f>
        <v>44621.565698281011</v>
      </c>
      <c r="EM106" s="13">
        <f>Sect_CBs!EM106+Sect_DBs!DO106+Sect_FCs!DO106</f>
        <v>45206.964427710016</v>
      </c>
      <c r="EN106" s="13">
        <f>Sect_CBs!EN106+Sect_DBs!DP106+Sect_FCs!DP106</f>
        <v>44778.715591669999</v>
      </c>
      <c r="EO106" s="13">
        <f>Sect_CBs!EO106+Sect_DBs!DQ106+Sect_FCs!DQ106</f>
        <v>44863.951870989986</v>
      </c>
      <c r="EP106" s="13">
        <f>Sect_CBs!EP106+Sect_DBs!DR106+Sect_FCs!DR106</f>
        <v>45133.864251180014</v>
      </c>
      <c r="EQ106" s="13">
        <f>Sect_CBs!EQ106+Sect_DBs!DS106+Sect_FCs!DS106</f>
        <v>45608.225226720991</v>
      </c>
      <c r="ER106" s="13">
        <f>Sect_CBs!ER106+Sect_DBs!DT106+Sect_FCs!DT106</f>
        <v>45917.841176624985</v>
      </c>
      <c r="ES106" s="13">
        <f>Sect_CBs!ES106+Sect_DBs!DU106+Sect_FCs!DU106</f>
        <v>44252.443755450004</v>
      </c>
      <c r="ET106" s="13">
        <f>Sect_CBs!ET106+Sect_DBs!DV106+Sect_FCs!DV106</f>
        <v>45787.082045890013</v>
      </c>
      <c r="EU106" s="13">
        <f>Sect_CBs!EU106+Sect_DBs!DW106+Sect_FCs!DW106</f>
        <v>46677.871065159998</v>
      </c>
      <c r="EV106" s="13">
        <f>Sect_CBs!EV106+Sect_DBs!DX106+Sect_FCs!DX106</f>
        <v>48402.863826789988</v>
      </c>
      <c r="EW106" s="13">
        <f>Sect_CBs!EW106+Sect_DBs!DY106+Sect_FCs!DY106</f>
        <v>49147.979381089994</v>
      </c>
      <c r="EX106" s="13">
        <f>Sect_CBs!EX106+Sect_DBs!DZ106+Sect_FCs!DZ106</f>
        <v>51160.719227889975</v>
      </c>
    </row>
    <row r="107" spans="1:154" s="18" customFormat="1" x14ac:dyDescent="0.3">
      <c r="A107" s="15" t="s">
        <v>119</v>
      </c>
      <c r="B107" s="16">
        <v>1465.0057974399999</v>
      </c>
      <c r="C107" s="16">
        <v>1387.0808475299998</v>
      </c>
      <c r="D107" s="16">
        <v>1614.5367742499998</v>
      </c>
      <c r="E107" s="16">
        <v>1901.4971767763459</v>
      </c>
      <c r="F107" s="16">
        <v>2923.6579234800001</v>
      </c>
      <c r="G107" s="16">
        <v>3039.3197340800016</v>
      </c>
      <c r="H107" s="16">
        <v>3004.3861237799993</v>
      </c>
      <c r="I107" s="16">
        <v>3062.0159926799988</v>
      </c>
      <c r="J107" s="16">
        <v>3069.4199926799988</v>
      </c>
      <c r="K107" s="16">
        <v>3347.854416359999</v>
      </c>
      <c r="L107" s="16">
        <v>3127.9597287381062</v>
      </c>
      <c r="M107" s="16">
        <v>3504.4824673941293</v>
      </c>
      <c r="N107" s="16">
        <v>3603.8001152920383</v>
      </c>
      <c r="O107" s="16">
        <v>3730.2807237020374</v>
      </c>
      <c r="P107" s="16">
        <v>3659.3133327120377</v>
      </c>
      <c r="Q107" s="16">
        <v>3754.936569702038</v>
      </c>
      <c r="R107" s="16">
        <v>4028.9354666220388</v>
      </c>
      <c r="S107" s="16">
        <v>4120.7096022000023</v>
      </c>
      <c r="T107" s="16">
        <v>4164.4665696599995</v>
      </c>
      <c r="U107" s="16">
        <v>4575.8250654276872</v>
      </c>
      <c r="V107" s="16">
        <v>4556.2683455100023</v>
      </c>
      <c r="W107" s="16">
        <v>4546.2736737199984</v>
      </c>
      <c r="X107" s="16">
        <v>4456.68414132</v>
      </c>
      <c r="Y107" s="16">
        <v>9559.9019472800046</v>
      </c>
      <c r="Z107" s="16">
        <f>Sect_CBs!Z107+Sect_DBs!B107+Sect_FCs!B107</f>
        <v>9567.2235740199994</v>
      </c>
      <c r="AA107" s="16">
        <f>Sect_CBs!AA107+Sect_DBs!C107+Sect_FCs!C107</f>
        <v>8298.5204254300006</v>
      </c>
      <c r="AB107" s="16">
        <f>Sect_CBs!AB107+Sect_DBs!D107+Sect_FCs!D107</f>
        <v>8293.4478977482995</v>
      </c>
      <c r="AC107" s="16">
        <f>Sect_CBs!AC107+Sect_DBs!E107+Sect_FCs!E107</f>
        <v>7900.3131947882994</v>
      </c>
      <c r="AD107" s="16">
        <f>Sect_CBs!AD107+Sect_DBs!F107+Sect_FCs!F107</f>
        <v>7758.7010583300016</v>
      </c>
      <c r="AE107" s="16">
        <f>Sect_CBs!AE107+Sect_DBs!G107+Sect_FCs!G107</f>
        <v>7615.6104805520017</v>
      </c>
      <c r="AF107" s="16">
        <f>Sect_CBs!AF107+Sect_DBs!H107+Sect_FCs!H107</f>
        <v>7595.8263211220001</v>
      </c>
      <c r="AG107" s="16">
        <f>Sect_CBs!AG107+Sect_DBs!I107+Sect_FCs!I107</f>
        <v>7194.9414493919994</v>
      </c>
      <c r="AH107" s="16">
        <f>Sect_CBs!AH107+Sect_DBs!J107+Sect_FCs!J107</f>
        <v>6908.3128597595005</v>
      </c>
      <c r="AI107" s="16">
        <f>Sect_CBs!AI107+Sect_DBs!K107+Sect_FCs!K107</f>
        <v>6819.0356419600002</v>
      </c>
      <c r="AJ107" s="16">
        <f>Sect_CBs!AJ107+Sect_DBs!L107+Sect_FCs!L107</f>
        <v>6750.4729691419998</v>
      </c>
      <c r="AK107" s="16">
        <f>Sect_CBs!AK107+Sect_DBs!M107+Sect_FCs!M107</f>
        <v>6737.7192458220006</v>
      </c>
      <c r="AL107" s="16">
        <f>Sect_CBs!AL107+Sect_DBs!N107+Sect_FCs!N107</f>
        <v>6710.7709495610006</v>
      </c>
      <c r="AM107" s="16">
        <f>Sect_CBs!AM107+Sect_DBs!O107+Sect_FCs!O107</f>
        <v>6787.7894620890011</v>
      </c>
      <c r="AN107" s="16">
        <f>Sect_CBs!AN107+Sect_DBs!P107+Sect_FCs!P107</f>
        <v>6706.1617125309986</v>
      </c>
      <c r="AO107" s="16">
        <f>Sect_CBs!AO107+Sect_DBs!Q107+Sect_FCs!Q107</f>
        <v>7312.2669713810019</v>
      </c>
      <c r="AP107" s="16">
        <f>Sect_CBs!AP107+Sect_DBs!R107+Sect_FCs!R107</f>
        <v>7051.1127624360006</v>
      </c>
      <c r="AQ107" s="16">
        <f>Sect_CBs!AQ107+Sect_DBs!S107+Sect_FCs!S107</f>
        <v>7180.0470529170016</v>
      </c>
      <c r="AR107" s="16">
        <f>Sect_CBs!AR107+Sect_DBs!T107+Sect_FCs!T107</f>
        <v>7226.8234836692209</v>
      </c>
      <c r="AS107" s="16">
        <f>Sect_CBs!AS107+Sect_DBs!U107+Sect_FCs!U107</f>
        <v>6883.2799716369991</v>
      </c>
      <c r="AT107" s="16">
        <f>Sect_CBs!AT107+Sect_DBs!V107+Sect_FCs!V107</f>
        <v>7083.5776569150003</v>
      </c>
      <c r="AU107" s="16">
        <f>Sect_CBs!AU107+Sect_DBs!W107+Sect_FCs!W107</f>
        <v>7216.6359952509993</v>
      </c>
      <c r="AV107" s="16">
        <f>Sect_CBs!AV107+Sect_DBs!X107+Sect_FCs!X107</f>
        <v>7178.1814803589996</v>
      </c>
      <c r="AW107" s="16">
        <f>Sect_CBs!AW107+Sect_DBs!Y107+Sect_FCs!Y107</f>
        <v>7650.4626642319981</v>
      </c>
      <c r="AX107" s="16">
        <f>Sect_CBs!AX107+Sect_DBs!Z107+Sect_FCs!Z107</f>
        <v>8419.6155609452962</v>
      </c>
      <c r="AY107" s="16">
        <f>Sect_CBs!AY107+Sect_DBs!AA107+Sect_FCs!AA107</f>
        <v>7731.7782129108509</v>
      </c>
      <c r="AZ107" s="16">
        <f>Sect_CBs!AZ107+Sect_DBs!AB107+Sect_FCs!AB107</f>
        <v>7419.6031435308505</v>
      </c>
      <c r="BA107" s="16">
        <f>Sect_CBs!BA107+Sect_DBs!AC107+Sect_FCs!AC107</f>
        <v>7736.9957257208471</v>
      </c>
      <c r="BB107" s="16">
        <f>Sect_CBs!BB107+Sect_DBs!AD107+Sect_FCs!AD107</f>
        <v>7594.9376977308493</v>
      </c>
      <c r="BC107" s="16">
        <f>Sect_CBs!BC107+Sect_DBs!AE107+Sect_FCs!AE107</f>
        <v>7560.4110572198506</v>
      </c>
      <c r="BD107" s="16">
        <f>Sect_CBs!BD107+Sect_DBs!AF107+Sect_FCs!AF107</f>
        <v>7854.539559419999</v>
      </c>
      <c r="BE107" s="16">
        <f>Sect_CBs!BE107+Sect_DBs!AG107+Sect_FCs!AG107</f>
        <v>8482.6583710699579</v>
      </c>
      <c r="BF107" s="16">
        <f>Sect_CBs!BF107+Sect_DBs!AH107+Sect_FCs!AH107</f>
        <v>8424.3859412684196</v>
      </c>
      <c r="BG107" s="16">
        <f>Sect_CBs!BG107+Sect_DBs!AI107+Sect_FCs!AI107</f>
        <v>7975.8666761600434</v>
      </c>
      <c r="BH107" s="16">
        <f>Sect_CBs!BH107+Sect_DBs!AJ107+Sect_FCs!AJ107</f>
        <v>8318.1704316200867</v>
      </c>
      <c r="BI107" s="16">
        <f>Sect_CBs!BI107+Sect_DBs!AK107+Sect_FCs!AK107</f>
        <v>8354.3071129499567</v>
      </c>
      <c r="BJ107" s="16">
        <f>Sect_CBs!BJ107+Sect_DBs!AL107+Sect_FCs!AL107</f>
        <v>8460.9069704009999</v>
      </c>
      <c r="BK107" s="16">
        <f>Sect_CBs!BK107+Sect_DBs!AM107+Sect_FCs!AM107</f>
        <v>7471.0434038710455</v>
      </c>
      <c r="BL107" s="16">
        <f>Sect_CBs!BL107+Sect_DBs!AN107+Sect_FCs!AN107</f>
        <v>7598.0762913399567</v>
      </c>
      <c r="BM107" s="16">
        <f>Sect_CBs!BM107+Sect_DBs!AO107+Sect_FCs!AO107</f>
        <v>8051.6157092999983</v>
      </c>
      <c r="BN107" s="16">
        <f>Sect_CBs!BN107+Sect_DBs!AP107+Sect_FCs!AP107</f>
        <v>7741.4203223899558</v>
      </c>
      <c r="BO107" s="16">
        <f>Sect_CBs!BO107+Sect_DBs!AQ107+Sect_FCs!AQ107</f>
        <v>7380.1094021199569</v>
      </c>
      <c r="BP107" s="16">
        <f>Sect_CBs!BP107+Sect_DBs!AR107+Sect_FCs!AR107</f>
        <v>7649.0323150239565</v>
      </c>
      <c r="BQ107" s="16">
        <f>Sect_CBs!BQ107+Sect_DBs!AS107+Sect_FCs!AS107</f>
        <v>8099.2453441390016</v>
      </c>
      <c r="BR107" s="16">
        <f>Sect_CBs!BR107+Sect_DBs!AT107+Sect_FCs!AT107</f>
        <v>7934.6794806260023</v>
      </c>
      <c r="BS107" s="16">
        <f>Sect_CBs!BS107+Sect_DBs!AU107+Sect_FCs!AU107</f>
        <v>8477.8645829779998</v>
      </c>
      <c r="BT107" s="16">
        <f>Sect_CBs!BT107+Sect_DBs!AV107+Sect_FCs!AV107</f>
        <v>7798.5690786120003</v>
      </c>
      <c r="BU107" s="16">
        <f>Sect_CBs!BU107+Sect_DBs!AW107+Sect_FCs!AW107</f>
        <v>7169.2744565494804</v>
      </c>
      <c r="BV107" s="16">
        <f>Sect_CBs!BV107+Sect_DBs!AX107+Sect_FCs!AX107</f>
        <v>7280.0603892459239</v>
      </c>
      <c r="BW107" s="16">
        <f>Sect_CBs!BW107+Sect_DBs!AY107+Sect_FCs!AY107</f>
        <v>6593.1420638699992</v>
      </c>
      <c r="BX107" s="16">
        <f>Sect_CBs!BX107+Sect_DBs!AZ107+Sect_FCs!AZ107</f>
        <v>6447.2625442700009</v>
      </c>
      <c r="BY107" s="16">
        <f>Sect_CBs!BY107+Sect_DBs!BA107+Sect_FCs!BA107</f>
        <v>6300.9427644400021</v>
      </c>
      <c r="BZ107" s="16">
        <f>Sect_CBs!BZ107+Sect_DBs!BB107+Sect_FCs!BB107</f>
        <v>6968.8787088000017</v>
      </c>
      <c r="CA107" s="16">
        <f>Sect_CBs!CA107+Sect_DBs!BC107+Sect_FCs!BC107</f>
        <v>6705.9636118800008</v>
      </c>
      <c r="CB107" s="16">
        <f>Sect_CBs!CB107+Sect_DBs!BD107+Sect_FCs!BD107</f>
        <v>6958.9422234040003</v>
      </c>
      <c r="CC107" s="16">
        <f>Sect_CBs!CC107+Sect_DBs!BE107+Sect_FCs!BE107</f>
        <v>6399.3500706100094</v>
      </c>
      <c r="CD107" s="16">
        <f>Sect_CBs!CD107+Sect_DBs!BF107+Sect_FCs!BF107</f>
        <v>7719.9263551299191</v>
      </c>
      <c r="CE107" s="16">
        <f>Sect_CBs!CE107+Sect_DBs!BG107+Sect_FCs!BG107</f>
        <v>8298.4050827599895</v>
      </c>
      <c r="CF107" s="16">
        <f>Sect_CBs!CF107+Sect_DBs!BH107+Sect_FCs!BH107</f>
        <v>7898.0274218699888</v>
      </c>
      <c r="CG107" s="16">
        <f>Sect_CBs!CG107+Sect_DBs!BI107+Sect_FCs!BI107</f>
        <v>7780.7669621299883</v>
      </c>
      <c r="CH107" s="16">
        <f>Sect_CBs!CH107+Sect_DBs!BJ107+Sect_FCs!BJ107</f>
        <v>7501.0507342409865</v>
      </c>
      <c r="CI107" s="16">
        <f>Sect_CBs!CI107+Sect_DBs!BK107+Sect_FCs!BK107</f>
        <v>7277.0666199009884</v>
      </c>
      <c r="CJ107" s="16">
        <f>Sect_CBs!CJ107+Sect_DBs!BL107+Sect_FCs!BL107</f>
        <v>7408.7892944409878</v>
      </c>
      <c r="CK107" s="16">
        <f>Sect_CBs!CK107+Sect_DBs!BM107+Sect_FCs!BM107</f>
        <v>8005.1014758299889</v>
      </c>
      <c r="CL107" s="16">
        <f>Sect_CBs!CL107+Sect_DBs!BN107+Sect_FCs!BN107</f>
        <v>8629.7510090799897</v>
      </c>
      <c r="CM107" s="16">
        <f>Sect_CBs!CM107+Sect_DBs!BO107+Sect_FCs!BO107</f>
        <v>9577.5631096669895</v>
      </c>
      <c r="CN107" s="16">
        <f>Sect_CBs!CN107+Sect_DBs!BP107+Sect_FCs!BP107</f>
        <v>10237.667122240988</v>
      </c>
      <c r="CO107" s="16">
        <f>Sect_CBs!CO107+Sect_DBs!BQ107+Sect_FCs!BQ107</f>
        <v>14343.928699689988</v>
      </c>
      <c r="CP107" s="16">
        <f>Sect_CBs!CP107+Sect_DBs!BR107+Sect_FCs!BR107</f>
        <v>16608.875471459985</v>
      </c>
      <c r="CQ107" s="16">
        <f>Sect_CBs!CQ107+Sect_DBs!BS107+Sect_FCs!BS107</f>
        <v>17992.380148019991</v>
      </c>
      <c r="CR107" s="16">
        <f>Sect_CBs!CR107+Sect_DBs!BT107+Sect_FCs!BT107</f>
        <v>17915.050315869987</v>
      </c>
      <c r="CS107" s="16">
        <f>Sect_CBs!CS107+Sect_DBs!BU107+Sect_FCs!BU107</f>
        <v>17309.946657375982</v>
      </c>
      <c r="CT107" s="16">
        <f>Sect_CBs!CT107+Sect_DBs!BV107+Sect_FCs!BV107</f>
        <v>17443.313639898217</v>
      </c>
      <c r="CU107" s="16">
        <f>Sect_CBs!CU107+Sect_DBs!BW107+Sect_FCs!BW107</f>
        <v>16238.433473559993</v>
      </c>
      <c r="CV107" s="16">
        <f>Sect_CBs!CV107+Sect_DBs!BX107+Sect_FCs!BX107</f>
        <v>15198.739844529986</v>
      </c>
      <c r="CW107" s="16">
        <f>Sect_CBs!CW107+Sect_DBs!BY107+Sect_FCs!BY107</f>
        <v>14555.665375399987</v>
      </c>
      <c r="CX107" s="16">
        <f>Sect_CBs!CX107+Sect_DBs!BZ107+Sect_FCs!BZ107</f>
        <v>14130.815337549984</v>
      </c>
      <c r="CY107" s="16">
        <f>Sect_CBs!CY107+Sect_DBs!CA107+Sect_FCs!CA107</f>
        <v>13561.844461239989</v>
      </c>
      <c r="CZ107" s="16">
        <f>Sect_CBs!CZ107+Sect_DBs!CB107+Sect_FCs!CB107</f>
        <v>13909.110552659984</v>
      </c>
      <c r="DA107" s="16">
        <f>Sect_CBs!DA107+Sect_DBs!CC107+Sect_FCs!CC107</f>
        <v>14325.15631255999</v>
      </c>
      <c r="DB107" s="16">
        <f>Sect_CBs!DB107+Sect_DBs!CD107+Sect_FCs!CD107</f>
        <v>12887.699916639998</v>
      </c>
      <c r="DC107" s="16">
        <f>Sect_CBs!DC107+Sect_DBs!CE107+Sect_FCs!CE107</f>
        <v>13326.977438329999</v>
      </c>
      <c r="DD107" s="16">
        <f>Sect_CBs!DD107+Sect_DBs!CF107+Sect_FCs!CF107</f>
        <v>13232.852340900999</v>
      </c>
      <c r="DE107" s="16">
        <f>Sect_CBs!DE107+Sect_DBs!CG107+Sect_FCs!CG107</f>
        <v>13182.357180121002</v>
      </c>
      <c r="DF107" s="16">
        <f>Sect_CBs!DF107+Sect_DBs!CH107+Sect_FCs!CH107</f>
        <v>14674.837747619998</v>
      </c>
      <c r="DG107" s="16">
        <f>Sect_CBs!DG107+Sect_DBs!CI107+Sect_FCs!CI107</f>
        <v>13218.62952495</v>
      </c>
      <c r="DH107" s="16">
        <f>Sect_CBs!DH107+Sect_DBs!CJ107+Sect_FCs!CJ107</f>
        <v>12892.02989295</v>
      </c>
      <c r="DI107" s="16">
        <f>Sect_CBs!DI107+Sect_DBs!CK107+Sect_FCs!CK107</f>
        <v>14260.363756890003</v>
      </c>
      <c r="DJ107" s="16">
        <f>Sect_CBs!DJ107+Sect_DBs!CL107+Sect_FCs!CL107</f>
        <v>13440.649460300001</v>
      </c>
      <c r="DK107" s="16">
        <f>Sect_CBs!DK107+Sect_DBs!CM107+Sect_FCs!CM107</f>
        <v>15178.602681540002</v>
      </c>
      <c r="DL107" s="16">
        <f>Sect_CBs!DL107+Sect_DBs!CN107+Sect_FCs!CN107</f>
        <v>17317.309161679997</v>
      </c>
      <c r="DM107" s="16">
        <f>Sect_CBs!DM107+Sect_DBs!CO107+Sect_FCs!CO107</f>
        <v>16814.593433130001</v>
      </c>
      <c r="DN107" s="16">
        <f>Sect_CBs!DN107+Sect_DBs!CP107+Sect_FCs!CP107</f>
        <v>16228.77979785</v>
      </c>
      <c r="DO107" s="16">
        <f>Sect_CBs!DO107+Sect_DBs!CQ107+Sect_FCs!CQ107</f>
        <v>15723.818996040003</v>
      </c>
      <c r="DP107" s="16">
        <f>Sect_CBs!DP107+Sect_DBs!CR107+Sect_FCs!CR107</f>
        <v>15617.280924956076</v>
      </c>
      <c r="DQ107" s="16">
        <f>Sect_CBs!DQ107+Sect_DBs!CS107+Sect_FCs!CS107</f>
        <v>15159.163881486073</v>
      </c>
      <c r="DR107" s="16">
        <f>Sect_CBs!DR107+Sect_DBs!CT107+Sect_FCs!CT107</f>
        <v>16381.153794266073</v>
      </c>
      <c r="DS107" s="16">
        <f>Sect_CBs!DS107+Sect_DBs!CU107+Sect_FCs!CU107</f>
        <v>14791.452264006075</v>
      </c>
      <c r="DT107" s="16">
        <f>Sect_CBs!DT107+Sect_DBs!CV107+Sect_FCs!CV107</f>
        <v>14499.312518586077</v>
      </c>
      <c r="DU107" s="16">
        <f>Sect_CBs!DU107+Sect_DBs!CW107+Sect_FCs!CW107</f>
        <v>14318.070943836075</v>
      </c>
      <c r="DV107" s="16">
        <f>Sect_CBs!DV107+Sect_DBs!CX107+Sect_FCs!CX107</f>
        <v>14121.943748986087</v>
      </c>
      <c r="DW107" s="16">
        <f>Sect_CBs!DW107+Sect_DBs!CY107+Sect_FCs!CY107</f>
        <v>14441.484312829321</v>
      </c>
      <c r="DX107" s="16">
        <f>Sect_CBs!DX107+Sect_DBs!CZ107+Sect_FCs!CZ107</f>
        <v>15631.415897556091</v>
      </c>
      <c r="DY107" s="16">
        <f>Sect_CBs!DY107+Sect_DBs!DA107+Sect_FCs!DA107</f>
        <v>15913.843070116091</v>
      </c>
      <c r="DZ107" s="16">
        <f>Sect_CBs!DZ107+Sect_DBs!DB107+Sect_FCs!DB107</f>
        <v>15829.284347576087</v>
      </c>
      <c r="EA107" s="16">
        <f>Sect_CBs!EA107+Sect_DBs!DC107+Sect_FCs!DC107</f>
        <v>14466.803351306089</v>
      </c>
      <c r="EB107" s="16">
        <f>Sect_CBs!EB107+Sect_DBs!DD107+Sect_FCs!DD107</f>
        <v>11500.160702406089</v>
      </c>
      <c r="EC107" s="16">
        <f>Sect_CBs!EC107+Sect_DBs!DE107+Sect_FCs!DE107</f>
        <v>9657.2506528461072</v>
      </c>
      <c r="ED107" s="16">
        <f>Sect_CBs!ED107+Sect_DBs!DF107+Sect_FCs!DF107</f>
        <v>11574.284600776109</v>
      </c>
      <c r="EE107" s="16">
        <f>Sect_CBs!EE107+Sect_DBs!DG107+Sect_FCs!DG107</f>
        <v>10227.054215506098</v>
      </c>
      <c r="EF107" s="16">
        <f>Sect_CBs!EF107+Sect_DBs!DH107+Sect_FCs!DH107</f>
        <v>9239.7770639160972</v>
      </c>
      <c r="EG107" s="16">
        <f>Sect_CBs!EG107+Sect_DBs!DI107+Sect_FCs!DI107</f>
        <v>10579.552679446097</v>
      </c>
      <c r="EH107" s="16">
        <f>Sect_CBs!EH107+Sect_DBs!DJ107+Sect_FCs!DJ107</f>
        <v>10873.800617416098</v>
      </c>
      <c r="EI107" s="16">
        <f>Sect_CBs!EI107+Sect_DBs!DK107+Sect_FCs!DK107</f>
        <v>12555.11081247</v>
      </c>
      <c r="EJ107" s="16">
        <f>Sect_CBs!EJ107+Sect_DBs!DL107+Sect_FCs!DL107</f>
        <v>14707.04254937</v>
      </c>
      <c r="EK107" s="13">
        <f>Sect_CBs!EK107+Sect_DBs!DM107+Sect_FCs!DM107</f>
        <v>15628.951485990003</v>
      </c>
      <c r="EL107" s="13">
        <f>Sect_CBs!EL107+Sect_DBs!DN107+Sect_FCs!DN107</f>
        <v>16325.833969189998</v>
      </c>
      <c r="EM107" s="13">
        <f>Sect_CBs!EM107+Sect_DBs!DO107+Sect_FCs!DO107</f>
        <v>18009.198659990001</v>
      </c>
      <c r="EN107" s="13">
        <f>Sect_CBs!EN107+Sect_DBs!DP107+Sect_FCs!DP107</f>
        <v>16924.68692982</v>
      </c>
      <c r="EO107" s="13">
        <f>Sect_CBs!EO107+Sect_DBs!DQ107+Sect_FCs!DQ107</f>
        <v>15073.248911719998</v>
      </c>
      <c r="EP107" s="13">
        <f>Sect_CBs!EP107+Sect_DBs!DR107+Sect_FCs!DR107</f>
        <v>17546.14323596</v>
      </c>
      <c r="EQ107" s="13">
        <f>Sect_CBs!EQ107+Sect_DBs!DS107+Sect_FCs!DS107</f>
        <v>16472.378947680103</v>
      </c>
      <c r="ER107" s="13">
        <f>Sect_CBs!ER107+Sect_DBs!DT107+Sect_FCs!DT107</f>
        <v>19087.136831144999</v>
      </c>
      <c r="ES107" s="13">
        <f>Sect_CBs!ES107+Sect_DBs!DU107+Sect_FCs!DU107</f>
        <v>26237.940050340003</v>
      </c>
      <c r="ET107" s="13">
        <f>Sect_CBs!ET107+Sect_DBs!DV107+Sect_FCs!DV107</f>
        <v>27091.771214140001</v>
      </c>
      <c r="EU107" s="13">
        <f>Sect_CBs!EU107+Sect_DBs!DW107+Sect_FCs!DW107</f>
        <v>31597.249318239999</v>
      </c>
      <c r="EV107" s="13">
        <f>Sect_CBs!EV107+Sect_DBs!DX107+Sect_FCs!DX107</f>
        <v>36835.07695178</v>
      </c>
      <c r="EW107" s="13">
        <f>Sect_CBs!EW107+Sect_DBs!DY107+Sect_FCs!DY107</f>
        <v>35495.666162770001</v>
      </c>
      <c r="EX107" s="13">
        <f>Sect_CBs!EX107+Sect_DBs!DZ107+Sect_FCs!DZ107</f>
        <v>38324.631441550002</v>
      </c>
    </row>
    <row r="108" spans="1:154" s="18" customFormat="1" x14ac:dyDescent="0.3">
      <c r="A108" s="15" t="s">
        <v>120</v>
      </c>
      <c r="B108" s="16">
        <v>4977.1188076000026</v>
      </c>
      <c r="C108" s="16">
        <v>4890.8680732000012</v>
      </c>
      <c r="D108" s="16">
        <v>4741.6800081100009</v>
      </c>
      <c r="E108" s="16">
        <v>5120.9088417414796</v>
      </c>
      <c r="F108" s="16">
        <v>6749.8527244619963</v>
      </c>
      <c r="G108" s="16">
        <v>7572.0804934269981</v>
      </c>
      <c r="H108" s="16">
        <v>6268.6737691900016</v>
      </c>
      <c r="I108" s="16">
        <v>8383.3329043800004</v>
      </c>
      <c r="J108" s="16">
        <v>8372.6089043800002</v>
      </c>
      <c r="K108" s="16">
        <v>8341.6672557900001</v>
      </c>
      <c r="L108" s="16">
        <v>8030.0005891526216</v>
      </c>
      <c r="M108" s="16">
        <v>8132.0003182672008</v>
      </c>
      <c r="N108" s="16">
        <v>7391.0761329615661</v>
      </c>
      <c r="O108" s="16">
        <v>7524.8921194215673</v>
      </c>
      <c r="P108" s="16">
        <v>7287.6243165415672</v>
      </c>
      <c r="Q108" s="16">
        <v>6702.8168326415671</v>
      </c>
      <c r="R108" s="16">
        <v>6221.784906501568</v>
      </c>
      <c r="S108" s="16">
        <v>6056.3027299300029</v>
      </c>
      <c r="T108" s="16">
        <v>5124.1894008299987</v>
      </c>
      <c r="U108" s="16">
        <v>4908.0294274507005</v>
      </c>
      <c r="V108" s="16">
        <v>5360.590354689999</v>
      </c>
      <c r="W108" s="16">
        <v>5289.3167304200006</v>
      </c>
      <c r="X108" s="16">
        <v>5172.4614958299999</v>
      </c>
      <c r="Y108" s="16">
        <v>4678.8389685499988</v>
      </c>
      <c r="Z108" s="16">
        <f>Sect_CBs!Z108+Sect_DBs!B108+Sect_FCs!B108</f>
        <v>6082.9535692999998</v>
      </c>
      <c r="AA108" s="16">
        <f>Sect_CBs!AA108+Sect_DBs!C108+Sect_FCs!C108</f>
        <v>6353.6334975100008</v>
      </c>
      <c r="AB108" s="16">
        <f>Sect_CBs!AB108+Sect_DBs!D108+Sect_FCs!D108</f>
        <v>6354.5256750053995</v>
      </c>
      <c r="AC108" s="16">
        <f>Sect_CBs!AC108+Sect_DBs!E108+Sect_FCs!E108</f>
        <v>6212.9355067054003</v>
      </c>
      <c r="AD108" s="16">
        <f>Sect_CBs!AD108+Sect_DBs!F108+Sect_FCs!F108</f>
        <v>6063.712756070001</v>
      </c>
      <c r="AE108" s="16">
        <f>Sect_CBs!AE108+Sect_DBs!G108+Sect_FCs!G108</f>
        <v>5875.9704968300002</v>
      </c>
      <c r="AF108" s="16">
        <f>Sect_CBs!AF108+Sect_DBs!H108+Sect_FCs!H108</f>
        <v>6234.38437273</v>
      </c>
      <c r="AG108" s="16">
        <f>Sect_CBs!AG108+Sect_DBs!I108+Sect_FCs!I108</f>
        <v>6133.7338610999996</v>
      </c>
      <c r="AH108" s="16">
        <f>Sect_CBs!AH108+Sect_DBs!J108+Sect_FCs!J108</f>
        <v>6336.0190050599995</v>
      </c>
      <c r="AI108" s="16">
        <f>Sect_CBs!AI108+Sect_DBs!K108+Sect_FCs!K108</f>
        <v>6350.3816923799986</v>
      </c>
      <c r="AJ108" s="16">
        <f>Sect_CBs!AJ108+Sect_DBs!L108+Sect_FCs!L108</f>
        <v>6279.1862970900002</v>
      </c>
      <c r="AK108" s="16">
        <f>Sect_CBs!AK108+Sect_DBs!M108+Sect_FCs!M108</f>
        <v>6257.6294128100008</v>
      </c>
      <c r="AL108" s="16">
        <f>Sect_CBs!AL108+Sect_DBs!N108+Sect_FCs!N108</f>
        <v>6277.9594112800005</v>
      </c>
      <c r="AM108" s="16">
        <f>Sect_CBs!AM108+Sect_DBs!O108+Sect_FCs!O108</f>
        <v>6431.8433366400004</v>
      </c>
      <c r="AN108" s="16">
        <f>Sect_CBs!AN108+Sect_DBs!P108+Sect_FCs!P108</f>
        <v>6970.6442699500012</v>
      </c>
      <c r="AO108" s="16">
        <f>Sect_CBs!AO108+Sect_DBs!Q108+Sect_FCs!Q108</f>
        <v>6569.8304072300007</v>
      </c>
      <c r="AP108" s="16">
        <f>Sect_CBs!AP108+Sect_DBs!R108+Sect_FCs!R108</f>
        <v>6542.2404648299998</v>
      </c>
      <c r="AQ108" s="16">
        <f>Sect_CBs!AQ108+Sect_DBs!S108+Sect_FCs!S108</f>
        <v>6893.1340077900104</v>
      </c>
      <c r="AR108" s="16">
        <f>Sect_CBs!AR108+Sect_DBs!T108+Sect_FCs!T108</f>
        <v>7079.9191021849992</v>
      </c>
      <c r="AS108" s="16">
        <f>Sect_CBs!AS108+Sect_DBs!U108+Sect_FCs!U108</f>
        <v>7130.6358714299995</v>
      </c>
      <c r="AT108" s="16">
        <f>Sect_CBs!AT108+Sect_DBs!V108+Sect_FCs!V108</f>
        <v>6970.4959038600109</v>
      </c>
      <c r="AU108" s="16">
        <f>Sect_CBs!AU108+Sect_DBs!W108+Sect_FCs!W108</f>
        <v>7058.3320273300296</v>
      </c>
      <c r="AV108" s="16">
        <f>Sect_CBs!AV108+Sect_DBs!X108+Sect_FCs!X108</f>
        <v>6981.977012039999</v>
      </c>
      <c r="AW108" s="16">
        <f>Sect_CBs!AW108+Sect_DBs!Y108+Sect_FCs!Y108</f>
        <v>7169.7070562099989</v>
      </c>
      <c r="AX108" s="16">
        <f>Sect_CBs!AX108+Sect_DBs!Z108+Sect_FCs!Z108</f>
        <v>8195.3640305949993</v>
      </c>
      <c r="AY108" s="16">
        <f>Sect_CBs!AY108+Sect_DBs!AA108+Sect_FCs!AA108</f>
        <v>6062.492418455</v>
      </c>
      <c r="AZ108" s="16">
        <f>Sect_CBs!AZ108+Sect_DBs!AB108+Sect_FCs!AB108</f>
        <v>5985.5342862349999</v>
      </c>
      <c r="BA108" s="16">
        <f>Sect_CBs!BA108+Sect_DBs!AC108+Sect_FCs!AC108</f>
        <v>6080.3357597149998</v>
      </c>
      <c r="BB108" s="16">
        <f>Sect_CBs!BB108+Sect_DBs!AD108+Sect_FCs!AD108</f>
        <v>5935.2255854749992</v>
      </c>
      <c r="BC108" s="16">
        <f>Sect_CBs!BC108+Sect_DBs!AE108+Sect_FCs!AE108</f>
        <v>6418.2129171350007</v>
      </c>
      <c r="BD108" s="16">
        <f>Sect_CBs!BD108+Sect_DBs!AF108+Sect_FCs!AF108</f>
        <v>7110.3251136229992</v>
      </c>
      <c r="BE108" s="16">
        <f>Sect_CBs!BE108+Sect_DBs!AG108+Sect_FCs!AG108</f>
        <v>7403.521464943</v>
      </c>
      <c r="BF108" s="16">
        <f>Sect_CBs!BF108+Sect_DBs!AH108+Sect_FCs!AH108</f>
        <v>8058.7477980330004</v>
      </c>
      <c r="BG108" s="16">
        <f>Sect_CBs!BG108+Sect_DBs!AI108+Sect_FCs!AI108</f>
        <v>8790.0613910479988</v>
      </c>
      <c r="BH108" s="16">
        <f>Sect_CBs!BH108+Sect_DBs!AJ108+Sect_FCs!AJ108</f>
        <v>9550.7588507680011</v>
      </c>
      <c r="BI108" s="16">
        <f>Sect_CBs!BI108+Sect_DBs!AK108+Sect_FCs!AK108</f>
        <v>10235.513341079</v>
      </c>
      <c r="BJ108" s="16">
        <f>Sect_CBs!BJ108+Sect_DBs!AL108+Sect_FCs!AL108</f>
        <v>11642.070250589</v>
      </c>
      <c r="BK108" s="16">
        <f>Sect_CBs!BK108+Sect_DBs!AM108+Sect_FCs!AM108</f>
        <v>12039.621354061001</v>
      </c>
      <c r="BL108" s="16">
        <f>Sect_CBs!BL108+Sect_DBs!AN108+Sect_FCs!AN108</f>
        <v>13201.02414623</v>
      </c>
      <c r="BM108" s="16">
        <f>Sect_CBs!BM108+Sect_DBs!AO108+Sect_FCs!AO108</f>
        <v>13086.096197690002</v>
      </c>
      <c r="BN108" s="16">
        <f>Sect_CBs!BN108+Sect_DBs!AP108+Sect_FCs!AP108</f>
        <v>13038.967591780009</v>
      </c>
      <c r="BO108" s="16">
        <f>Sect_CBs!BO108+Sect_DBs!AQ108+Sect_FCs!AQ108</f>
        <v>13905.409697330009</v>
      </c>
      <c r="BP108" s="16">
        <f>Sect_CBs!BP108+Sect_DBs!AR108+Sect_FCs!AR108</f>
        <v>14123.996921820009</v>
      </c>
      <c r="BQ108" s="16">
        <f>Sect_CBs!BQ108+Sect_DBs!AS108+Sect_FCs!AS108</f>
        <v>14031.492453510007</v>
      </c>
      <c r="BR108" s="16">
        <f>Sect_CBs!BR108+Sect_DBs!AT108+Sect_FCs!AT108</f>
        <v>15405.704839170001</v>
      </c>
      <c r="BS108" s="16">
        <f>Sect_CBs!BS108+Sect_DBs!AU108+Sect_FCs!AU108</f>
        <v>17106.372160480001</v>
      </c>
      <c r="BT108" s="16">
        <f>Sect_CBs!BT108+Sect_DBs!AV108+Sect_FCs!AV108</f>
        <v>17158.602060200003</v>
      </c>
      <c r="BU108" s="16">
        <f>Sect_CBs!BU108+Sect_DBs!AW108+Sect_FCs!AW108</f>
        <v>17060.529529200001</v>
      </c>
      <c r="BV108" s="16">
        <f>Sect_CBs!BV108+Sect_DBs!AX108+Sect_FCs!AX108</f>
        <v>18336.651318759999</v>
      </c>
      <c r="BW108" s="16">
        <f>Sect_CBs!BW108+Sect_DBs!AY108+Sect_FCs!AY108</f>
        <v>17375.890991289994</v>
      </c>
      <c r="BX108" s="16">
        <f>Sect_CBs!BX108+Sect_DBs!AZ108+Sect_FCs!AZ108</f>
        <v>17129.166211089992</v>
      </c>
      <c r="BY108" s="16">
        <f>Sect_CBs!BY108+Sect_DBs!BA108+Sect_FCs!BA108</f>
        <v>17794.235409750003</v>
      </c>
      <c r="BZ108" s="16">
        <f>Sect_CBs!BZ108+Sect_DBs!BB108+Sect_FCs!BB108</f>
        <v>17682.169726710003</v>
      </c>
      <c r="CA108" s="16">
        <f>Sect_CBs!CA108+Sect_DBs!BC108+Sect_FCs!BC108</f>
        <v>18426.106881679996</v>
      </c>
      <c r="CB108" s="16">
        <f>Sect_CBs!CB108+Sect_DBs!BD108+Sect_FCs!BD108</f>
        <v>19044.444945019997</v>
      </c>
      <c r="CC108" s="16">
        <f>Sect_CBs!CC108+Sect_DBs!BE108+Sect_FCs!BE108</f>
        <v>19198.726689333995</v>
      </c>
      <c r="CD108" s="16">
        <f>Sect_CBs!CD108+Sect_DBs!BF108+Sect_FCs!BF108</f>
        <v>23526.007495299997</v>
      </c>
      <c r="CE108" s="16">
        <f>Sect_CBs!CE108+Sect_DBs!BG108+Sect_FCs!BG108</f>
        <v>25678.329870669993</v>
      </c>
      <c r="CF108" s="16">
        <f>Sect_CBs!CF108+Sect_DBs!BH108+Sect_FCs!BH108</f>
        <v>24246.200387159995</v>
      </c>
      <c r="CG108" s="16">
        <f>Sect_CBs!CG108+Sect_DBs!BI108+Sect_FCs!BI108</f>
        <v>24941.492391289998</v>
      </c>
      <c r="CH108" s="16">
        <f>Sect_CBs!CH108+Sect_DBs!BJ108+Sect_FCs!BJ108</f>
        <v>25868.472679219867</v>
      </c>
      <c r="CI108" s="16">
        <f>Sect_CBs!CI108+Sect_DBs!BK108+Sect_FCs!BK108</f>
        <v>25935.34945877986</v>
      </c>
      <c r="CJ108" s="16">
        <f>Sect_CBs!CJ108+Sect_DBs!BL108+Sect_FCs!BL108</f>
        <v>26133.626807169865</v>
      </c>
      <c r="CK108" s="16">
        <f>Sect_CBs!CK108+Sect_DBs!BM108+Sect_FCs!BM108</f>
        <v>26802.686813249864</v>
      </c>
      <c r="CL108" s="16">
        <f>Sect_CBs!CL108+Sect_DBs!BN108+Sect_FCs!BN108</f>
        <v>27531.129620549862</v>
      </c>
      <c r="CM108" s="16">
        <f>Sect_CBs!CM108+Sect_DBs!BO108+Sect_FCs!BO108</f>
        <v>26518.547536389862</v>
      </c>
      <c r="CN108" s="16">
        <f>Sect_CBs!CN108+Sect_DBs!BP108+Sect_FCs!BP108</f>
        <v>29352.945557099865</v>
      </c>
      <c r="CO108" s="16">
        <f>Sect_CBs!CO108+Sect_DBs!BQ108+Sect_FCs!BQ108</f>
        <v>29813.667069249859</v>
      </c>
      <c r="CP108" s="16">
        <f>Sect_CBs!CP108+Sect_DBs!BR108+Sect_FCs!BR108</f>
        <v>28081.792009388286</v>
      </c>
      <c r="CQ108" s="16">
        <f>Sect_CBs!CQ108+Sect_DBs!BS108+Sect_FCs!BS108</f>
        <v>27615.504865078274</v>
      </c>
      <c r="CR108" s="16">
        <f>Sect_CBs!CR108+Sect_DBs!BT108+Sect_FCs!BT108</f>
        <v>27449.827196759859</v>
      </c>
      <c r="CS108" s="16">
        <f>Sect_CBs!CS108+Sect_DBs!BU108+Sect_FCs!BU108</f>
        <v>26853.56539072001</v>
      </c>
      <c r="CT108" s="16">
        <f>Sect_CBs!CT108+Sect_DBs!BV108+Sect_FCs!BV108</f>
        <v>28363.100666419999</v>
      </c>
      <c r="CU108" s="16">
        <f>Sect_CBs!CU108+Sect_DBs!BW108+Sect_FCs!BW108</f>
        <v>29030.784135500006</v>
      </c>
      <c r="CV108" s="16">
        <f>Sect_CBs!CV108+Sect_DBs!BX108+Sect_FCs!BX108</f>
        <v>28759.886564230015</v>
      </c>
      <c r="CW108" s="16">
        <f>Sect_CBs!CW108+Sect_DBs!BY108+Sect_FCs!BY108</f>
        <v>29994.455183440012</v>
      </c>
      <c r="CX108" s="16">
        <f>Sect_CBs!CX108+Sect_DBs!BZ108+Sect_FCs!BZ108</f>
        <v>29380.152921740009</v>
      </c>
      <c r="CY108" s="16">
        <f>Sect_CBs!CY108+Sect_DBs!CA108+Sect_FCs!CA108</f>
        <v>26700.342872649984</v>
      </c>
      <c r="CZ108" s="16">
        <f>Sect_CBs!CZ108+Sect_DBs!CB108+Sect_FCs!CB108</f>
        <v>31345.518243440001</v>
      </c>
      <c r="DA108" s="16">
        <f>Sect_CBs!DA108+Sect_DBs!CC108+Sect_FCs!CC108</f>
        <v>32655.144899457006</v>
      </c>
      <c r="DB108" s="16">
        <f>Sect_CBs!DB108+Sect_DBs!CD108+Sect_FCs!CD108</f>
        <v>31200.849867387002</v>
      </c>
      <c r="DC108" s="16">
        <f>Sect_CBs!DC108+Sect_DBs!CE108+Sect_FCs!CE108</f>
        <v>30522.013778486998</v>
      </c>
      <c r="DD108" s="16">
        <f>Sect_CBs!DD108+Sect_DBs!CF108+Sect_FCs!CF108</f>
        <v>30142.357612927008</v>
      </c>
      <c r="DE108" s="16">
        <f>Sect_CBs!DE108+Sect_DBs!CG108+Sect_FCs!CG108</f>
        <v>30034.578334417001</v>
      </c>
      <c r="DF108" s="16">
        <f>Sect_CBs!DF108+Sect_DBs!CH108+Sect_FCs!CH108</f>
        <v>31378.829788066992</v>
      </c>
      <c r="DG108" s="16">
        <f>Sect_CBs!DG108+Sect_DBs!CI108+Sect_FCs!CI108</f>
        <v>31016.857308676994</v>
      </c>
      <c r="DH108" s="16">
        <f>Sect_CBs!DH108+Sect_DBs!CJ108+Sect_FCs!CJ108</f>
        <v>30529.414776176993</v>
      </c>
      <c r="DI108" s="16">
        <f>Sect_CBs!DI108+Sect_DBs!CK108+Sect_FCs!CK108</f>
        <v>31190.997346957007</v>
      </c>
      <c r="DJ108" s="16">
        <f>Sect_CBs!DJ108+Sect_DBs!CL108+Sect_FCs!CL108</f>
        <v>31234.684376107001</v>
      </c>
      <c r="DK108" s="16">
        <f>Sect_CBs!DK108+Sect_DBs!CM108+Sect_FCs!CM108</f>
        <v>31329.359648397007</v>
      </c>
      <c r="DL108" s="16">
        <f>Sect_CBs!DL108+Sect_DBs!CN108+Sect_FCs!CN108</f>
        <v>31393.241534636996</v>
      </c>
      <c r="DM108" s="16">
        <f>Sect_CBs!DM108+Sect_DBs!CO108+Sect_FCs!CO108</f>
        <v>30057.184349316994</v>
      </c>
      <c r="DN108" s="16">
        <f>Sect_CBs!DN108+Sect_DBs!CP108+Sect_FCs!CP108</f>
        <v>30223.729697776987</v>
      </c>
      <c r="DO108" s="16">
        <f>Sect_CBs!DO108+Sect_DBs!CQ108+Sect_FCs!CQ108</f>
        <v>30844.356011829997</v>
      </c>
      <c r="DP108" s="16">
        <f>Sect_CBs!DP108+Sect_DBs!CR108+Sect_FCs!CR108</f>
        <v>30527.174229470002</v>
      </c>
      <c r="DQ108" s="16">
        <f>Sect_CBs!DQ108+Sect_DBs!CS108+Sect_FCs!CS108</f>
        <v>30308.783201230006</v>
      </c>
      <c r="DR108" s="16">
        <f>Sect_CBs!DR108+Sect_DBs!CT108+Sect_FCs!CT108</f>
        <v>31775.728427049995</v>
      </c>
      <c r="DS108" s="16">
        <f>Sect_CBs!DS108+Sect_DBs!CU108+Sect_FCs!CU108</f>
        <v>31397.827362790002</v>
      </c>
      <c r="DT108" s="16">
        <f>Sect_CBs!DT108+Sect_DBs!CV108+Sect_FCs!CV108</f>
        <v>31381.693037409997</v>
      </c>
      <c r="DU108" s="16">
        <f>Sect_CBs!DU108+Sect_DBs!CW108+Sect_FCs!CW108</f>
        <v>32645.029541479998</v>
      </c>
      <c r="DV108" s="16">
        <f>Sect_CBs!DV108+Sect_DBs!CX108+Sect_FCs!CX108</f>
        <v>32347.441455809185</v>
      </c>
      <c r="DW108" s="16">
        <f>Sect_CBs!DW108+Sect_DBs!CY108+Sect_FCs!CY108</f>
        <v>32174.221410299178</v>
      </c>
      <c r="DX108" s="16">
        <f>Sect_CBs!DX108+Sect_DBs!CZ108+Sect_FCs!CZ108</f>
        <v>32949.881745879182</v>
      </c>
      <c r="DY108" s="16">
        <f>Sect_CBs!DY108+Sect_DBs!DA108+Sect_FCs!DA108</f>
        <v>32450.827141439182</v>
      </c>
      <c r="DZ108" s="16">
        <f>Sect_CBs!DZ108+Sect_DBs!DB108+Sect_FCs!DB108</f>
        <v>33519.769766259182</v>
      </c>
      <c r="EA108" s="16">
        <f>Sect_CBs!EA108+Sect_DBs!DC108+Sect_FCs!DC108</f>
        <v>34559.503103469171</v>
      </c>
      <c r="EB108" s="16">
        <f>Sect_CBs!EB108+Sect_DBs!DD108+Sect_FCs!DD108</f>
        <v>34594.742956049173</v>
      </c>
      <c r="EC108" s="16">
        <f>Sect_CBs!EC108+Sect_DBs!DE108+Sect_FCs!DE108</f>
        <v>34974.659686304178</v>
      </c>
      <c r="ED108" s="16">
        <f>Sect_CBs!ED108+Sect_DBs!DF108+Sect_FCs!DF108</f>
        <v>38446.811440314181</v>
      </c>
      <c r="EE108" s="16">
        <f>Sect_CBs!EE108+Sect_DBs!DG108+Sect_FCs!DG108</f>
        <v>38745.433379789189</v>
      </c>
      <c r="EF108" s="16">
        <f>Sect_CBs!EF108+Sect_DBs!DH108+Sect_FCs!DH108</f>
        <v>40632.71183456001</v>
      </c>
      <c r="EG108" s="16">
        <f>Sect_CBs!EG108+Sect_DBs!DI108+Sect_FCs!DI108</f>
        <v>47146.509504969996</v>
      </c>
      <c r="EH108" s="16">
        <f>Sect_CBs!EH108+Sect_DBs!DJ108+Sect_FCs!DJ108</f>
        <v>48578.092870109998</v>
      </c>
      <c r="EI108" s="16">
        <f>Sect_CBs!EI108+Sect_DBs!DK108+Sect_FCs!DK108</f>
        <v>54100.318971220004</v>
      </c>
      <c r="EJ108" s="16">
        <f>Sect_CBs!EJ108+Sect_DBs!DL108+Sect_FCs!DL108</f>
        <v>60368.81027514</v>
      </c>
      <c r="EK108" s="13">
        <f>Sect_CBs!EK108+Sect_DBs!DM108+Sect_FCs!DM108</f>
        <v>61699.795247255017</v>
      </c>
      <c r="EL108" s="13">
        <f>Sect_CBs!EL108+Sect_DBs!DN108+Sect_FCs!DN108</f>
        <v>65621.371692385015</v>
      </c>
      <c r="EM108" s="13">
        <f>Sect_CBs!EM108+Sect_DBs!DO108+Sect_FCs!DO108</f>
        <v>75343.370565429999</v>
      </c>
      <c r="EN108" s="13">
        <f>Sect_CBs!EN108+Sect_DBs!DP108+Sect_FCs!DP108</f>
        <v>76747.513315084972</v>
      </c>
      <c r="EO108" s="13">
        <f>Sect_CBs!EO108+Sect_DBs!DQ108+Sect_FCs!DQ108</f>
        <v>77064.139697524981</v>
      </c>
      <c r="EP108" s="13">
        <f>Sect_CBs!EP108+Sect_DBs!DR108+Sect_FCs!DR108</f>
        <v>87574.583763182512</v>
      </c>
      <c r="EQ108" s="13">
        <f>Sect_CBs!EQ108+Sect_DBs!DS108+Sect_FCs!DS108</f>
        <v>90449.614400202496</v>
      </c>
      <c r="ER108" s="13">
        <f>Sect_CBs!ER108+Sect_DBs!DT108+Sect_FCs!DT108</f>
        <v>85852.510603202492</v>
      </c>
      <c r="ES108" s="13">
        <f>Sect_CBs!ES108+Sect_DBs!DU108+Sect_FCs!DU108</f>
        <v>85634.488563922496</v>
      </c>
      <c r="ET108" s="13">
        <f>Sect_CBs!ET108+Sect_DBs!DV108+Sect_FCs!DV108</f>
        <v>83367.4178808125</v>
      </c>
      <c r="EU108" s="13">
        <f>Sect_CBs!EU108+Sect_DBs!DW108+Sect_FCs!DW108</f>
        <v>80916.272643199991</v>
      </c>
      <c r="EV108" s="13">
        <f>Sect_CBs!EV108+Sect_DBs!DX108+Sect_FCs!DX108</f>
        <v>78396.16046017014</v>
      </c>
      <c r="EW108" s="13">
        <f>Sect_CBs!EW108+Sect_DBs!DY108+Sect_FCs!DY108</f>
        <v>78274.702706702621</v>
      </c>
      <c r="EX108" s="13">
        <f>Sect_CBs!EX108+Sect_DBs!DZ108+Sect_FCs!DZ108</f>
        <v>76900.23806520013</v>
      </c>
    </row>
    <row r="109" spans="1:154" s="18" customFormat="1" ht="12" customHeight="1" x14ac:dyDescent="0.3">
      <c r="A109" s="15" t="s">
        <v>121</v>
      </c>
      <c r="B109" s="16">
        <v>300.96710027799998</v>
      </c>
      <c r="C109" s="16">
        <v>364.44893367040004</v>
      </c>
      <c r="D109" s="16">
        <v>364.0966489763</v>
      </c>
      <c r="E109" s="16">
        <v>383.96852940505937</v>
      </c>
      <c r="F109" s="16">
        <v>400.45576416859996</v>
      </c>
      <c r="G109" s="16">
        <v>283.10406690399998</v>
      </c>
      <c r="H109" s="16">
        <v>374.83911150279994</v>
      </c>
      <c r="I109" s="16">
        <v>388.58014677809996</v>
      </c>
      <c r="J109" s="16">
        <v>385.78014677809995</v>
      </c>
      <c r="K109" s="16">
        <v>329.84336546010002</v>
      </c>
      <c r="L109" s="16">
        <v>434.97045568149997</v>
      </c>
      <c r="M109" s="16">
        <v>364.35261577389991</v>
      </c>
      <c r="N109" s="16">
        <v>385.25551172909996</v>
      </c>
      <c r="O109" s="16">
        <v>400.81915230349995</v>
      </c>
      <c r="P109" s="16">
        <v>396.79824759719997</v>
      </c>
      <c r="Q109" s="16">
        <v>449.11279359179997</v>
      </c>
      <c r="R109" s="16">
        <v>476.35116772090004</v>
      </c>
      <c r="S109" s="16">
        <v>457.34284841349836</v>
      </c>
      <c r="T109" s="16">
        <v>376.96992389297498</v>
      </c>
      <c r="U109" s="16">
        <v>410.47236665392455</v>
      </c>
      <c r="V109" s="16">
        <v>398.84690001699994</v>
      </c>
      <c r="W109" s="16">
        <v>423.95537104559997</v>
      </c>
      <c r="X109" s="16">
        <v>426.17019045249998</v>
      </c>
      <c r="Y109" s="16">
        <v>1083.8691444240001</v>
      </c>
      <c r="Z109" s="16">
        <f>Sect_CBs!Z109+Sect_DBs!B109+Sect_FCs!B109</f>
        <v>387.64908418569996</v>
      </c>
      <c r="AA109" s="16">
        <f>Sect_CBs!AA109+Sect_DBs!C109+Sect_FCs!C109</f>
        <v>398.86052706899972</v>
      </c>
      <c r="AB109" s="16">
        <f>Sect_CBs!AB109+Sect_DBs!D109+Sect_FCs!D109</f>
        <v>424.19572666210013</v>
      </c>
      <c r="AC109" s="16">
        <f>Sect_CBs!AC109+Sect_DBs!E109+Sect_FCs!E109</f>
        <v>434.85313809050035</v>
      </c>
      <c r="AD109" s="16">
        <f>Sect_CBs!AD109+Sect_DBs!F109+Sect_FCs!F109</f>
        <v>467.90196273779998</v>
      </c>
      <c r="AE109" s="16">
        <f>Sect_CBs!AE109+Sect_DBs!G109+Sect_FCs!G109</f>
        <v>394.01227149750025</v>
      </c>
      <c r="AF109" s="16">
        <f>Sect_CBs!AF109+Sect_DBs!H109+Sect_FCs!H109</f>
        <v>405.67782627309958</v>
      </c>
      <c r="AG109" s="16">
        <f>Sect_CBs!AG109+Sect_DBs!I109+Sect_FCs!I109</f>
        <v>409.25211615080042</v>
      </c>
      <c r="AH109" s="16">
        <f>Sect_CBs!AH109+Sect_DBs!J109+Sect_FCs!J109</f>
        <v>424.78403342880011</v>
      </c>
      <c r="AI109" s="16">
        <f>Sect_CBs!AI109+Sect_DBs!K109+Sect_FCs!K109</f>
        <v>436.01251643669917</v>
      </c>
      <c r="AJ109" s="16">
        <f>Sect_CBs!AJ109+Sect_DBs!L109+Sect_FCs!L109</f>
        <v>428.06635585460037</v>
      </c>
      <c r="AK109" s="16">
        <f>Sect_CBs!AK109+Sect_DBs!M109+Sect_FCs!M109</f>
        <v>399.78401781200051</v>
      </c>
      <c r="AL109" s="16">
        <f>Sect_CBs!AL109+Sect_DBs!N109+Sect_FCs!N109</f>
        <v>395.28132565799967</v>
      </c>
      <c r="AM109" s="16">
        <f>Sect_CBs!AM109+Sect_DBs!O109+Sect_FCs!O109</f>
        <v>399.13728925219999</v>
      </c>
      <c r="AN109" s="16">
        <f>Sect_CBs!AN109+Sect_DBs!P109+Sect_FCs!P109</f>
        <v>425.96348705899959</v>
      </c>
      <c r="AO109" s="16">
        <f>Sect_CBs!AO109+Sect_DBs!Q109+Sect_FCs!Q109</f>
        <v>458.58874649319961</v>
      </c>
      <c r="AP109" s="16">
        <f>Sect_CBs!AP109+Sect_DBs!R109+Sect_FCs!R109</f>
        <v>584.83545699879983</v>
      </c>
      <c r="AQ109" s="16">
        <f>Sect_CBs!AQ109+Sect_DBs!S109+Sect_FCs!S109</f>
        <v>542.89982034600007</v>
      </c>
      <c r="AR109" s="16">
        <f>Sect_CBs!AR109+Sect_DBs!T109+Sect_FCs!T109</f>
        <v>418.77079844620016</v>
      </c>
      <c r="AS109" s="16">
        <f>Sect_CBs!AS109+Sect_DBs!U109+Sect_FCs!U109</f>
        <v>449.12129880670039</v>
      </c>
      <c r="AT109" s="16">
        <f>Sect_CBs!AT109+Sect_DBs!V109+Sect_FCs!V109</f>
        <v>467.54317102270045</v>
      </c>
      <c r="AU109" s="16">
        <f>Sect_CBs!AU109+Sect_DBs!W109+Sect_FCs!W109</f>
        <v>427.65915718960002</v>
      </c>
      <c r="AV109" s="16">
        <f>Sect_CBs!AV109+Sect_DBs!X109+Sect_FCs!X109</f>
        <v>400.91724166799986</v>
      </c>
      <c r="AW109" s="16">
        <f>Sect_CBs!AW109+Sect_DBs!Y109+Sect_FCs!Y109</f>
        <v>398.63086819960029</v>
      </c>
      <c r="AX109" s="16">
        <f>Sect_CBs!AX109+Sect_DBs!Z109+Sect_FCs!Z109</f>
        <v>373.58756964949242</v>
      </c>
      <c r="AY109" s="16">
        <f>Sect_CBs!AY109+Sect_DBs!AA109+Sect_FCs!AA109</f>
        <v>371.12988759439952</v>
      </c>
      <c r="AZ109" s="16">
        <f>Sect_CBs!AZ109+Sect_DBs!AB109+Sect_FCs!AB109</f>
        <v>412.42188343779975</v>
      </c>
      <c r="BA109" s="16">
        <f>Sect_CBs!BA109+Sect_DBs!AC109+Sect_FCs!AC109</f>
        <v>548.04222702799984</v>
      </c>
      <c r="BB109" s="16">
        <f>Sect_CBs!BB109+Sect_DBs!AD109+Sect_FCs!AD109</f>
        <v>541.79647999560007</v>
      </c>
      <c r="BC109" s="16">
        <f>Sect_CBs!BC109+Sect_DBs!AE109+Sect_FCs!AE109</f>
        <v>421.4601174148001</v>
      </c>
      <c r="BD109" s="16">
        <f>Sect_CBs!BD109+Sect_DBs!AF109+Sect_FCs!AF109</f>
        <v>439.12028609140032</v>
      </c>
      <c r="BE109" s="16">
        <f>Sect_CBs!BE109+Sect_DBs!AG109+Sect_FCs!AG109</f>
        <v>439.95597384559994</v>
      </c>
      <c r="BF109" s="16">
        <f>Sect_CBs!BF109+Sect_DBs!AH109+Sect_FCs!AH109</f>
        <v>463.29412355122804</v>
      </c>
      <c r="BG109" s="16">
        <f>Sect_CBs!BG109+Sect_DBs!AI109+Sect_FCs!AI109</f>
        <v>468.71437246472823</v>
      </c>
      <c r="BH109" s="16">
        <f>Sect_CBs!BH109+Sect_DBs!AJ109+Sect_FCs!AJ109</f>
        <v>455.53291072650046</v>
      </c>
      <c r="BI109" s="16">
        <f>Sect_CBs!BI109+Sect_DBs!AK109+Sect_FCs!AK109</f>
        <v>427.20256598242815</v>
      </c>
      <c r="BJ109" s="16">
        <f>Sect_CBs!BJ109+Sect_DBs!AL109+Sect_FCs!AL109</f>
        <v>410.88297373892766</v>
      </c>
      <c r="BK109" s="16">
        <f>Sect_CBs!BK109+Sect_DBs!AM109+Sect_FCs!AM109</f>
        <v>462.57652584422863</v>
      </c>
      <c r="BL109" s="16">
        <f>Sect_CBs!BL109+Sect_DBs!AN109+Sect_FCs!AN109</f>
        <v>439.52681242679967</v>
      </c>
      <c r="BM109" s="16">
        <f>Sect_CBs!BM109+Sect_DBs!AO109+Sect_FCs!AO109</f>
        <v>481.09046602339481</v>
      </c>
      <c r="BN109" s="16">
        <f>Sect_CBs!BN109+Sect_DBs!AP109+Sect_FCs!AP109</f>
        <v>486.43510839482423</v>
      </c>
      <c r="BO109" s="16">
        <f>Sect_CBs!BO109+Sect_DBs!AQ109+Sect_FCs!AQ109</f>
        <v>491.07924842120019</v>
      </c>
      <c r="BP109" s="16">
        <f>Sect_CBs!BP109+Sect_DBs!AR109+Sect_FCs!AR109</f>
        <v>476.68492182899951</v>
      </c>
      <c r="BQ109" s="16">
        <f>Sect_CBs!BQ109+Sect_DBs!AS109+Sect_FCs!AS109</f>
        <v>482.11049293119947</v>
      </c>
      <c r="BR109" s="16">
        <f>Sect_CBs!BR109+Sect_DBs!AT109+Sect_FCs!AT109</f>
        <v>507.16884414354701</v>
      </c>
      <c r="BS109" s="16">
        <f>Sect_CBs!BS109+Sect_DBs!AU109+Sect_FCs!AU109</f>
        <v>519.39798780648027</v>
      </c>
      <c r="BT109" s="16">
        <f>Sect_CBs!BT109+Sect_DBs!AV109+Sect_FCs!AV109</f>
        <v>530.03996003418035</v>
      </c>
      <c r="BU109" s="16">
        <f>Sect_CBs!BU109+Sect_DBs!AW109+Sect_FCs!AW109</f>
        <v>479.31440604038045</v>
      </c>
      <c r="BV109" s="16">
        <f>Sect_CBs!BV109+Sect_DBs!AX109+Sect_FCs!AX109</f>
        <v>424.96226660747988</v>
      </c>
      <c r="BW109" s="16">
        <f>Sect_CBs!BW109+Sect_DBs!AY109+Sect_FCs!AY109</f>
        <v>452.12478292698034</v>
      </c>
      <c r="BX109" s="16">
        <f>Sect_CBs!BX109+Sect_DBs!AZ109+Sect_FCs!AZ109</f>
        <v>472.1267035893797</v>
      </c>
      <c r="BY109" s="16">
        <f>Sect_CBs!BY109+Sect_DBs!BA109+Sect_FCs!BA109</f>
        <v>499.21054399907962</v>
      </c>
      <c r="BZ109" s="16">
        <f>Sect_CBs!BZ109+Sect_DBs!BB109+Sect_FCs!BB109</f>
        <v>531.31133910268022</v>
      </c>
      <c r="CA109" s="16">
        <f>Sect_CBs!CA109+Sect_DBs!BC109+Sect_FCs!BC109</f>
        <v>526.6287685155803</v>
      </c>
      <c r="CB109" s="16">
        <f>Sect_CBs!CB109+Sect_DBs!BD109+Sect_FCs!BD109</f>
        <v>538.31450804554856</v>
      </c>
      <c r="CC109" s="16">
        <f>Sect_CBs!CC109+Sect_DBs!BE109+Sect_FCs!BE109</f>
        <v>579.11526138616239</v>
      </c>
      <c r="CD109" s="16">
        <f>Sect_CBs!CD109+Sect_DBs!BF109+Sect_FCs!BF109</f>
        <v>584.67278945563419</v>
      </c>
      <c r="CE109" s="16">
        <f>Sect_CBs!CE109+Sect_DBs!BG109+Sect_FCs!BG109</f>
        <v>586.80124418316996</v>
      </c>
      <c r="CF109" s="16">
        <f>Sect_CBs!CF109+Sect_DBs!BH109+Sect_FCs!BH109</f>
        <v>575.3590168625974</v>
      </c>
      <c r="CG109" s="16">
        <f>Sect_CBs!CG109+Sect_DBs!BI109+Sect_FCs!BI109</f>
        <v>554.17220035117339</v>
      </c>
      <c r="CH109" s="16">
        <f>Sect_CBs!CH109+Sect_DBs!BJ109+Sect_FCs!BJ109</f>
        <v>546.3751123921819</v>
      </c>
      <c r="CI109" s="16">
        <f>Sect_CBs!CI109+Sect_DBs!BK109+Sect_FCs!BK109</f>
        <v>535.71037062879975</v>
      </c>
      <c r="CJ109" s="16">
        <f>Sect_CBs!CJ109+Sect_DBs!BL109+Sect_FCs!BL109</f>
        <v>553.38874116030013</v>
      </c>
      <c r="CK109" s="16">
        <f>Sect_CBs!CK109+Sect_DBs!BM109+Sect_FCs!BM109</f>
        <v>669.09244992020001</v>
      </c>
      <c r="CL109" s="16">
        <f>Sect_CBs!CL109+Sect_DBs!BN109+Sect_FCs!BN109</f>
        <v>726.24201394500039</v>
      </c>
      <c r="CM109" s="16">
        <f>Sect_CBs!CM109+Sect_DBs!BO109+Sect_FCs!BO109</f>
        <v>728.77075088587412</v>
      </c>
      <c r="CN109" s="16">
        <f>Sect_CBs!CN109+Sect_DBs!BP109+Sect_FCs!BP109</f>
        <v>755.97292036929991</v>
      </c>
      <c r="CO109" s="16">
        <f>Sect_CBs!CO109+Sect_DBs!BQ109+Sect_FCs!BQ109</f>
        <v>796.12135581800021</v>
      </c>
      <c r="CP109" s="16">
        <f>Sect_CBs!CP109+Sect_DBs!BR109+Sect_FCs!BR109</f>
        <v>1010.9448492037005</v>
      </c>
      <c r="CQ109" s="16">
        <f>Sect_CBs!CQ109+Sect_DBs!BS109+Sect_FCs!BS109</f>
        <v>855.23583430559995</v>
      </c>
      <c r="CR109" s="16">
        <f>Sect_CBs!CR109+Sect_DBs!BT109+Sect_FCs!BT109</f>
        <v>895.11852224836923</v>
      </c>
      <c r="CS109" s="16">
        <f>Sect_CBs!CS109+Sect_DBs!BU109+Sect_FCs!BU109</f>
        <v>871.47441723700081</v>
      </c>
      <c r="CT109" s="16">
        <f>Sect_CBs!CT109+Sect_DBs!BV109+Sect_FCs!BV109</f>
        <v>905.81760115722693</v>
      </c>
      <c r="CU109" s="16">
        <f>Sect_CBs!CU109+Sect_DBs!BW109+Sect_FCs!BW109</f>
        <v>1091.1287824375008</v>
      </c>
      <c r="CV109" s="16">
        <f>Sect_CBs!CV109+Sect_DBs!BX109+Sect_FCs!BX109</f>
        <v>1212.8158307990002</v>
      </c>
      <c r="CW109" s="16">
        <f>Sect_CBs!CW109+Sect_DBs!BY109+Sect_FCs!BY109</f>
        <v>951.92055974540006</v>
      </c>
      <c r="CX109" s="16">
        <f>Sect_CBs!CX109+Sect_DBs!BZ109+Sect_FCs!BZ109</f>
        <v>971.07551268220004</v>
      </c>
      <c r="CY109" s="16">
        <f>Sect_CBs!CY109+Sect_DBs!CA109+Sect_FCs!CA109</f>
        <v>1009.5066754190997</v>
      </c>
      <c r="CZ109" s="16">
        <f>Sect_CBs!CZ109+Sect_DBs!CB109+Sect_FCs!CB109</f>
        <v>1087.5112347221</v>
      </c>
      <c r="DA109" s="16">
        <f>Sect_CBs!DA109+Sect_DBs!CC109+Sect_FCs!CC109</f>
        <v>1093.7602303384999</v>
      </c>
      <c r="DB109" s="16">
        <f>Sect_CBs!DB109+Sect_DBs!CD109+Sect_FCs!CD109</f>
        <v>1124.0408280470001</v>
      </c>
      <c r="DC109" s="16">
        <f>Sect_CBs!DC109+Sect_DBs!CE109+Sect_FCs!CE109</f>
        <v>1173.23485501</v>
      </c>
      <c r="DD109" s="16">
        <f>Sect_CBs!DD109+Sect_DBs!CF109+Sect_FCs!CF109</f>
        <v>1273.9505270739999</v>
      </c>
      <c r="DE109" s="16">
        <f>Sect_CBs!DE109+Sect_DBs!CG109+Sect_FCs!CG109</f>
        <v>1351.4974083605002</v>
      </c>
      <c r="DF109" s="16">
        <f>Sect_CBs!DF109+Sect_DBs!CH109+Sect_FCs!CH109</f>
        <v>1277.9160685961765</v>
      </c>
      <c r="DG109" s="16">
        <f>Sect_CBs!DG109+Sect_DBs!CI109+Sect_FCs!CI109</f>
        <v>1206.01607577659</v>
      </c>
      <c r="DH109" s="16">
        <f>Sect_CBs!DH109+Sect_DBs!CJ109+Sect_FCs!CJ109</f>
        <v>1306.3142479170006</v>
      </c>
      <c r="DI109" s="16">
        <f>Sect_CBs!DI109+Sect_DBs!CK109+Sect_FCs!CK109</f>
        <v>1439.0542580793999</v>
      </c>
      <c r="DJ109" s="16">
        <f>Sect_CBs!DJ109+Sect_DBs!CL109+Sect_FCs!CL109</f>
        <v>1432.7522266335</v>
      </c>
      <c r="DK109" s="16">
        <f>Sect_CBs!DK109+Sect_DBs!CM109+Sect_FCs!CM109</f>
        <v>1533.1208733126</v>
      </c>
      <c r="DL109" s="16">
        <f>Sect_CBs!DL109+Sect_DBs!CN109+Sect_FCs!CN109</f>
        <v>1520.8536255948002</v>
      </c>
      <c r="DM109" s="16">
        <f>Sect_CBs!DM109+Sect_DBs!CO109+Sect_FCs!CO109</f>
        <v>1530.9169899025001</v>
      </c>
      <c r="DN109" s="16">
        <f>Sect_CBs!DN109+Sect_DBs!CP109+Sect_FCs!CP109</f>
        <v>1518.6580639187</v>
      </c>
      <c r="DO109" s="16">
        <f>Sect_CBs!DO109+Sect_DBs!CQ109+Sect_FCs!CQ109</f>
        <v>1604.6914328503201</v>
      </c>
      <c r="DP109" s="16">
        <f>Sect_CBs!DP109+Sect_DBs!CR109+Sect_FCs!CR109</f>
        <v>1686.71481814</v>
      </c>
      <c r="DQ109" s="16">
        <f>Sect_CBs!DQ109+Sect_DBs!CS109+Sect_FCs!CS109</f>
        <v>1748.7775291826999</v>
      </c>
      <c r="DR109" s="16">
        <f>Sect_CBs!DR109+Sect_DBs!CT109+Sect_FCs!CT109</f>
        <v>1670.31825655478</v>
      </c>
      <c r="DS109" s="16">
        <f>Sect_CBs!DS109+Sect_DBs!CU109+Sect_FCs!CU109</f>
        <v>1820.1017190883001</v>
      </c>
      <c r="DT109" s="16">
        <f>Sect_CBs!DT109+Sect_DBs!CV109+Sect_FCs!CV109</f>
        <v>1686.0857271233999</v>
      </c>
      <c r="DU109" s="16">
        <f>Sect_CBs!DU109+Sect_DBs!CW109+Sect_FCs!CW109</f>
        <v>1921.1811469833999</v>
      </c>
      <c r="DV109" s="16">
        <f>Sect_CBs!DV109+Sect_DBs!CX109+Sect_FCs!CX109</f>
        <v>1999.98409791681</v>
      </c>
      <c r="DW109" s="16">
        <f>Sect_CBs!DW109+Sect_DBs!CY109+Sect_FCs!CY109</f>
        <v>1920.2627434375033</v>
      </c>
      <c r="DX109" s="16">
        <f>Sect_CBs!DX109+Sect_DBs!CZ109+Sect_FCs!CZ109</f>
        <v>1976.1192315566213</v>
      </c>
      <c r="DY109" s="16">
        <f>Sect_CBs!DY109+Sect_DBs!DA109+Sect_FCs!DA109</f>
        <v>1994.2069708508038</v>
      </c>
      <c r="DZ109" s="16">
        <f>Sect_CBs!DZ109+Sect_DBs!DB109+Sect_FCs!DB109</f>
        <v>2060.3157031062037</v>
      </c>
      <c r="EA109" s="16">
        <f>Sect_CBs!EA109+Sect_DBs!DC109+Sect_FCs!DC109</f>
        <v>1947.9147294755032</v>
      </c>
      <c r="EB109" s="16">
        <f>Sect_CBs!EB109+Sect_DBs!DD109+Sect_FCs!DD109</f>
        <v>1857.6403236176002</v>
      </c>
      <c r="EC109" s="16">
        <f>Sect_CBs!EC109+Sect_DBs!DE109+Sect_FCs!DE109</f>
        <v>3001.8157415739042</v>
      </c>
      <c r="ED109" s="16">
        <f>Sect_CBs!ED109+Sect_DBs!DF109+Sect_FCs!DF109</f>
        <v>1717.8487838571036</v>
      </c>
      <c r="EE109" s="16">
        <f>Sect_CBs!EE109+Sect_DBs!DG109+Sect_FCs!DG109</f>
        <v>1748.52265933444</v>
      </c>
      <c r="EF109" s="16">
        <f>Sect_CBs!EF109+Sect_DBs!DH109+Sect_FCs!DH109</f>
        <v>1652.5936901900034</v>
      </c>
      <c r="EG109" s="16">
        <f>Sect_CBs!EG109+Sect_DBs!DI109+Sect_FCs!DI109</f>
        <v>1836.2776244245028</v>
      </c>
      <c r="EH109" s="16">
        <f>Sect_CBs!EH109+Sect_DBs!DJ109+Sect_FCs!DJ109</f>
        <v>2034.668367665603</v>
      </c>
      <c r="EI109" s="16">
        <f>Sect_CBs!EI109+Sect_DBs!DK109+Sect_FCs!DK109</f>
        <v>2000.4820458684037</v>
      </c>
      <c r="EJ109" s="16">
        <f>Sect_CBs!EJ109+Sect_DBs!DL109+Sect_FCs!DL109</f>
        <v>2012.6169823305022</v>
      </c>
      <c r="EK109" s="13">
        <f>Sect_CBs!EK109+Sect_DBs!DM109+Sect_FCs!DM109</f>
        <v>2123.2760015892036</v>
      </c>
      <c r="EL109" s="13">
        <f>Sect_CBs!EL109+Sect_DBs!DN109+Sect_FCs!DN109</f>
        <v>2091.0277033088073</v>
      </c>
      <c r="EM109" s="13">
        <f>Sect_CBs!EM109+Sect_DBs!DO109+Sect_FCs!DO109</f>
        <v>2412.8628533748006</v>
      </c>
      <c r="EN109" s="13">
        <f>Sect_CBs!EN109+Sect_DBs!DP109+Sect_FCs!DP109</f>
        <v>2191.4727409926058</v>
      </c>
      <c r="EO109" s="13">
        <f>Sect_CBs!EO109+Sect_DBs!DQ109+Sect_FCs!DQ109</f>
        <v>1983.1080403188002</v>
      </c>
      <c r="EP109" s="13">
        <f>Sect_CBs!EP109+Sect_DBs!DR109+Sect_FCs!DR109</f>
        <v>2112.7621547326985</v>
      </c>
      <c r="EQ109" s="13">
        <f>Sect_CBs!EQ109+Sect_DBs!DS109+Sect_FCs!DS109</f>
        <v>2265.1390609191026</v>
      </c>
      <c r="ER109" s="13">
        <f>Sect_CBs!ER109+Sect_DBs!DT109+Sect_FCs!DT109</f>
        <v>2496.4034772540103</v>
      </c>
      <c r="ES109" s="13">
        <f>Sect_CBs!ES109+Sect_DBs!DU109+Sect_FCs!DU109</f>
        <v>2676.9092575579016</v>
      </c>
      <c r="ET109" s="13">
        <f>Sect_CBs!ET109+Sect_DBs!DV109+Sect_FCs!DV109</f>
        <v>2844.4941843856004</v>
      </c>
      <c r="EU109" s="13">
        <f>Sect_CBs!EU109+Sect_DBs!DW109+Sect_FCs!DW109</f>
        <v>3123.0524013796048</v>
      </c>
      <c r="EV109" s="13">
        <f>Sect_CBs!EV109+Sect_DBs!DX109+Sect_FCs!DX109</f>
        <v>3091.9762983648902</v>
      </c>
      <c r="EW109" s="13">
        <f>Sect_CBs!EW109+Sect_DBs!DY109+Sect_FCs!DY109</f>
        <v>3016.0412579544054</v>
      </c>
      <c r="EX109" s="13">
        <f>Sect_CBs!EX109+Sect_DBs!DZ109+Sect_FCs!DZ109</f>
        <v>3241.9229923536923</v>
      </c>
    </row>
    <row r="110" spans="1:154" s="14" customFormat="1" x14ac:dyDescent="0.3">
      <c r="A110" s="12" t="s">
        <v>122</v>
      </c>
      <c r="B110" s="13">
        <v>1972.3592722500002</v>
      </c>
      <c r="C110" s="13">
        <v>2042.3480460000003</v>
      </c>
      <c r="D110" s="13">
        <v>2410.910046</v>
      </c>
      <c r="E110" s="13">
        <v>2359.5396308221621</v>
      </c>
      <c r="F110" s="13">
        <v>2623.0967905700004</v>
      </c>
      <c r="G110" s="13">
        <v>2664.2787905700002</v>
      </c>
      <c r="H110" s="13">
        <v>2974.7246471988419</v>
      </c>
      <c r="I110" s="13">
        <v>2824.9063255876836</v>
      </c>
      <c r="J110" s="13">
        <v>2824.9063255876836</v>
      </c>
      <c r="K110" s="13">
        <v>2861.4150039765254</v>
      </c>
      <c r="L110" s="13">
        <v>3131.4923396099998</v>
      </c>
      <c r="M110" s="13">
        <v>3478.2361549900002</v>
      </c>
      <c r="N110" s="13">
        <v>3087.73212951</v>
      </c>
      <c r="O110" s="13">
        <v>3030.3863396100001</v>
      </c>
      <c r="P110" s="13">
        <v>4244.951402749999</v>
      </c>
      <c r="Q110" s="13">
        <v>4395.5290752000001</v>
      </c>
      <c r="R110" s="13">
        <v>4415.8364171099984</v>
      </c>
      <c r="S110" s="13">
        <v>4513.3326634699952</v>
      </c>
      <c r="T110" s="13">
        <v>4574.0051334099999</v>
      </c>
      <c r="U110" s="13">
        <v>5185.7475737699988</v>
      </c>
      <c r="V110" s="13">
        <v>4777.4397360499988</v>
      </c>
      <c r="W110" s="13">
        <v>2396.4732589270002</v>
      </c>
      <c r="X110" s="13">
        <v>2391.9511118500004</v>
      </c>
      <c r="Y110" s="13">
        <v>1040.3913473100001</v>
      </c>
      <c r="Z110" s="13">
        <f>Sect_CBs!Z110+Sect_DBs!B110+Sect_FCs!B110</f>
        <v>0</v>
      </c>
      <c r="AA110" s="13">
        <f>Sect_CBs!AA110+Sect_DBs!C110+Sect_FCs!C110</f>
        <v>0</v>
      </c>
      <c r="AB110" s="13">
        <f>Sect_CBs!AB110+Sect_DBs!D110+Sect_FCs!D110</f>
        <v>0</v>
      </c>
      <c r="AC110" s="13">
        <f>Sect_CBs!AC110+Sect_DBs!E110+Sect_FCs!E110</f>
        <v>0</v>
      </c>
      <c r="AD110" s="13">
        <f>Sect_CBs!AD110+Sect_DBs!F110+Sect_FCs!F110</f>
        <v>0</v>
      </c>
      <c r="AE110" s="13">
        <f>Sect_CBs!AE110+Sect_DBs!G110+Sect_FCs!G110</f>
        <v>0</v>
      </c>
      <c r="AF110" s="13">
        <f>Sect_CBs!AF110+Sect_DBs!H110+Sect_FCs!H110</f>
        <v>0</v>
      </c>
      <c r="AG110" s="13">
        <f>Sect_CBs!AG110+Sect_DBs!I110+Sect_FCs!I110</f>
        <v>0</v>
      </c>
      <c r="AH110" s="13">
        <f>Sect_CBs!AH110+Sect_DBs!J110+Sect_FCs!J110</f>
        <v>0</v>
      </c>
      <c r="AI110" s="13">
        <f>Sect_CBs!AI110+Sect_DBs!K110+Sect_FCs!K110</f>
        <v>0</v>
      </c>
      <c r="AJ110" s="13">
        <f>Sect_CBs!AJ110+Sect_DBs!L110+Sect_FCs!L110</f>
        <v>0</v>
      </c>
      <c r="AK110" s="13">
        <f>Sect_CBs!AK110+Sect_DBs!M110+Sect_FCs!M110</f>
        <v>0</v>
      </c>
      <c r="AL110" s="13">
        <f>Sect_CBs!AL110+Sect_DBs!N110+Sect_FCs!N110</f>
        <v>0</v>
      </c>
      <c r="AM110" s="13">
        <f>Sect_CBs!AM110+Sect_DBs!O110+Sect_FCs!O110</f>
        <v>0</v>
      </c>
      <c r="AN110" s="13">
        <f>Sect_CBs!AN110+Sect_DBs!P110+Sect_FCs!P110</f>
        <v>0</v>
      </c>
      <c r="AO110" s="13">
        <f>Sect_CBs!AO110+Sect_DBs!Q110+Sect_FCs!Q110</f>
        <v>0</v>
      </c>
      <c r="AP110" s="13">
        <f>Sect_CBs!AP110+Sect_DBs!R110+Sect_FCs!R110</f>
        <v>0</v>
      </c>
      <c r="AQ110" s="13">
        <f>Sect_CBs!AQ110+Sect_DBs!S110+Sect_FCs!S110</f>
        <v>0</v>
      </c>
      <c r="AR110" s="13">
        <f>Sect_CBs!AR110+Sect_DBs!T110+Sect_FCs!T110</f>
        <v>0</v>
      </c>
      <c r="AS110" s="13">
        <f>Sect_CBs!AS110+Sect_DBs!U110+Sect_FCs!U110</f>
        <v>0</v>
      </c>
      <c r="AT110" s="13">
        <f>Sect_CBs!AT110+Sect_DBs!V110+Sect_FCs!V110</f>
        <v>0</v>
      </c>
      <c r="AU110" s="13">
        <f>Sect_CBs!AU110+Sect_DBs!W110+Sect_FCs!W110</f>
        <v>0</v>
      </c>
      <c r="AV110" s="13">
        <f>Sect_CBs!AV110+Sect_DBs!X110+Sect_FCs!X110</f>
        <v>0</v>
      </c>
      <c r="AW110" s="13">
        <f>Sect_CBs!AW110+Sect_DBs!Y110+Sect_FCs!Y110</f>
        <v>0</v>
      </c>
      <c r="AX110" s="13">
        <f>Sect_CBs!AX110+Sect_DBs!Z110+Sect_FCs!Z110</f>
        <v>0</v>
      </c>
      <c r="AY110" s="13">
        <f>Sect_CBs!AY110+Sect_DBs!AA110+Sect_FCs!AA110</f>
        <v>0</v>
      </c>
      <c r="AZ110" s="13">
        <f>Sect_CBs!AZ110+Sect_DBs!AB110+Sect_FCs!AB110</f>
        <v>0</v>
      </c>
      <c r="BA110" s="13">
        <f>Sect_CBs!BA110+Sect_DBs!AC110+Sect_FCs!AC110</f>
        <v>0</v>
      </c>
      <c r="BB110" s="13">
        <f>Sect_CBs!BB110+Sect_DBs!AD110+Sect_FCs!AD110</f>
        <v>0</v>
      </c>
      <c r="BC110" s="13">
        <f>Sect_CBs!BC110+Sect_DBs!AE110+Sect_FCs!AE110</f>
        <v>0</v>
      </c>
      <c r="BD110" s="13">
        <f>Sect_CBs!BD110+Sect_DBs!AF110+Sect_FCs!AF110</f>
        <v>0</v>
      </c>
      <c r="BE110" s="13">
        <f>Sect_CBs!BE110+Sect_DBs!AG110+Sect_FCs!AG110</f>
        <v>0</v>
      </c>
      <c r="BF110" s="13">
        <f>Sect_CBs!BF110+Sect_DBs!AH110+Sect_FCs!AH110</f>
        <v>0</v>
      </c>
      <c r="BG110" s="13">
        <f>Sect_CBs!BG110+Sect_DBs!AI110+Sect_FCs!AI110</f>
        <v>0</v>
      </c>
      <c r="BH110" s="13">
        <f>Sect_CBs!BH110+Sect_DBs!AJ110+Sect_FCs!AJ110</f>
        <v>0</v>
      </c>
      <c r="BI110" s="13">
        <f>Sect_CBs!BI110+Sect_DBs!AK110+Sect_FCs!AK110</f>
        <v>0</v>
      </c>
      <c r="BJ110" s="13">
        <f>Sect_CBs!BJ110+Sect_DBs!AL110+Sect_FCs!AL110</f>
        <v>0</v>
      </c>
      <c r="BK110" s="13">
        <f>Sect_CBs!BK110+Sect_DBs!AM110+Sect_FCs!AM110</f>
        <v>0</v>
      </c>
      <c r="BL110" s="13">
        <f>Sect_CBs!BL110+Sect_DBs!AN110+Sect_FCs!AN110</f>
        <v>0</v>
      </c>
      <c r="BM110" s="13">
        <f>Sect_CBs!BM110+Sect_DBs!AO110+Sect_FCs!AO110</f>
        <v>0</v>
      </c>
      <c r="BN110" s="13">
        <f>Sect_CBs!BN110+Sect_DBs!AP110+Sect_FCs!AP110</f>
        <v>0</v>
      </c>
      <c r="BO110" s="13">
        <f>Sect_CBs!BO110+Sect_DBs!AQ110+Sect_FCs!AQ110</f>
        <v>0</v>
      </c>
      <c r="BP110" s="13">
        <f>Sect_CBs!BP110+Sect_DBs!AR110+Sect_FCs!AR110</f>
        <v>0</v>
      </c>
      <c r="BQ110" s="13">
        <f>Sect_CBs!BQ110+Sect_DBs!AS110+Sect_FCs!AS110</f>
        <v>0</v>
      </c>
      <c r="BR110" s="13">
        <f>Sect_CBs!BR110+Sect_DBs!AT110+Sect_FCs!AT110</f>
        <v>0</v>
      </c>
      <c r="BS110" s="13">
        <f>Sect_CBs!BS110+Sect_DBs!AU110+Sect_FCs!AU110</f>
        <v>0</v>
      </c>
      <c r="BT110" s="13">
        <f>Sect_CBs!BT110+Sect_DBs!AV110+Sect_FCs!AV110</f>
        <v>0</v>
      </c>
      <c r="BU110" s="13">
        <f>Sect_CBs!BU110+Sect_DBs!AW110+Sect_FCs!AW110</f>
        <v>0</v>
      </c>
      <c r="BV110" s="13">
        <f>Sect_CBs!BV110+Sect_DBs!AX110+Sect_FCs!AX110</f>
        <v>0</v>
      </c>
      <c r="BW110" s="13">
        <f>Sect_CBs!BW110+Sect_DBs!AY110+Sect_FCs!AY110</f>
        <v>0</v>
      </c>
      <c r="BX110" s="13">
        <f>Sect_CBs!BX110+Sect_DBs!AZ110+Sect_FCs!AZ110</f>
        <v>0</v>
      </c>
      <c r="BY110" s="13">
        <f>Sect_CBs!BY110+Sect_DBs!BA110+Sect_FCs!BA110</f>
        <v>0</v>
      </c>
      <c r="BZ110" s="13">
        <f>Sect_CBs!BZ110+Sect_DBs!BB110+Sect_FCs!BB110</f>
        <v>0</v>
      </c>
      <c r="CA110" s="13">
        <f>Sect_CBs!CA110+Sect_DBs!BC110+Sect_FCs!BC110</f>
        <v>0</v>
      </c>
      <c r="CB110" s="13">
        <f>Sect_CBs!CB110+Sect_DBs!BD110+Sect_FCs!BD110</f>
        <v>0</v>
      </c>
      <c r="CC110" s="13">
        <f>Sect_CBs!CC110+Sect_DBs!BE110+Sect_FCs!BE110</f>
        <v>0</v>
      </c>
      <c r="CD110" s="13">
        <f>Sect_CBs!CD110+Sect_DBs!BF110+Sect_FCs!BF110</f>
        <v>0</v>
      </c>
      <c r="CE110" s="13">
        <f>Sect_CBs!CE110+Sect_DBs!BG110+Sect_FCs!BG110</f>
        <v>0</v>
      </c>
      <c r="CF110" s="13">
        <f>Sect_CBs!CF110+Sect_DBs!BH110+Sect_FCs!BH110</f>
        <v>0</v>
      </c>
      <c r="CG110" s="13">
        <f>Sect_CBs!CG110+Sect_DBs!BI110+Sect_FCs!BI110</f>
        <v>0</v>
      </c>
      <c r="CH110" s="13">
        <f>Sect_CBs!CH110+Sect_DBs!BJ110+Sect_FCs!BJ110</f>
        <v>0</v>
      </c>
      <c r="CI110" s="13">
        <f>Sect_CBs!CI110+Sect_DBs!BK110+Sect_FCs!BK110</f>
        <v>0</v>
      </c>
      <c r="CJ110" s="13">
        <f>Sect_CBs!CJ110+Sect_DBs!BL110+Sect_FCs!BL110</f>
        <v>0</v>
      </c>
      <c r="CK110" s="13">
        <f>Sect_CBs!CK110+Sect_DBs!BM110+Sect_FCs!BM110</f>
        <v>0</v>
      </c>
      <c r="CL110" s="13">
        <f>Sect_CBs!CL110+Sect_DBs!BN110+Sect_FCs!BN110</f>
        <v>0</v>
      </c>
      <c r="CM110" s="13">
        <f>Sect_CBs!CM110+Sect_DBs!BO110+Sect_FCs!BO110</f>
        <v>0</v>
      </c>
      <c r="CN110" s="13">
        <f>Sect_CBs!CN110+Sect_DBs!BP110+Sect_FCs!BP110</f>
        <v>0</v>
      </c>
      <c r="CO110" s="13">
        <f>Sect_CBs!CO110+Sect_DBs!BQ110+Sect_FCs!BQ110</f>
        <v>0</v>
      </c>
      <c r="CP110" s="13">
        <f>Sect_CBs!CP110+Sect_DBs!BR110+Sect_FCs!BR110</f>
        <v>0</v>
      </c>
      <c r="CQ110" s="13">
        <f>Sect_CBs!CQ110+Sect_DBs!BS110+Sect_FCs!BS110</f>
        <v>0</v>
      </c>
      <c r="CR110" s="13">
        <f>Sect_CBs!CR110+Sect_DBs!BT110+Sect_FCs!BT110</f>
        <v>0</v>
      </c>
      <c r="CS110" s="13">
        <f>Sect_CBs!CS110+Sect_DBs!BU110+Sect_FCs!BU110</f>
        <v>0</v>
      </c>
      <c r="CT110" s="13">
        <f>Sect_CBs!CT110+Sect_DBs!BV110+Sect_FCs!BV110</f>
        <v>0</v>
      </c>
      <c r="CU110" s="13">
        <f>Sect_CBs!CU110+Sect_DBs!BW110+Sect_FCs!BW110</f>
        <v>0</v>
      </c>
      <c r="CV110" s="13">
        <f>Sect_CBs!CV110+Sect_DBs!BX110+Sect_FCs!BX110</f>
        <v>0</v>
      </c>
      <c r="CW110" s="13">
        <f>Sect_CBs!CW110+Sect_DBs!BY110+Sect_FCs!BY110</f>
        <v>0</v>
      </c>
      <c r="CX110" s="13">
        <f>Sect_CBs!CX110+Sect_DBs!BZ110+Sect_FCs!BZ110</f>
        <v>0</v>
      </c>
      <c r="CY110" s="13">
        <f>Sect_CBs!CY110+Sect_DBs!CA110+Sect_FCs!CA110</f>
        <v>0</v>
      </c>
      <c r="CZ110" s="13">
        <f>Sect_CBs!CZ110+Sect_DBs!CB110+Sect_FCs!CB110</f>
        <v>0</v>
      </c>
      <c r="DA110" s="13">
        <f>Sect_CBs!DA110+Sect_DBs!CC110+Sect_FCs!CC110</f>
        <v>0</v>
      </c>
      <c r="DB110" s="13">
        <f>Sect_CBs!DB110+Sect_DBs!CD110+Sect_FCs!CD110</f>
        <v>0</v>
      </c>
      <c r="DC110" s="13">
        <f>Sect_CBs!DC110+Sect_DBs!CE110+Sect_FCs!CE110</f>
        <v>0</v>
      </c>
      <c r="DD110" s="13">
        <f>Sect_CBs!DD110+Sect_DBs!CF110+Sect_FCs!CF110</f>
        <v>0</v>
      </c>
      <c r="DE110" s="13">
        <f>Sect_CBs!DE110+Sect_DBs!CG110+Sect_FCs!CG110</f>
        <v>0</v>
      </c>
      <c r="DF110" s="13">
        <f>Sect_CBs!DF110+Sect_DBs!CH110+Sect_FCs!CH110</f>
        <v>0</v>
      </c>
      <c r="DG110" s="13">
        <f>Sect_CBs!DG110+Sect_DBs!CI110+Sect_FCs!CI110</f>
        <v>0</v>
      </c>
      <c r="DH110" s="13">
        <f>Sect_CBs!DH110+Sect_DBs!CJ110+Sect_FCs!CJ110</f>
        <v>0</v>
      </c>
      <c r="DI110" s="13">
        <f>Sect_CBs!DI110+Sect_DBs!CK110+Sect_FCs!CK110</f>
        <v>0</v>
      </c>
      <c r="DJ110" s="13">
        <f>Sect_CBs!DJ110+Sect_DBs!CL110+Sect_FCs!CL110</f>
        <v>0</v>
      </c>
      <c r="DK110" s="13">
        <f>Sect_CBs!DK110+Sect_DBs!CM110+Sect_FCs!CM110</f>
        <v>0</v>
      </c>
      <c r="DL110" s="13">
        <f>Sect_CBs!DL110+Sect_DBs!CN110+Sect_FCs!CN110</f>
        <v>0</v>
      </c>
      <c r="DM110" s="13">
        <f>Sect_CBs!DM110+Sect_DBs!CO110+Sect_FCs!CO110</f>
        <v>0</v>
      </c>
      <c r="DN110" s="13">
        <f>Sect_CBs!DN110+Sect_DBs!CP110+Sect_FCs!CP110</f>
        <v>0</v>
      </c>
      <c r="DO110" s="13">
        <f>Sect_CBs!DO110+Sect_DBs!CQ110+Sect_FCs!CQ110</f>
        <v>0</v>
      </c>
      <c r="DP110" s="13">
        <f>Sect_CBs!DP110+Sect_DBs!CR110+Sect_FCs!CR110</f>
        <v>0</v>
      </c>
      <c r="DQ110" s="13">
        <f>Sect_CBs!DQ110+Sect_DBs!CS110+Sect_FCs!CS110</f>
        <v>0</v>
      </c>
      <c r="DR110" s="13">
        <f>Sect_CBs!DR110+Sect_DBs!CT110+Sect_FCs!CT110</f>
        <v>0</v>
      </c>
      <c r="DS110" s="13">
        <f>Sect_CBs!DS110+Sect_DBs!CU110+Sect_FCs!CU110</f>
        <v>0</v>
      </c>
      <c r="DT110" s="13">
        <f>Sect_CBs!DT110+Sect_DBs!CV110+Sect_FCs!CV110</f>
        <v>0</v>
      </c>
      <c r="DU110" s="13">
        <f>Sect_CBs!DU110+Sect_DBs!CW110+Sect_FCs!CW110</f>
        <v>0</v>
      </c>
      <c r="DV110" s="13">
        <f>Sect_CBs!DV110+Sect_DBs!CX110+Sect_FCs!CX110</f>
        <v>0</v>
      </c>
      <c r="DW110" s="13">
        <f>Sect_CBs!DW110+Sect_DBs!CY110+Sect_FCs!CY110</f>
        <v>0</v>
      </c>
      <c r="DX110" s="13">
        <f>Sect_CBs!DX110+Sect_DBs!CZ110+Sect_FCs!CZ110</f>
        <v>0</v>
      </c>
      <c r="DY110" s="13">
        <f>Sect_CBs!DY110+Sect_DBs!DA110+Sect_FCs!DA110</f>
        <v>0</v>
      </c>
      <c r="DZ110" s="13">
        <f>Sect_CBs!DZ110+Sect_DBs!DB110+Sect_FCs!DB110</f>
        <v>0</v>
      </c>
      <c r="EA110" s="13">
        <f>Sect_CBs!EA110+Sect_DBs!DC110+Sect_FCs!DC110</f>
        <v>0</v>
      </c>
      <c r="EB110" s="13">
        <f>Sect_CBs!EB110+Sect_DBs!DD110+Sect_FCs!DD110</f>
        <v>0</v>
      </c>
      <c r="EC110" s="13">
        <f>Sect_CBs!EC110+Sect_DBs!DE110+Sect_FCs!DE110</f>
        <v>0</v>
      </c>
      <c r="ED110" s="13">
        <f>Sect_CBs!ED110+Sect_DBs!DF110+Sect_FCs!DF110</f>
        <v>0</v>
      </c>
      <c r="EE110" s="13">
        <f>Sect_CBs!EE110+Sect_DBs!DG110+Sect_FCs!DG110</f>
        <v>0</v>
      </c>
      <c r="EF110" s="13">
        <f>Sect_CBs!EF110+Sect_DBs!DH110+Sect_FCs!DH110</f>
        <v>0</v>
      </c>
      <c r="EG110" s="13">
        <f>Sect_CBs!EG110+Sect_DBs!DI110+Sect_FCs!DI110</f>
        <v>0</v>
      </c>
      <c r="EH110" s="13">
        <f>Sect_CBs!EH110+Sect_DBs!DJ110+Sect_FCs!DJ110</f>
        <v>0</v>
      </c>
      <c r="EI110" s="13">
        <f>Sect_CBs!EI110+Sect_DBs!DK110+Sect_FCs!DK110</f>
        <v>0</v>
      </c>
      <c r="EJ110" s="13">
        <f>Sect_CBs!EJ110+Sect_DBs!DL110+Sect_FCs!DL110</f>
        <v>0</v>
      </c>
      <c r="EK110" s="13">
        <f>Sect_CBs!EK110+Sect_DBs!DM110+Sect_FCs!DM110</f>
        <v>0</v>
      </c>
      <c r="EL110" s="13">
        <f>Sect_CBs!EL110+Sect_DBs!DN110+Sect_FCs!DN110</f>
        <v>0</v>
      </c>
      <c r="EM110" s="13">
        <f>Sect_CBs!EM110+Sect_DBs!DO110+Sect_FCs!DO110</f>
        <v>0</v>
      </c>
      <c r="EN110" s="13">
        <f>Sect_CBs!EN110+Sect_DBs!DP110+Sect_FCs!DP110</f>
        <v>0</v>
      </c>
      <c r="EO110" s="13">
        <f>Sect_CBs!EO110+Sect_DBs!DQ110+Sect_FCs!DQ110</f>
        <v>0</v>
      </c>
      <c r="EP110" s="13">
        <f>Sect_CBs!EP110+Sect_DBs!DR110+Sect_FCs!DR110</f>
        <v>0</v>
      </c>
      <c r="EQ110" s="13">
        <f>Sect_CBs!EQ110+Sect_DBs!DS110+Sect_FCs!DS110</f>
        <v>0</v>
      </c>
      <c r="ER110" s="13">
        <f>Sect_CBs!ER110+Sect_DBs!DT110+Sect_FCs!DT110</f>
        <v>0</v>
      </c>
      <c r="ES110" s="13">
        <f>Sect_CBs!ES110+Sect_DBs!DU110+Sect_FCs!DU110</f>
        <v>468486.96526844281</v>
      </c>
      <c r="ET110" s="13">
        <f>Sect_CBs!ET110+Sect_DBs!DV110+Sect_FCs!DV110</f>
        <v>571619.65558683686</v>
      </c>
      <c r="EU110" s="13">
        <f>Sect_CBs!EU110+Sect_DBs!DW110+Sect_FCs!DW110</f>
        <v>623642.88516606216</v>
      </c>
      <c r="EV110" s="13">
        <f>Sect_CBs!EV110+Sect_DBs!DX110+Sect_FCs!DX110</f>
        <v>657238.48505205696</v>
      </c>
      <c r="EW110" s="13">
        <f>Sect_CBs!EW110+Sect_DBs!DY110+Sect_FCs!DY110</f>
        <v>662833.97433194832</v>
      </c>
      <c r="EX110" s="13">
        <f>Sect_CBs!EX110+Sect_DBs!DZ110+Sect_FCs!DZ110</f>
        <v>661102.09180975659</v>
      </c>
    </row>
    <row r="111" spans="1:154" s="14" customFormat="1" x14ac:dyDescent="0.3">
      <c r="A111" s="12" t="s">
        <v>123</v>
      </c>
      <c r="B111" s="13">
        <v>74264.805264971379</v>
      </c>
      <c r="C111" s="13">
        <v>75042.060049178341</v>
      </c>
      <c r="D111" s="13">
        <v>76608.558160544693</v>
      </c>
      <c r="E111" s="13">
        <v>75811.496335156771</v>
      </c>
      <c r="F111" s="13">
        <v>76379.189117728383</v>
      </c>
      <c r="G111" s="13">
        <v>79518.66230342169</v>
      </c>
      <c r="H111" s="13">
        <v>82907.683056082431</v>
      </c>
      <c r="I111" s="13">
        <v>73633.12032846894</v>
      </c>
      <c r="J111" s="13">
        <v>78546.719328468927</v>
      </c>
      <c r="K111" s="13">
        <v>77230.297291810042</v>
      </c>
      <c r="L111" s="13">
        <v>73043.393909743143</v>
      </c>
      <c r="M111" s="13">
        <f>76658.7104566742+62.4</f>
        <v>76721.1104566742</v>
      </c>
      <c r="N111" s="13">
        <v>71973.881171576373</v>
      </c>
      <c r="O111" s="13">
        <v>71042.295247832517</v>
      </c>
      <c r="P111" s="13">
        <v>71679.512802651516</v>
      </c>
      <c r="Q111" s="13">
        <v>73895.548126349706</v>
      </c>
      <c r="R111" s="13">
        <f>72745.8931846244-57.7</f>
        <v>72688.193184624397</v>
      </c>
      <c r="S111" s="13">
        <v>73226.816748338882</v>
      </c>
      <c r="T111" s="13">
        <v>68865.780211953097</v>
      </c>
      <c r="U111" s="13">
        <f>70024.3690664005-407.7</f>
        <v>69616.6690664005</v>
      </c>
      <c r="V111" s="13">
        <v>68812.053870299904</v>
      </c>
      <c r="W111" s="13">
        <f>73440.0297297391+346.3</f>
        <v>73786.329729739096</v>
      </c>
      <c r="X111" s="13">
        <f>73510.212287853+355.7</f>
        <v>73865.912287853003</v>
      </c>
      <c r="Y111" s="13">
        <f>66239.293514601+446.8</f>
        <v>66686.093514601002</v>
      </c>
      <c r="Z111" s="13">
        <f>Sect_CBs!Z111+Sect_DBs!B111+Sect_FCs!B111</f>
        <v>1941.5326628</v>
      </c>
      <c r="AA111" s="13">
        <f>Sect_CBs!AA111+Sect_DBs!C111+Sect_FCs!C111</f>
        <v>1230.5725708</v>
      </c>
      <c r="AB111" s="13">
        <f>Sect_CBs!AB111+Sect_DBs!D111+Sect_FCs!D111</f>
        <v>1239.6255707999999</v>
      </c>
      <c r="AC111" s="13">
        <f>Sect_CBs!AC111+Sect_DBs!E111+Sect_FCs!E111</f>
        <v>1187.1693499999999</v>
      </c>
      <c r="AD111" s="13">
        <f>Sect_CBs!AD111+Sect_DBs!F111+Sect_FCs!F111</f>
        <v>1113.0139146500001</v>
      </c>
      <c r="AE111" s="13">
        <f>Sect_CBs!AE111+Sect_DBs!G111+Sect_FCs!G111</f>
        <v>1105.4473270399999</v>
      </c>
      <c r="AF111" s="13">
        <f>Sect_CBs!AF111+Sect_DBs!H111+Sect_FCs!H111</f>
        <v>1235.0026970399999</v>
      </c>
      <c r="AG111" s="13">
        <f>Sect_CBs!AG111+Sect_DBs!I111+Sect_FCs!I111</f>
        <v>1231.2698970399999</v>
      </c>
      <c r="AH111" s="13">
        <f>Sect_CBs!AH111+Sect_DBs!J111+Sect_FCs!J111</f>
        <v>1227.21015704</v>
      </c>
      <c r="AI111" s="13">
        <f>Sect_CBs!AI111+Sect_DBs!K111+Sect_FCs!K111</f>
        <v>1753.5427461099998</v>
      </c>
      <c r="AJ111" s="13">
        <f>Sect_CBs!AJ111+Sect_DBs!L111+Sect_FCs!L111</f>
        <v>1746.1924160599999</v>
      </c>
      <c r="AK111" s="13">
        <f>Sect_CBs!AK111+Sect_DBs!M111+Sect_FCs!M111</f>
        <v>1107.71011606</v>
      </c>
      <c r="AL111" s="13">
        <f>Sect_CBs!AL111+Sect_DBs!N111+Sect_FCs!N111</f>
        <v>1356.0078068900002</v>
      </c>
      <c r="AM111" s="13">
        <f>Sect_CBs!AM111+Sect_DBs!O111+Sect_FCs!O111</f>
        <v>846.74318079000022</v>
      </c>
      <c r="AN111" s="13">
        <f>Sect_CBs!AN111+Sect_DBs!P111+Sect_FCs!P111</f>
        <v>847.49685091010019</v>
      </c>
      <c r="AO111" s="13">
        <f>Sect_CBs!AO111+Sect_DBs!Q111+Sect_FCs!Q111</f>
        <v>849.23109997009999</v>
      </c>
      <c r="AP111" s="13">
        <f>Sect_CBs!AP111+Sect_DBs!R111+Sect_FCs!R111</f>
        <v>848.41790178999997</v>
      </c>
      <c r="AQ111" s="13">
        <f>Sect_CBs!AQ111+Sect_DBs!S111+Sect_FCs!S111</f>
        <v>847.79658608999989</v>
      </c>
      <c r="AR111" s="13">
        <f>Sect_CBs!AR111+Sect_DBs!T111+Sect_FCs!T111</f>
        <v>879.8211511999998</v>
      </c>
      <c r="AS111" s="13">
        <f>Sect_CBs!AS111+Sect_DBs!U111+Sect_FCs!U111</f>
        <v>881.25315119999993</v>
      </c>
      <c r="AT111" s="13">
        <f>Sect_CBs!AT111+Sect_DBs!V111+Sect_FCs!V111</f>
        <v>849.7971511999998</v>
      </c>
      <c r="AU111" s="13">
        <f>Sect_CBs!AU111+Sect_DBs!W111+Sect_FCs!W111</f>
        <v>846.82719314999986</v>
      </c>
      <c r="AV111" s="13">
        <f>Sect_CBs!AV111+Sect_DBs!X111+Sect_FCs!X111</f>
        <v>847.9952896399999</v>
      </c>
      <c r="AW111" s="13">
        <f>Sect_CBs!AW111+Sect_DBs!Y111+Sect_FCs!Y111</f>
        <v>849.31071443999997</v>
      </c>
      <c r="AX111" s="13">
        <f>Sect_CBs!AX111+Sect_DBs!Z111+Sect_FCs!Z111</f>
        <v>1255.4869270099998</v>
      </c>
      <c r="AY111" s="13">
        <f>Sect_CBs!AY111+Sect_DBs!AA111+Sect_FCs!AA111</f>
        <v>1264.2707357100098</v>
      </c>
      <c r="AZ111" s="13">
        <f>Sect_CBs!AZ111+Sect_DBs!AB111+Sect_FCs!AB111</f>
        <v>1417.8893437900101</v>
      </c>
      <c r="BA111" s="13">
        <f>Sect_CBs!BA111+Sect_DBs!AC111+Sect_FCs!AC111</f>
        <v>1444.1984364100101</v>
      </c>
      <c r="BB111" s="13">
        <f>Sect_CBs!BB111+Sect_DBs!AD111+Sect_FCs!AD111</f>
        <v>1444.29843579001</v>
      </c>
      <c r="BC111" s="13">
        <f>Sect_CBs!BC111+Sect_DBs!AE111+Sect_FCs!AE111</f>
        <v>1691.3046565900104</v>
      </c>
      <c r="BD111" s="13">
        <f>Sect_CBs!BD111+Sect_DBs!AF111+Sect_FCs!AF111</f>
        <v>1190.4336034900102</v>
      </c>
      <c r="BE111" s="13">
        <f>Sect_CBs!BE111+Sect_DBs!AG111+Sect_FCs!AG111</f>
        <v>1188.77426786001</v>
      </c>
      <c r="BF111" s="13">
        <f>Sect_CBs!BF111+Sect_DBs!AH111+Sect_FCs!AH111</f>
        <v>1188.6021828310099</v>
      </c>
      <c r="BG111" s="13">
        <f>Sect_CBs!BG111+Sect_DBs!AI111+Sect_FCs!AI111</f>
        <v>1189.7181828311009</v>
      </c>
      <c r="BH111" s="13">
        <f>Sect_CBs!BH111+Sect_DBs!AJ111+Sect_FCs!AJ111</f>
        <v>1188.4447139710001</v>
      </c>
      <c r="BI111" s="13">
        <f>Sect_CBs!BI111+Sect_DBs!AK111+Sect_FCs!AK111</f>
        <v>1176.100512832</v>
      </c>
      <c r="BJ111" s="13">
        <f>Sect_CBs!BJ111+Sect_DBs!AL111+Sect_FCs!AL111</f>
        <v>1181.2053794420999</v>
      </c>
      <c r="BK111" s="13">
        <f>Sect_CBs!BK111+Sect_DBs!AM111+Sect_FCs!AM111</f>
        <v>1552.4817568211004</v>
      </c>
      <c r="BL111" s="13">
        <f>Sect_CBs!BL111+Sect_DBs!AN111+Sect_FCs!AN111</f>
        <v>1558.079756821</v>
      </c>
      <c r="BM111" s="13">
        <f>Sect_CBs!BM111+Sect_DBs!AO111+Sect_FCs!AO111</f>
        <v>1569.148045422</v>
      </c>
      <c r="BN111" s="13">
        <f>Sect_CBs!BN111+Sect_DBs!AP111+Sect_FCs!AP111</f>
        <v>1572.4691244710002</v>
      </c>
      <c r="BO111" s="13">
        <f>Sect_CBs!BO111+Sect_DBs!AQ111+Sect_FCs!AQ111</f>
        <v>1579.4824689210002</v>
      </c>
      <c r="BP111" s="13">
        <f>Sect_CBs!BP111+Sect_DBs!AR111+Sect_FCs!AR111</f>
        <v>1578.7455441610005</v>
      </c>
      <c r="BQ111" s="13">
        <f>Sect_CBs!BQ111+Sect_DBs!AS111+Sect_FCs!AS111</f>
        <v>1583.1964671410001</v>
      </c>
      <c r="BR111" s="13">
        <f>Sect_CBs!BR111+Sect_DBs!AT111+Sect_FCs!AT111</f>
        <v>1574.6289045500002</v>
      </c>
      <c r="BS111" s="13">
        <f>Sect_CBs!BS111+Sect_DBs!AU111+Sect_FCs!AU111</f>
        <v>1643.2233193300001</v>
      </c>
      <c r="BT111" s="13">
        <f>Sect_CBs!BT111+Sect_DBs!AV111+Sect_FCs!AV111</f>
        <v>1593.7962731400003</v>
      </c>
      <c r="BU111" s="13">
        <f>Sect_CBs!BU111+Sect_DBs!AW111+Sect_FCs!AW111</f>
        <v>1719.1259184800001</v>
      </c>
      <c r="BV111" s="13">
        <f>Sect_CBs!BV111+Sect_DBs!AX111+Sect_FCs!AX111</f>
        <v>1715.20585942</v>
      </c>
      <c r="BW111" s="13">
        <f>Sect_CBs!BW111+Sect_DBs!AY111+Sect_FCs!AY111</f>
        <v>1714.5031921599998</v>
      </c>
      <c r="BX111" s="13">
        <f>Sect_CBs!BX111+Sect_DBs!AZ111+Sect_FCs!AZ111</f>
        <v>1696.9077561400002</v>
      </c>
      <c r="BY111" s="13">
        <f>Sect_CBs!BY111+Sect_DBs!BA111+Sect_FCs!BA111</f>
        <v>1696.8967510100001</v>
      </c>
      <c r="BZ111" s="13">
        <f>Sect_CBs!BZ111+Sect_DBs!BB111+Sect_FCs!BB111</f>
        <v>1698.14636791</v>
      </c>
      <c r="CA111" s="13">
        <f>Sect_CBs!CA111+Sect_DBs!BC111+Sect_FCs!BC111</f>
        <v>1702.1799007100001</v>
      </c>
      <c r="CB111" s="13">
        <f>Sect_CBs!CB111+Sect_DBs!BD111+Sect_FCs!BD111</f>
        <v>1711.99517745</v>
      </c>
      <c r="CC111" s="13">
        <f>Sect_CBs!CC111+Sect_DBs!BE111+Sect_FCs!BE111</f>
        <v>1622.1987697900001</v>
      </c>
      <c r="CD111" s="13">
        <f>Sect_CBs!CD111+Sect_DBs!BF111+Sect_FCs!BF111</f>
        <v>1620.1658642</v>
      </c>
      <c r="CE111" s="13">
        <f>Sect_CBs!CE111+Sect_DBs!BG111+Sect_FCs!BG111</f>
        <v>1620.1513618199999</v>
      </c>
      <c r="CF111" s="13">
        <f>Sect_CBs!CF111+Sect_DBs!BH111+Sect_FCs!BH111</f>
        <v>1620.1323618199999</v>
      </c>
      <c r="CG111" s="13">
        <f>Sect_CBs!CG111+Sect_DBs!BI111+Sect_FCs!BI111</f>
        <v>1649.87896327</v>
      </c>
      <c r="CH111" s="13">
        <f>Sect_CBs!CH111+Sect_DBs!BJ111+Sect_FCs!BJ111</f>
        <v>1654.9809354899999</v>
      </c>
      <c r="CI111" s="13">
        <f>Sect_CBs!CI111+Sect_DBs!BK111+Sect_FCs!BK111</f>
        <v>1600.5325084300002</v>
      </c>
      <c r="CJ111" s="13">
        <f>Sect_CBs!CJ111+Sect_DBs!BL111+Sect_FCs!BL111</f>
        <v>1561.5211124700002</v>
      </c>
      <c r="CK111" s="13">
        <f>Sect_CBs!CK111+Sect_DBs!BM111+Sect_FCs!BM111</f>
        <v>1572.96002127</v>
      </c>
      <c r="CL111" s="13">
        <f>Sect_CBs!CL111+Sect_DBs!BN111+Sect_FCs!BN111</f>
        <v>1565.2357876900003</v>
      </c>
      <c r="CM111" s="13">
        <f>Sect_CBs!CM111+Sect_DBs!BO111+Sect_FCs!BO111</f>
        <v>1565.20522441</v>
      </c>
      <c r="CN111" s="13">
        <f>Sect_CBs!CN111+Sect_DBs!BP111+Sect_FCs!BP111</f>
        <v>1553.6257040200003</v>
      </c>
      <c r="CO111" s="13">
        <f>Sect_CBs!CO111+Sect_DBs!BQ111+Sect_FCs!BQ111</f>
        <v>1557.3678513800003</v>
      </c>
      <c r="CP111" s="13">
        <f>Sect_CBs!CP111+Sect_DBs!BR111+Sect_FCs!BR111</f>
        <v>1561.0761265900003</v>
      </c>
      <c r="CQ111" s="13">
        <f>Sect_CBs!CQ111+Sect_DBs!BS111+Sect_FCs!BS111</f>
        <v>1564.61552035</v>
      </c>
      <c r="CR111" s="13">
        <f>Sect_CBs!CR111+Sect_DBs!BT111+Sect_FCs!BT111</f>
        <v>1560.2090555499999</v>
      </c>
      <c r="CS111" s="13">
        <f>Sect_CBs!CS111+Sect_DBs!BU111+Sect_FCs!BU111</f>
        <v>1560.2147500199999</v>
      </c>
      <c r="CT111" s="13">
        <f>Sect_CBs!CT111+Sect_DBs!BV111+Sect_FCs!BV111</f>
        <v>1583.80948373</v>
      </c>
      <c r="CU111" s="13">
        <f>Sect_CBs!CU111+Sect_DBs!BW111+Sect_FCs!BW111</f>
        <v>1568.8852250500001</v>
      </c>
      <c r="CV111" s="13">
        <f>Sect_CBs!CV111+Sect_DBs!BX111+Sect_FCs!BX111</f>
        <v>1567.78522505</v>
      </c>
      <c r="CW111" s="13">
        <f>Sect_CBs!CW111+Sect_DBs!BY111+Sect_FCs!BY111</f>
        <v>1579.5152250500003</v>
      </c>
      <c r="CX111" s="13">
        <f>Sect_CBs!CX111+Sect_DBs!BZ111+Sect_FCs!BZ111</f>
        <v>1573.3264350500001</v>
      </c>
      <c r="CY111" s="13">
        <f>Sect_CBs!CY111+Sect_DBs!CA111+Sect_FCs!CA111</f>
        <v>1568.5612250500003</v>
      </c>
      <c r="CZ111" s="13">
        <f>Sect_CBs!CZ111+Sect_DBs!CB111+Sect_FCs!CB111</f>
        <v>1566.6302250500003</v>
      </c>
      <c r="DA111" s="13">
        <f>Sect_CBs!DA111+Sect_DBs!CC111+Sect_FCs!CC111</f>
        <v>1566.7762250500002</v>
      </c>
      <c r="DB111" s="13">
        <f>Sect_CBs!DB111+Sect_DBs!CD111+Sect_FCs!CD111</f>
        <v>1566.6432250500002</v>
      </c>
      <c r="DC111" s="13">
        <f>Sect_CBs!DC111+Sect_DBs!CE111+Sect_FCs!CE111</f>
        <v>1567.6251894500001</v>
      </c>
      <c r="DD111" s="13">
        <f>Sect_CBs!DD111+Sect_DBs!CF111+Sect_FCs!CF111</f>
        <v>1560.90737545</v>
      </c>
      <c r="DE111" s="13">
        <f>Sect_CBs!DE111+Sect_DBs!CG111+Sect_FCs!CG111</f>
        <v>1551.06502882</v>
      </c>
      <c r="DF111" s="13">
        <f>Sect_CBs!DF111+Sect_DBs!CH111+Sect_FCs!CH111</f>
        <v>1553.5354315100001</v>
      </c>
      <c r="DG111" s="13">
        <f>Sect_CBs!DG111+Sect_DBs!CI111+Sect_FCs!CI111</f>
        <v>1557.4052427800002</v>
      </c>
      <c r="DH111" s="13">
        <f>Sect_CBs!DH111+Sect_DBs!CJ111+Sect_FCs!CJ111</f>
        <v>1557.4052427500001</v>
      </c>
      <c r="DI111" s="13">
        <f>Sect_CBs!DI111+Sect_DBs!CK111+Sect_FCs!CK111</f>
        <v>2482.1926917390801</v>
      </c>
      <c r="DJ111" s="13">
        <f>Sect_CBs!DJ111+Sect_DBs!CL111+Sect_FCs!CL111</f>
        <v>2482.0981821290798</v>
      </c>
      <c r="DK111" s="13">
        <f>Sect_CBs!DK111+Sect_DBs!CM111+Sect_FCs!CM111</f>
        <v>2482.2622084890795</v>
      </c>
      <c r="DL111" s="13">
        <f>Sect_CBs!DL111+Sect_DBs!CN111+Sect_FCs!CN111</f>
        <v>2478.7894428990794</v>
      </c>
      <c r="DM111" s="13">
        <f>Sect_CBs!DM111+Sect_DBs!CO111+Sect_FCs!CO111</f>
        <v>2478.1448122790798</v>
      </c>
      <c r="DN111" s="13">
        <f>Sect_CBs!DN111+Sect_DBs!CP111+Sect_FCs!CP111</f>
        <v>2481.8146766090799</v>
      </c>
      <c r="DO111" s="13">
        <f>Sect_CBs!DO111+Sect_DBs!CQ111+Sect_FCs!CQ111</f>
        <v>2490.6072209290801</v>
      </c>
      <c r="DP111" s="13">
        <f>Sect_CBs!DP111+Sect_DBs!CR111+Sect_FCs!CR111</f>
        <v>1566.4465473599998</v>
      </c>
      <c r="DQ111" s="13">
        <f>Sect_CBs!DQ111+Sect_DBs!CS111+Sect_FCs!CS111</f>
        <v>1565.2856273599998</v>
      </c>
      <c r="DR111" s="13">
        <f>Sect_CBs!DR111+Sect_DBs!CT111+Sect_FCs!CT111</f>
        <v>1569.1037936800001</v>
      </c>
      <c r="DS111" s="13">
        <f>Sect_CBs!DS111+Sect_DBs!CU111+Sect_FCs!CU111</f>
        <v>1569.0552236799999</v>
      </c>
      <c r="DT111" s="13">
        <f>Sect_CBs!DT111+Sect_DBs!CV111+Sect_FCs!CV111</f>
        <v>1570.60112368</v>
      </c>
      <c r="DU111" s="13">
        <f>Sect_CBs!DU111+Sect_DBs!CW111+Sect_FCs!CW111</f>
        <v>1565.3312536799999</v>
      </c>
      <c r="DV111" s="13">
        <f>Sect_CBs!DV111+Sect_DBs!CX111+Sect_FCs!CX111</f>
        <v>1565.5612536799999</v>
      </c>
      <c r="DW111" s="13">
        <f>Sect_CBs!DW111+Sect_DBs!CY111+Sect_FCs!CY111</f>
        <v>1565.4215999200001</v>
      </c>
      <c r="DX111" s="13">
        <f>Sect_CBs!DX111+Sect_DBs!CZ111+Sect_FCs!CZ111</f>
        <v>1564.2569798299999</v>
      </c>
      <c r="DY111" s="13">
        <f>Sect_CBs!DY111+Sect_DBs!DA111+Sect_FCs!DA111</f>
        <v>1564.2998798299998</v>
      </c>
      <c r="DZ111" s="13">
        <f>Sect_CBs!DZ111+Sect_DBs!DB111+Sect_FCs!DB111</f>
        <v>1564.3427798299999</v>
      </c>
      <c r="EA111" s="13">
        <f>Sect_CBs!EA111+Sect_DBs!DC111+Sect_FCs!DC111</f>
        <v>1566.96567983</v>
      </c>
      <c r="EB111" s="13">
        <f>Sect_CBs!EB111+Sect_DBs!DD111+Sect_FCs!DD111</f>
        <v>1565.72166952</v>
      </c>
      <c r="EC111" s="13">
        <f>Sect_CBs!EC111+Sect_DBs!DE111+Sect_FCs!DE111</f>
        <v>1581.8248887799998</v>
      </c>
      <c r="ED111" s="13">
        <f>Sect_CBs!ED111+Sect_DBs!DF111+Sect_FCs!DF111</f>
        <v>1583.0617932300001</v>
      </c>
      <c r="EE111" s="13">
        <f>Sect_CBs!EE111+Sect_DBs!DG111+Sect_FCs!DG111</f>
        <v>1583.1666030400002</v>
      </c>
      <c r="EF111" s="13">
        <f>Sect_CBs!EF111+Sect_DBs!DH111+Sect_FCs!DH111</f>
        <v>1467.2865599000002</v>
      </c>
      <c r="EG111" s="13">
        <f>Sect_CBs!EG111+Sect_DBs!DI111+Sect_FCs!DI111</f>
        <v>1211.6969415900001</v>
      </c>
      <c r="EH111" s="13">
        <f>Sect_CBs!EH111+Sect_DBs!DJ111+Sect_FCs!DJ111</f>
        <v>1466.89227239</v>
      </c>
      <c r="EI111" s="13">
        <f>Sect_CBs!EI111+Sect_DBs!DK111+Sect_FCs!DK111</f>
        <v>1466.89227239</v>
      </c>
      <c r="EJ111" s="13">
        <f>Sect_CBs!EJ111+Sect_DBs!DL111+Sect_FCs!DL111</f>
        <v>1469.60149323</v>
      </c>
      <c r="EK111" s="13">
        <f>Sect_CBs!EK111+Sect_DBs!DM111+Sect_FCs!DM111</f>
        <v>1471.0318932299999</v>
      </c>
      <c r="EL111" s="13">
        <f>Sect_CBs!EL111+Sect_DBs!DN111+Sect_FCs!DN111</f>
        <v>1465.5248932300001</v>
      </c>
      <c r="EM111" s="13">
        <f>Sect_CBs!EM111+Sect_DBs!DO111+Sect_FCs!DO111</f>
        <v>1471.9465002500003</v>
      </c>
      <c r="EN111" s="13">
        <f>Sect_CBs!EN111+Sect_DBs!DP111+Sect_FCs!DP111</f>
        <v>1466.8380997600002</v>
      </c>
      <c r="EO111" s="13">
        <f>Sect_CBs!EO111+Sect_DBs!DQ111+Sect_FCs!DQ111</f>
        <v>1567.2705184800002</v>
      </c>
      <c r="EP111" s="13">
        <f>Sect_CBs!EP111+Sect_DBs!DR111+Sect_FCs!DR111</f>
        <v>1540.2218992700002</v>
      </c>
      <c r="EQ111" s="13">
        <f>Sect_CBs!EQ111+Sect_DBs!DS111+Sect_FCs!DS111</f>
        <v>2022.4145310400002</v>
      </c>
      <c r="ER111" s="13">
        <f>Sect_CBs!ER111+Sect_DBs!DT111+Sect_FCs!DT111</f>
        <v>1409.0340374699999</v>
      </c>
      <c r="ES111" s="13">
        <f>Sect_CBs!ES111+Sect_DBs!DU111+Sect_FCs!DU111</f>
        <v>1410.2638166699999</v>
      </c>
      <c r="ET111" s="13">
        <f>Sect_CBs!ET111+Sect_DBs!DV111+Sect_FCs!DV111</f>
        <v>1410.16381667</v>
      </c>
      <c r="EU111" s="13">
        <f>Sect_CBs!EU111+Sect_DBs!DW111+Sect_FCs!DW111</f>
        <v>1409.9638166699999</v>
      </c>
      <c r="EV111" s="13">
        <f>Sect_CBs!EV111+Sect_DBs!DX111+Sect_FCs!DX111</f>
        <v>1417.0396166700002</v>
      </c>
      <c r="EW111" s="13">
        <f>Sect_CBs!EW111+Sect_DBs!DY111+Sect_FCs!DY111</f>
        <v>1409.0338166700001</v>
      </c>
      <c r="EX111" s="13">
        <f>Sect_CBs!EX111+Sect_DBs!DZ111+Sect_FCs!DZ111</f>
        <v>1344.5538220199999</v>
      </c>
    </row>
    <row r="112" spans="1:154" x14ac:dyDescent="0.3">
      <c r="A112" s="12" t="s">
        <v>124</v>
      </c>
      <c r="B112" s="13">
        <v>401777.96774301736</v>
      </c>
      <c r="C112" s="13">
        <f>C6+C12+C20+C45+C49+C63+C68+C76+C83+C96+C105+C110+C111</f>
        <v>406744.16825044621</v>
      </c>
      <c r="D112" s="13">
        <f t="shared" ref="D112:Y112" si="11">D6+D12+D20+D45+D49+D63+D68+D76+D83+D96+D105+D110+D111</f>
        <v>415864.2454452595</v>
      </c>
      <c r="E112" s="13">
        <f t="shared" si="11"/>
        <v>431226.65468085976</v>
      </c>
      <c r="F112" s="13">
        <f t="shared" si="11"/>
        <v>441268.59663199709</v>
      </c>
      <c r="G112" s="13">
        <f t="shared" si="11"/>
        <v>456859.87152267963</v>
      </c>
      <c r="H112" s="13">
        <f t="shared" si="11"/>
        <v>469559.25170325709</v>
      </c>
      <c r="I112" s="13">
        <f t="shared" si="11"/>
        <v>468454.89817737846</v>
      </c>
      <c r="J112" s="13">
        <f t="shared" si="11"/>
        <v>473426.5361773785</v>
      </c>
      <c r="K112" s="13">
        <f t="shared" si="11"/>
        <v>470591.58893643279</v>
      </c>
      <c r="L112" s="13">
        <f t="shared" si="11"/>
        <v>470994.89388592995</v>
      </c>
      <c r="M112" s="13">
        <f t="shared" si="11"/>
        <v>476027.77210477984</v>
      </c>
      <c r="N112" s="13">
        <f t="shared" si="11"/>
        <v>469331.90652402729</v>
      </c>
      <c r="O112" s="13">
        <f t="shared" si="11"/>
        <v>467255.35863976844</v>
      </c>
      <c r="P112" s="13">
        <f t="shared" si="11"/>
        <v>472129.90274922986</v>
      </c>
      <c r="Q112" s="13">
        <f t="shared" si="11"/>
        <v>482837.38287010847</v>
      </c>
      <c r="R112" s="13">
        <f t="shared" si="11"/>
        <v>486632.06686330796</v>
      </c>
      <c r="S112" s="13">
        <f t="shared" si="11"/>
        <v>494544.59433553618</v>
      </c>
      <c r="T112" s="13">
        <f t="shared" si="11"/>
        <v>506504.59503183514</v>
      </c>
      <c r="U112" s="13">
        <f t="shared" si="11"/>
        <v>507474.07477140758</v>
      </c>
      <c r="V112" s="13">
        <f t="shared" si="11"/>
        <v>513479.54251799919</v>
      </c>
      <c r="W112" s="13">
        <f t="shared" si="11"/>
        <v>523194.18732919631</v>
      </c>
      <c r="X112" s="13">
        <f t="shared" si="11"/>
        <v>523013.3885496115</v>
      </c>
      <c r="Y112" s="13">
        <f t="shared" si="11"/>
        <v>521777.94413580297</v>
      </c>
      <c r="Z112" s="13">
        <f>Sect_CBs!Z112+Sect_DBs!B112+Sect_FCs!B112</f>
        <v>115268.98694274659</v>
      </c>
      <c r="AA112" s="13">
        <f>Sect_CBs!AA112+Sect_DBs!C112+Sect_FCs!C112</f>
        <v>113268.72887135038</v>
      </c>
      <c r="AB112" s="13">
        <f>Sect_CBs!AB112+Sect_DBs!D112+Sect_FCs!D112</f>
        <v>112168.5899080909</v>
      </c>
      <c r="AC112" s="13">
        <f>Sect_CBs!AC112+Sect_DBs!E112+Sect_FCs!E112</f>
        <v>111650.41946602137</v>
      </c>
      <c r="AD112" s="13">
        <f>Sect_CBs!AD112+Sect_DBs!F112+Sect_FCs!F112</f>
        <v>110605.06471603521</v>
      </c>
      <c r="AE112" s="13">
        <f>Sect_CBs!AE112+Sect_DBs!G112+Sect_FCs!G112</f>
        <v>110866.07086448435</v>
      </c>
      <c r="AF112" s="13">
        <f>Sect_CBs!AF112+Sect_DBs!H112+Sect_FCs!H112</f>
        <v>110924.70299939484</v>
      </c>
      <c r="AG112" s="13">
        <f>Sect_CBs!AG112+Sect_DBs!I112+Sect_FCs!I112</f>
        <v>112276.28397927928</v>
      </c>
      <c r="AH112" s="13">
        <f>Sect_CBs!AH112+Sect_DBs!J112+Sect_FCs!J112</f>
        <v>111873.01359856644</v>
      </c>
      <c r="AI112" s="13">
        <f>Sect_CBs!AI112+Sect_DBs!K112+Sect_FCs!K112</f>
        <v>113989.284207747</v>
      </c>
      <c r="AJ112" s="13">
        <f>Sect_CBs!AJ112+Sect_DBs!L112+Sect_FCs!L112</f>
        <v>116112.92168497163</v>
      </c>
      <c r="AK112" s="13">
        <f>Sect_CBs!AK112+Sect_DBs!M112+Sect_FCs!M112</f>
        <v>114750.07126616519</v>
      </c>
      <c r="AL112" s="13">
        <f>Sect_CBs!AL112+Sect_DBs!N112+Sect_FCs!N112</f>
        <v>118011.72599985915</v>
      </c>
      <c r="AM112" s="13">
        <f>Sect_CBs!AM112+Sect_DBs!O112+Sect_FCs!O112</f>
        <v>116313.36329485741</v>
      </c>
      <c r="AN112" s="13">
        <f>Sect_CBs!AN112+Sect_DBs!P112+Sect_FCs!P112</f>
        <v>119129.72167406762</v>
      </c>
      <c r="AO112" s="13">
        <f>Sect_CBs!AO112+Sect_DBs!Q112+Sect_FCs!Q112</f>
        <v>122479.44518181361</v>
      </c>
      <c r="AP112" s="13">
        <f>Sect_CBs!AP112+Sect_DBs!R112+Sect_FCs!R112</f>
        <v>124674.97520619808</v>
      </c>
      <c r="AQ112" s="13">
        <f>Sect_CBs!AQ112+Sect_DBs!S112+Sect_FCs!S112</f>
        <v>125672.99134619016</v>
      </c>
      <c r="AR112" s="13">
        <f>Sect_CBs!AR112+Sect_DBs!T112+Sect_FCs!T112</f>
        <v>134651.36254464384</v>
      </c>
      <c r="AS112" s="13">
        <f>Sect_CBs!AS112+Sect_DBs!U112+Sect_FCs!U112</f>
        <v>134511.38212410087</v>
      </c>
      <c r="AT112" s="13">
        <f>Sect_CBs!AT112+Sect_DBs!V112+Sect_FCs!V112</f>
        <v>138308.00486546196</v>
      </c>
      <c r="AU112" s="13">
        <f>Sect_CBs!AU112+Sect_DBs!W112+Sect_FCs!W112</f>
        <v>142711.04057856835</v>
      </c>
      <c r="AV112" s="13">
        <f>Sect_CBs!AV112+Sect_DBs!X112+Sect_FCs!X112</f>
        <v>140357.1916958029</v>
      </c>
      <c r="AW112" s="13">
        <f>Sect_CBs!AW112+Sect_DBs!Y112+Sect_FCs!Y112</f>
        <v>142325.85336032716</v>
      </c>
      <c r="AX112" s="13">
        <f>Sect_CBs!AX112+Sect_DBs!Z112+Sect_FCs!Z112</f>
        <v>149741.33122370986</v>
      </c>
      <c r="AY112" s="13">
        <f>Sect_CBs!AY112+Sect_DBs!AA112+Sect_FCs!AA112</f>
        <v>147053.39558818159</v>
      </c>
      <c r="AZ112" s="13">
        <f>Sect_CBs!AZ112+Sect_DBs!AB112+Sect_FCs!AB112</f>
        <v>148401.86776899258</v>
      </c>
      <c r="BA112" s="13">
        <f>Sect_CBs!BA112+Sect_DBs!AC112+Sect_FCs!AC112</f>
        <v>151022.44681986186</v>
      </c>
      <c r="BB112" s="13">
        <f>Sect_CBs!BB112+Sect_DBs!AD112+Sect_FCs!AD112</f>
        <v>154875.17483303629</v>
      </c>
      <c r="BC112" s="13">
        <f>Sect_CBs!BC112+Sect_DBs!AE112+Sect_FCs!AE112</f>
        <v>151019.32374958761</v>
      </c>
      <c r="BD112" s="13">
        <f>Sect_CBs!BD112+Sect_DBs!AF112+Sect_FCs!AF112</f>
        <v>156814.36033427314</v>
      </c>
      <c r="BE112" s="13">
        <f>Sect_CBs!BE112+Sect_DBs!AG112+Sect_FCs!AG112</f>
        <v>157765.33889507654</v>
      </c>
      <c r="BF112" s="13">
        <f>Sect_CBs!BF112+Sect_DBs!AH112+Sect_FCs!AH112</f>
        <v>157339.44588498864</v>
      </c>
      <c r="BG112" s="13">
        <f>Sect_CBs!BG112+Sect_DBs!AI112+Sect_FCs!AI112</f>
        <v>158520.36650551533</v>
      </c>
      <c r="BH112" s="13">
        <f>Sect_CBs!BH112+Sect_DBs!AJ112+Sect_FCs!AJ112</f>
        <v>162345.79794613572</v>
      </c>
      <c r="BI112" s="13">
        <f>Sect_CBs!BI112+Sect_DBs!AK112+Sect_FCs!AK112</f>
        <v>166618.77531836112</v>
      </c>
      <c r="BJ112" s="13">
        <f>Sect_CBs!BJ112+Sect_DBs!AL112+Sect_FCs!AL112</f>
        <v>176637.06983665196</v>
      </c>
      <c r="BK112" s="13">
        <f>Sect_CBs!BK112+Sect_DBs!AM112+Sect_FCs!AM112</f>
        <v>174232.1204561897</v>
      </c>
      <c r="BL112" s="13">
        <f>Sect_CBs!BL112+Sect_DBs!AN112+Sect_FCs!AN112</f>
        <v>175584.93976955282</v>
      </c>
      <c r="BM112" s="13">
        <f>Sect_CBs!BM112+Sect_DBs!AO112+Sect_FCs!AO112</f>
        <v>182870.81335603027</v>
      </c>
      <c r="BN112" s="13">
        <f>Sect_CBs!BN112+Sect_DBs!AP112+Sect_FCs!AP112</f>
        <v>186106.88124623147</v>
      </c>
      <c r="BO112" s="13">
        <f>Sect_CBs!BO112+Sect_DBs!AQ112+Sect_FCs!AQ112</f>
        <v>191621.94447705452</v>
      </c>
      <c r="BP112" s="13">
        <f>Sect_CBs!BP112+Sect_DBs!AR112+Sect_FCs!AR112</f>
        <v>198114.80409985947</v>
      </c>
      <c r="BQ112" s="13">
        <f>Sect_CBs!BQ112+Sect_DBs!AS112+Sect_FCs!AS112</f>
        <v>201784.34784382116</v>
      </c>
      <c r="BR112" s="13">
        <f>Sect_CBs!BR112+Sect_DBs!AT112+Sect_FCs!AT112</f>
        <v>206312.23229058669</v>
      </c>
      <c r="BS112" s="13">
        <f>Sect_CBs!BS112+Sect_DBs!AU112+Sect_FCs!AU112</f>
        <v>210278.2126331889</v>
      </c>
      <c r="BT112" s="13">
        <f>Sect_CBs!BT112+Sect_DBs!AV112+Sect_FCs!AV112</f>
        <v>212529.75481696601</v>
      </c>
      <c r="BU112" s="13">
        <f>Sect_CBs!BU112+Sect_DBs!AW112+Sect_FCs!AW112</f>
        <v>210812.72496670441</v>
      </c>
      <c r="BV112" s="13">
        <f>Sect_CBs!BV112+Sect_DBs!AX112+Sect_FCs!AX112</f>
        <v>212595.52070235155</v>
      </c>
      <c r="BW112" s="13">
        <f>Sect_CBs!BW112+Sect_DBs!AY112+Sect_FCs!AY112</f>
        <v>213496.62210500456</v>
      </c>
      <c r="BX112" s="13">
        <f>Sect_CBs!BX112+Sect_DBs!AZ112+Sect_FCs!AZ112</f>
        <v>214642.40276671355</v>
      </c>
      <c r="BY112" s="13">
        <f>Sect_CBs!BY112+Sect_DBs!BA112+Sect_FCs!BA112</f>
        <v>221902.31845858452</v>
      </c>
      <c r="BZ112" s="13">
        <f>Sect_CBs!BZ112+Sect_DBs!BB112+Sect_FCs!BB112</f>
        <v>225495.04426807491</v>
      </c>
      <c r="CA112" s="13">
        <f>Sect_CBs!CA112+Sect_DBs!BC112+Sect_FCs!BC112</f>
        <v>230396.09618254597</v>
      </c>
      <c r="CB112" s="13">
        <f>Sect_CBs!CB112+Sect_DBs!BD112+Sect_FCs!BD112</f>
        <v>233187.05708266364</v>
      </c>
      <c r="CC112" s="13">
        <f>Sect_CBs!CC112+Sect_DBs!BE112+Sect_FCs!BE112</f>
        <v>231906.85251726123</v>
      </c>
      <c r="CD112" s="13">
        <f>Sect_CBs!CD112+Sect_DBs!BF112+Sect_FCs!BF112</f>
        <v>243174.35786420718</v>
      </c>
      <c r="CE112" s="13">
        <f>Sect_CBs!CE112+Sect_DBs!BG112+Sect_FCs!BG112</f>
        <v>256374.73077863423</v>
      </c>
      <c r="CF112" s="13">
        <f>Sect_CBs!CF112+Sect_DBs!BH112+Sect_FCs!BH112</f>
        <v>258316.29224543204</v>
      </c>
      <c r="CG112" s="13">
        <f>Sect_CBs!CG112+Sect_DBs!BI112+Sect_FCs!BI112</f>
        <v>269388.73498339648</v>
      </c>
      <c r="CH112" s="13">
        <f>Sect_CBs!CH112+Sect_DBs!BJ112+Sect_FCs!BJ112</f>
        <v>284468.66294568294</v>
      </c>
      <c r="CI112" s="13">
        <f>Sect_CBs!CI112+Sect_DBs!BK112+Sect_FCs!BK112</f>
        <v>287218.03721541486</v>
      </c>
      <c r="CJ112" s="13">
        <f>Sect_CBs!CJ112+Sect_DBs!BL112+Sect_FCs!BL112</f>
        <v>295545.10228797956</v>
      </c>
      <c r="CK112" s="13">
        <f>Sect_CBs!CK112+Sect_DBs!BM112+Sect_FCs!BM112</f>
        <v>308284.54348213115</v>
      </c>
      <c r="CL112" s="13">
        <f>Sect_CBs!CL112+Sect_DBs!BN112+Sect_FCs!BN112</f>
        <v>314262.47122951254</v>
      </c>
      <c r="CM112" s="13">
        <f>Sect_CBs!CM112+Sect_DBs!BO112+Sect_FCs!BO112</f>
        <v>321323.35903207766</v>
      </c>
      <c r="CN112" s="13">
        <f>Sect_CBs!CN112+Sect_DBs!BP112+Sect_FCs!BP112</f>
        <v>330779.06762311351</v>
      </c>
      <c r="CO112" s="13">
        <f>Sect_CBs!CO112+Sect_DBs!BQ112+Sect_FCs!BQ112</f>
        <v>332136.71117862535</v>
      </c>
      <c r="CP112" s="13">
        <f>Sect_CBs!CP112+Sect_DBs!BR112+Sect_FCs!BR112</f>
        <v>332438.21175170538</v>
      </c>
      <c r="CQ112" s="13">
        <f>Sect_CBs!CQ112+Sect_DBs!BS112+Sect_FCs!BS112</f>
        <v>335551.13335977867</v>
      </c>
      <c r="CR112" s="13">
        <f>Sect_CBs!CR112+Sect_DBs!BT112+Sect_FCs!BT112</f>
        <v>334629.5731108507</v>
      </c>
      <c r="CS112" s="13">
        <f>Sect_CBs!CS112+Sect_DBs!BU112+Sect_FCs!BU112</f>
        <v>336771.83132619032</v>
      </c>
      <c r="CT112" s="13">
        <f>Sect_CBs!CT112+Sect_DBs!BV112+Sect_FCs!BV112</f>
        <v>343347.97696838086</v>
      </c>
      <c r="CU112" s="13">
        <f>Sect_CBs!CU112+Sect_DBs!BW112+Sect_FCs!BW112</f>
        <v>339558.19735949987</v>
      </c>
      <c r="CV112" s="13">
        <f>Sect_CBs!CV112+Sect_DBs!BX112+Sect_FCs!BX112</f>
        <v>344065.56726224377</v>
      </c>
      <c r="CW112" s="13">
        <f>Sect_CBs!CW112+Sect_DBs!BY112+Sect_FCs!BY112</f>
        <v>353083.57292570133</v>
      </c>
      <c r="CX112" s="13">
        <f>Sect_CBs!CX112+Sect_DBs!BZ112+Sect_FCs!BZ112</f>
        <v>359033.40194769291</v>
      </c>
      <c r="CY112" s="13">
        <f>Sect_CBs!CY112+Sect_DBs!CA112+Sect_FCs!CA112</f>
        <v>356711.37001183449</v>
      </c>
      <c r="CZ112" s="13">
        <f>Sect_CBs!CZ112+Sect_DBs!CB112+Sect_FCs!CB112</f>
        <v>378828.87223570904</v>
      </c>
      <c r="DA112" s="13">
        <f>Sect_CBs!DA112+Sect_DBs!CC112+Sect_FCs!CC112</f>
        <v>384888.89948118897</v>
      </c>
      <c r="DB112" s="13">
        <f>Sect_CBs!DB112+Sect_DBs!CD112+Sect_FCs!CD112</f>
        <v>403335.38536944613</v>
      </c>
      <c r="DC112" s="13">
        <f>Sect_CBs!DC112+Sect_DBs!CE112+Sect_FCs!CE112</f>
        <v>407759.47460474115</v>
      </c>
      <c r="DD112" s="13">
        <f>Sect_CBs!DD112+Sect_DBs!CF112+Sect_FCs!CF112</f>
        <v>401073.52692782006</v>
      </c>
      <c r="DE112" s="13">
        <f>Sect_CBs!DE112+Sect_DBs!CG112+Sect_FCs!CG112</f>
        <v>406337.60475418315</v>
      </c>
      <c r="DF112" s="13">
        <f>Sect_CBs!DF112+Sect_DBs!CH112+Sect_FCs!CH112</f>
        <v>406812.9161589992</v>
      </c>
      <c r="DG112" s="13">
        <f>Sect_CBs!DG112+Sect_DBs!CI112+Sect_FCs!CI112</f>
        <v>404557.9649331941</v>
      </c>
      <c r="DH112" s="13">
        <f>Sect_CBs!DH112+Sect_DBs!CJ112+Sect_FCs!CJ112</f>
        <v>410466.97817140503</v>
      </c>
      <c r="DI112" s="13">
        <f>Sect_CBs!DI112+Sect_DBs!CK112+Sect_FCs!CK112</f>
        <v>422616.43507820007</v>
      </c>
      <c r="DJ112" s="13">
        <f>Sect_CBs!DJ112+Sect_DBs!CL112+Sect_FCs!CL112</f>
        <v>427286.5919800431</v>
      </c>
      <c r="DK112" s="13">
        <f>Sect_CBs!DK112+Sect_DBs!CM112+Sect_FCs!CM112</f>
        <v>433397.57527725655</v>
      </c>
      <c r="DL112" s="13">
        <f>Sect_CBs!DL112+Sect_DBs!CN112+Sect_FCs!CN112</f>
        <v>407497.31582565873</v>
      </c>
      <c r="DM112" s="13">
        <f>Sect_CBs!DM112+Sect_DBs!CO112+Sect_FCs!CO112</f>
        <v>412527.93751434545</v>
      </c>
      <c r="DN112" s="13">
        <f>Sect_CBs!DN112+Sect_DBs!CP112+Sect_FCs!CP112</f>
        <v>445598.52224809298</v>
      </c>
      <c r="DO112" s="13">
        <f>Sect_CBs!DO112+Sect_DBs!CQ112+Sect_FCs!CQ112</f>
        <v>453972.55688053486</v>
      </c>
      <c r="DP112" s="13">
        <f>Sect_CBs!DP112+Sect_DBs!CR112+Sect_FCs!CR112</f>
        <v>462818.05725355487</v>
      </c>
      <c r="DQ112" s="13">
        <f>Sect_CBs!DQ112+Sect_DBs!CS112+Sect_FCs!CS112</f>
        <v>469203.42183591734</v>
      </c>
      <c r="DR112" s="13">
        <f>Sect_CBs!DR112+Sect_DBs!CT112+Sect_FCs!CT112</f>
        <v>480356.85262414603</v>
      </c>
      <c r="DS112" s="13">
        <f>Sect_CBs!DS112+Sect_DBs!CU112+Sect_FCs!CU112</f>
        <v>480335.95276259392</v>
      </c>
      <c r="DT112" s="13">
        <f>Sect_CBs!DT112+Sect_DBs!CV112+Sect_FCs!CV112</f>
        <v>491567.51289167389</v>
      </c>
      <c r="DU112" s="13">
        <f>Sect_CBs!DU112+Sect_DBs!CW112+Sect_FCs!CW112</f>
        <v>499176.48153169715</v>
      </c>
      <c r="DV112" s="13">
        <f>Sect_CBs!DV112+Sect_DBs!CX112+Sect_FCs!CX112</f>
        <v>503020.82199194131</v>
      </c>
      <c r="DW112" s="13">
        <f>Sect_CBs!DW112+Sect_DBs!CY112+Sect_FCs!CY112</f>
        <v>506118.49711441179</v>
      </c>
      <c r="DX112" s="13">
        <f>Sect_CBs!DX112+Sect_DBs!CZ112+Sect_FCs!CZ112</f>
        <v>529358.97931200778</v>
      </c>
      <c r="DY112" s="13">
        <f>Sect_CBs!DY112+Sect_DBs!DA112+Sect_FCs!DA112</f>
        <v>535005.55747549026</v>
      </c>
      <c r="DZ112" s="13">
        <f>Sect_CBs!DZ112+Sect_DBs!DB112+Sect_FCs!DB112</f>
        <v>541563.97636466741</v>
      </c>
      <c r="EA112" s="13">
        <f>Sect_CBs!EA112+Sect_DBs!DC112+Sect_FCs!DC112</f>
        <v>542101.63486575475</v>
      </c>
      <c r="EB112" s="13">
        <f>Sect_CBs!EB112+Sect_DBs!DD112+Sect_FCs!DD112</f>
        <v>535625.29439101089</v>
      </c>
      <c r="EC112" s="13">
        <f>Sect_CBs!EC112+Sect_DBs!DE112+Sect_FCs!DE112</f>
        <v>534867.01391829283</v>
      </c>
      <c r="ED112" s="13">
        <f>Sect_CBs!ED112+Sect_DBs!DF112+Sect_FCs!DF112</f>
        <v>539375.45854416117</v>
      </c>
      <c r="EE112" s="13">
        <f>Sect_CBs!EE112+Sect_DBs!DG112+Sect_FCs!DG112</f>
        <v>543307.88979546679</v>
      </c>
      <c r="EF112" s="13">
        <f>Sect_CBs!EF112+Sect_DBs!DH112+Sect_FCs!DH112</f>
        <v>548441.0477458525</v>
      </c>
      <c r="EG112" s="13">
        <f>Sect_CBs!EG112+Sect_DBs!DI112+Sect_FCs!DI112</f>
        <v>560325.0828079856</v>
      </c>
      <c r="EH112" s="13">
        <f>Sect_CBs!EH112+Sect_DBs!DJ112+Sect_FCs!DJ112</f>
        <v>561921.44505006401</v>
      </c>
      <c r="EI112" s="13">
        <f>Sect_CBs!EI112+Sect_DBs!DK112+Sect_FCs!DK112</f>
        <v>596327.26786087314</v>
      </c>
      <c r="EJ112" s="13">
        <f>Sect_CBs!EJ112+Sect_DBs!DL112+Sect_FCs!DL112</f>
        <v>628973.02083453198</v>
      </c>
      <c r="EK112" s="13">
        <f>Sect_CBs!EK112+Sect_DBs!DM112+Sect_FCs!DM112</f>
        <v>649503.41271047725</v>
      </c>
      <c r="EL112" s="13">
        <f>Sect_CBs!EL112+Sect_DBs!DN112+Sect_FCs!DN112</f>
        <v>677467.67129279114</v>
      </c>
      <c r="EM112" s="13">
        <f>Sect_CBs!EM112+Sect_DBs!DO112+Sect_FCs!DO112</f>
        <v>714717.76307083468</v>
      </c>
      <c r="EN112" s="13">
        <f>Sect_CBs!EN112+Sect_DBs!DP112+Sect_FCs!DP112</f>
        <v>721715.24917652586</v>
      </c>
      <c r="EO112" s="13">
        <f>Sect_CBs!EO112+Sect_DBs!DQ112+Sect_FCs!DQ112</f>
        <v>719747.72064418939</v>
      </c>
      <c r="EP112" s="13">
        <f>Sect_CBs!EP112+Sect_DBs!DR112+Sect_FCs!DR112</f>
        <v>727945.0465432232</v>
      </c>
      <c r="EQ112" s="13">
        <f>Sect_CBs!EQ112+Sect_DBs!DS112+Sect_FCs!DS112</f>
        <v>742769.19893983088</v>
      </c>
      <c r="ER112" s="13">
        <f>Sect_CBs!ER112+Sect_DBs!DT112+Sect_FCs!DT112</f>
        <v>773387.44007900392</v>
      </c>
      <c r="ES112" s="13">
        <f>Sect_CBs!ES112+Sect_DBs!DU112+Sect_FCs!DU112</f>
        <v>506841.8756941458</v>
      </c>
      <c r="ET112" s="13">
        <f>Sect_CBs!ET112+Sect_DBs!DV112+Sect_FCs!DV112</f>
        <v>463040.11900492804</v>
      </c>
      <c r="EU112" s="13">
        <f>Sect_CBs!EU112+Sect_DBs!DW112+Sect_FCs!DW112</f>
        <v>431675.88237916067</v>
      </c>
      <c r="EV112" s="13">
        <f>Sect_CBs!EV112+Sect_DBs!DX112+Sect_FCs!DX112</f>
        <v>442164.95228411065</v>
      </c>
      <c r="EW112" s="13">
        <f>Sect_CBs!EW112+Sect_DBs!DY112+Sect_FCs!DY112</f>
        <v>434406.99750174605</v>
      </c>
      <c r="EX112" s="13">
        <f>Sect_CBs!EX112+Sect_DBs!DZ112+Sect_FCs!DZ112</f>
        <v>446767.20042514155</v>
      </c>
    </row>
    <row r="113" spans="1:152" x14ac:dyDescent="0.3">
      <c r="N113" s="8"/>
    </row>
    <row r="114" spans="1:152" s="22" customFormat="1" ht="13.5" x14ac:dyDescent="0.35">
      <c r="A114" s="31" t="s">
        <v>129</v>
      </c>
      <c r="B114"/>
      <c r="C114"/>
      <c r="D114"/>
      <c r="E114"/>
      <c r="F114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</row>
    <row r="115" spans="1:152" x14ac:dyDescent="0.3">
      <c r="A115" s="32" t="s">
        <v>130</v>
      </c>
      <c r="B115" s="33" t="s">
        <v>131</v>
      </c>
      <c r="C115" s="33" t="s">
        <v>132</v>
      </c>
      <c r="D115"/>
      <c r="E115"/>
      <c r="F115"/>
    </row>
    <row r="116" spans="1:152" x14ac:dyDescent="0.3">
      <c r="A116" s="34" t="s">
        <v>133</v>
      </c>
      <c r="B116" s="35" t="s">
        <v>134</v>
      </c>
      <c r="C116" s="35" t="s">
        <v>13</v>
      </c>
      <c r="D116"/>
      <c r="E116"/>
      <c r="F116"/>
    </row>
    <row r="117" spans="1:152" x14ac:dyDescent="0.3">
      <c r="A117" s="34" t="s">
        <v>135</v>
      </c>
      <c r="B117" s="35" t="s">
        <v>136</v>
      </c>
      <c r="C117" s="35" t="s">
        <v>14</v>
      </c>
      <c r="D117"/>
      <c r="E117"/>
      <c r="F117"/>
    </row>
    <row r="118" spans="1:152" x14ac:dyDescent="0.3">
      <c r="A118" s="34" t="s">
        <v>137</v>
      </c>
      <c r="B118" s="35" t="s">
        <v>138</v>
      </c>
      <c r="C118" s="35" t="s">
        <v>3</v>
      </c>
      <c r="D118"/>
      <c r="E118"/>
      <c r="F118"/>
    </row>
    <row r="119" spans="1:152" x14ac:dyDescent="0.3">
      <c r="A119" s="34" t="s">
        <v>139</v>
      </c>
      <c r="B119" s="35" t="s">
        <v>140</v>
      </c>
      <c r="C119" s="35" t="s">
        <v>4</v>
      </c>
      <c r="D119"/>
      <c r="E119"/>
      <c r="F119"/>
    </row>
    <row r="120" spans="1:152" x14ac:dyDescent="0.3">
      <c r="A120" s="34" t="s">
        <v>141</v>
      </c>
      <c r="B120" s="35" t="s">
        <v>142</v>
      </c>
      <c r="C120" s="35" t="s">
        <v>17</v>
      </c>
      <c r="D120"/>
      <c r="E120"/>
      <c r="F120"/>
    </row>
    <row r="121" spans="1:152" x14ac:dyDescent="0.3">
      <c r="A121" s="34" t="s">
        <v>143</v>
      </c>
      <c r="B121" s="35" t="s">
        <v>144</v>
      </c>
      <c r="C121" s="35" t="s">
        <v>6</v>
      </c>
      <c r="D121"/>
      <c r="E121"/>
      <c r="F121"/>
    </row>
    <row r="122" spans="1:152" x14ac:dyDescent="0.3">
      <c r="A122" s="34" t="s">
        <v>145</v>
      </c>
      <c r="B122" s="35" t="s">
        <v>146</v>
      </c>
      <c r="C122" s="35" t="s">
        <v>7</v>
      </c>
      <c r="D122"/>
      <c r="E122"/>
      <c r="F122"/>
    </row>
    <row r="123" spans="1:152" x14ac:dyDescent="0.3">
      <c r="A123" s="34" t="s">
        <v>147</v>
      </c>
      <c r="B123" s="35" t="s">
        <v>148</v>
      </c>
      <c r="C123" s="35" t="s">
        <v>8</v>
      </c>
      <c r="D123"/>
      <c r="E123"/>
      <c r="F123"/>
    </row>
    <row r="124" spans="1:152" x14ac:dyDescent="0.3">
      <c r="A124" s="34" t="s">
        <v>149</v>
      </c>
      <c r="B124" s="35" t="s">
        <v>150</v>
      </c>
      <c r="C124" s="35" t="s">
        <v>9</v>
      </c>
      <c r="D124"/>
      <c r="E124"/>
      <c r="F124"/>
    </row>
    <row r="125" spans="1:152" x14ac:dyDescent="0.3">
      <c r="A125" s="34" t="s">
        <v>151</v>
      </c>
      <c r="B125" s="35" t="s">
        <v>152</v>
      </c>
      <c r="C125" s="35" t="s">
        <v>10</v>
      </c>
      <c r="D125"/>
      <c r="E125"/>
      <c r="F125"/>
    </row>
    <row r="126" spans="1:152" x14ac:dyDescent="0.3">
      <c r="A126" s="34" t="s">
        <v>153</v>
      </c>
      <c r="B126" s="35" t="s">
        <v>154</v>
      </c>
      <c r="C126" s="35" t="s">
        <v>11</v>
      </c>
      <c r="D126"/>
      <c r="E126"/>
      <c r="F126"/>
    </row>
    <row r="127" spans="1:152" x14ac:dyDescent="0.3">
      <c r="A127" s="34" t="s">
        <v>155</v>
      </c>
      <c r="B127" s="35" t="s">
        <v>156</v>
      </c>
      <c r="C127" s="35" t="s">
        <v>12</v>
      </c>
      <c r="D127"/>
      <c r="E127"/>
      <c r="F127"/>
    </row>
    <row r="128" spans="1:152" x14ac:dyDescent="0.3">
      <c r="A128" s="37" t="s">
        <v>157</v>
      </c>
      <c r="B128" s="37"/>
      <c r="C128" s="37"/>
      <c r="D128" s="37"/>
      <c r="E128" s="37"/>
      <c r="F128" s="37"/>
    </row>
    <row r="129" spans="1:6" x14ac:dyDescent="0.3">
      <c r="A129"/>
      <c r="B129"/>
      <c r="C129"/>
      <c r="D129"/>
      <c r="E129"/>
      <c r="F129"/>
    </row>
    <row r="130" spans="1:6" x14ac:dyDescent="0.3">
      <c r="A130" t="s">
        <v>158</v>
      </c>
      <c r="B130"/>
      <c r="C130"/>
      <c r="D130"/>
      <c r="E130"/>
      <c r="F130"/>
    </row>
  </sheetData>
  <mergeCells count="2">
    <mergeCell ref="A4:A5"/>
    <mergeCell ref="A128:F128"/>
  </mergeCells>
  <printOptions horizontalCentered="1"/>
  <pageMargins left="0.24" right="0.27" top="0.37" bottom="1" header="0.25" footer="0.5"/>
  <pageSetup paperSize="9"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X131"/>
  <sheetViews>
    <sheetView workbookViewId="0">
      <pane xSplit="1" ySplit="1" topLeftCell="B2" activePane="bottomRight" state="frozen"/>
      <selection activeCell="A27" sqref="A27"/>
      <selection pane="topRight" activeCell="A27" sqref="A27"/>
      <selection pane="bottomLeft" activeCell="A27" sqref="A27"/>
      <selection pane="bottomRight"/>
    </sheetView>
  </sheetViews>
  <sheetFormatPr defaultColWidth="9.1796875" defaultRowHeight="13" x14ac:dyDescent="0.3"/>
  <cols>
    <col min="1" max="1" width="55.54296875" style="3" bestFit="1" customWidth="1"/>
    <col min="2" max="16384" width="9.1796875" style="3"/>
  </cols>
  <sheetData>
    <row r="1" spans="1:154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</row>
    <row r="2" spans="1:154" s="6" customFormat="1" ht="15.5" x14ac:dyDescent="0.3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</row>
    <row r="3" spans="1:154" x14ac:dyDescent="0.3">
      <c r="A3" s="7" t="s">
        <v>1</v>
      </c>
      <c r="C3" s="8"/>
    </row>
    <row r="4" spans="1:154" x14ac:dyDescent="0.3">
      <c r="A4" s="36" t="s">
        <v>2</v>
      </c>
      <c r="B4" s="9">
        <v>2009</v>
      </c>
      <c r="C4" s="9">
        <v>2009</v>
      </c>
      <c r="D4" s="9">
        <v>2009</v>
      </c>
      <c r="E4" s="9">
        <v>2009</v>
      </c>
      <c r="F4" s="9">
        <v>2009</v>
      </c>
      <c r="G4" s="9">
        <v>2009</v>
      </c>
      <c r="H4" s="9">
        <v>2010</v>
      </c>
      <c r="I4" s="9">
        <v>2010</v>
      </c>
      <c r="J4" s="9">
        <v>2010</v>
      </c>
      <c r="K4" s="9">
        <v>2010</v>
      </c>
      <c r="L4" s="9">
        <v>2010</v>
      </c>
      <c r="M4" s="9">
        <v>2010</v>
      </c>
      <c r="N4" s="10">
        <v>2010</v>
      </c>
      <c r="O4" s="10">
        <v>2010</v>
      </c>
      <c r="P4" s="10">
        <v>2010</v>
      </c>
      <c r="Q4" s="10">
        <v>2010</v>
      </c>
      <c r="R4" s="10">
        <v>2010</v>
      </c>
      <c r="S4" s="10">
        <v>2010</v>
      </c>
      <c r="T4" s="10">
        <v>2011</v>
      </c>
      <c r="U4" s="10">
        <v>2011</v>
      </c>
      <c r="V4" s="10">
        <v>2011</v>
      </c>
      <c r="W4" s="10">
        <v>2011</v>
      </c>
      <c r="X4" s="10">
        <v>2011</v>
      </c>
      <c r="Y4" s="10">
        <v>2011</v>
      </c>
      <c r="Z4" s="10">
        <v>2011</v>
      </c>
      <c r="AA4" s="10">
        <v>2011</v>
      </c>
      <c r="AB4" s="10">
        <v>2011</v>
      </c>
      <c r="AC4" s="10">
        <v>2011</v>
      </c>
      <c r="AD4" s="10">
        <v>2011</v>
      </c>
      <c r="AE4" s="10">
        <v>2011</v>
      </c>
      <c r="AF4" s="10">
        <v>2012</v>
      </c>
      <c r="AG4" s="10">
        <v>2012</v>
      </c>
      <c r="AH4" s="10">
        <v>2012</v>
      </c>
      <c r="AI4" s="10">
        <v>2012</v>
      </c>
      <c r="AJ4" s="10">
        <v>2012</v>
      </c>
      <c r="AK4" s="10">
        <v>2012</v>
      </c>
      <c r="AL4" s="10">
        <v>2012</v>
      </c>
      <c r="AM4" s="10">
        <v>2012</v>
      </c>
      <c r="AN4" s="10">
        <v>2012</v>
      </c>
      <c r="AO4" s="10">
        <v>2012</v>
      </c>
      <c r="AP4" s="10">
        <v>2012</v>
      </c>
      <c r="AQ4" s="10">
        <v>2012</v>
      </c>
      <c r="AR4" s="10">
        <v>2013</v>
      </c>
      <c r="AS4" s="10">
        <v>2013</v>
      </c>
      <c r="AT4" s="10">
        <v>2013</v>
      </c>
      <c r="AU4" s="10">
        <v>2013</v>
      </c>
      <c r="AV4" s="10">
        <v>2013</v>
      </c>
      <c r="AW4" s="10">
        <v>2013</v>
      </c>
      <c r="AX4" s="10">
        <v>2013</v>
      </c>
      <c r="AY4" s="10">
        <v>2013</v>
      </c>
      <c r="AZ4" s="10">
        <v>2013</v>
      </c>
      <c r="BA4" s="10">
        <f>[2]MS!BS4</f>
        <v>2013</v>
      </c>
      <c r="BB4" s="10">
        <f>[2]MS!BT4</f>
        <v>2013</v>
      </c>
      <c r="BC4" s="10">
        <f>[2]MS!BU4</f>
        <v>2013</v>
      </c>
      <c r="BD4" s="10">
        <f>[2]MS!BV4</f>
        <v>2014</v>
      </c>
      <c r="BE4" s="10">
        <f>[2]MS!BW4</f>
        <v>2014</v>
      </c>
      <c r="BF4" s="10">
        <f>[2]MS!BX4</f>
        <v>2014</v>
      </c>
      <c r="BG4" s="10">
        <f>[2]MS!BY4</f>
        <v>2014</v>
      </c>
      <c r="BH4" s="10">
        <f>[2]MS!BZ4</f>
        <v>2014</v>
      </c>
      <c r="BI4" s="10">
        <f>[2]MS!CA4</f>
        <v>2014</v>
      </c>
      <c r="BJ4" s="10">
        <f>[2]MS!CB4</f>
        <v>2014</v>
      </c>
      <c r="BK4" s="10">
        <f>[2]MS!CC4</f>
        <v>2014</v>
      </c>
      <c r="BL4" s="10">
        <f>[2]MS!CD4</f>
        <v>2014</v>
      </c>
      <c r="BM4" s="10">
        <f>[2]MS!CE4</f>
        <v>2014</v>
      </c>
      <c r="BN4" s="10">
        <f>[2]MS!CF4</f>
        <v>2014</v>
      </c>
      <c r="BO4" s="10">
        <f>[2]MS!CG4</f>
        <v>2014</v>
      </c>
      <c r="BP4" s="10">
        <f>[2]MS!CH4</f>
        <v>2015</v>
      </c>
      <c r="BQ4" s="10">
        <f>[2]MS!CI4</f>
        <v>2015</v>
      </c>
      <c r="BR4" s="10">
        <f>[2]MS!CJ4</f>
        <v>2015</v>
      </c>
      <c r="BS4" s="10">
        <f>[2]MS!CK4</f>
        <v>2015</v>
      </c>
      <c r="BT4" s="10">
        <f>[2]MS!CL4</f>
        <v>2015</v>
      </c>
      <c r="BU4" s="10">
        <f>[2]MS!CM4</f>
        <v>2015</v>
      </c>
      <c r="BV4" s="10">
        <f>[2]MS!CN4</f>
        <v>2015</v>
      </c>
      <c r="BW4" s="10">
        <f>[2]MS!CO4</f>
        <v>2015</v>
      </c>
      <c r="BX4" s="10">
        <f>[2]MS!CP4</f>
        <v>2015</v>
      </c>
      <c r="BY4" s="10">
        <f>[2]MS!CQ4</f>
        <v>2015</v>
      </c>
      <c r="BZ4" s="10">
        <f>[2]MS!CR4</f>
        <v>2015</v>
      </c>
      <c r="CA4" s="10">
        <f>[2]MS!CS4</f>
        <v>2015</v>
      </c>
      <c r="CB4" s="10">
        <f>[2]MS!CT4</f>
        <v>2016</v>
      </c>
      <c r="CC4" s="10">
        <f>[2]MS!CU4</f>
        <v>2016</v>
      </c>
      <c r="CD4" s="10">
        <f>[2]MS!CV4</f>
        <v>2016</v>
      </c>
      <c r="CE4" s="10">
        <f>[2]MS!CW4</f>
        <v>2016</v>
      </c>
      <c r="CF4" s="10">
        <f>[2]MS!CX4</f>
        <v>2016</v>
      </c>
      <c r="CG4" s="10">
        <f>[2]MS!CY4</f>
        <v>2016</v>
      </c>
      <c r="CH4" s="10">
        <f>[2]MS!CZ4</f>
        <v>2016</v>
      </c>
      <c r="CI4" s="10">
        <f>[2]MS!DA4</f>
        <v>2016</v>
      </c>
      <c r="CJ4" s="10">
        <f>[2]MS!DB4</f>
        <v>2016</v>
      </c>
      <c r="CK4" s="10">
        <f>[2]MS!DC4</f>
        <v>2016</v>
      </c>
      <c r="CL4" s="10">
        <f>[2]MS!DD4</f>
        <v>2016</v>
      </c>
      <c r="CM4" s="10">
        <f>[2]MS!DE4</f>
        <v>2016</v>
      </c>
      <c r="CN4" s="10">
        <f>[2]MS!DF4</f>
        <v>2017</v>
      </c>
      <c r="CO4" s="10">
        <f>[2]MS!DG4</f>
        <v>2017</v>
      </c>
      <c r="CP4" s="10">
        <f>[2]MS!DH4</f>
        <v>2017</v>
      </c>
      <c r="CQ4" s="10">
        <f>[2]MS!DI4</f>
        <v>2017</v>
      </c>
      <c r="CR4" s="10">
        <f>[2]MS!DJ4</f>
        <v>2017</v>
      </c>
      <c r="CS4" s="10">
        <f>[2]MS!DK4</f>
        <v>2017</v>
      </c>
      <c r="CT4" s="10">
        <f>[2]MS!DL4</f>
        <v>2017</v>
      </c>
      <c r="CU4" s="10">
        <f>[2]MS!DM4</f>
        <v>2017</v>
      </c>
      <c r="CV4" s="10">
        <f>[2]MS!DN4</f>
        <v>2017</v>
      </c>
      <c r="CW4" s="10">
        <f>[2]MS!DO4</f>
        <v>2017</v>
      </c>
      <c r="CX4" s="10">
        <f>[2]MS!DP4</f>
        <v>2017</v>
      </c>
      <c r="CY4" s="10">
        <f>[2]MS!DQ4</f>
        <v>2017</v>
      </c>
      <c r="CZ4" s="10">
        <f>[2]MS!DR4</f>
        <v>2018</v>
      </c>
      <c r="DA4" s="10">
        <f>[2]MS!DS4</f>
        <v>2018</v>
      </c>
      <c r="DB4" s="10">
        <f>[2]MS!DT4</f>
        <v>2018</v>
      </c>
      <c r="DC4" s="10">
        <f>[2]MS!DU4</f>
        <v>2018</v>
      </c>
      <c r="DD4" s="10">
        <f>[2]MS!DV4</f>
        <v>2018</v>
      </c>
      <c r="DE4" s="10">
        <f>[2]MS!DW4</f>
        <v>2018</v>
      </c>
      <c r="DF4" s="10">
        <f>[2]MS!DX4</f>
        <v>2018</v>
      </c>
      <c r="DG4" s="10">
        <f>[2]MS!DY4</f>
        <v>2018</v>
      </c>
      <c r="DH4" s="10">
        <f>[2]MS!DZ4</f>
        <v>2018</v>
      </c>
      <c r="DI4" s="10">
        <f>[2]MS!EA4</f>
        <v>2018</v>
      </c>
      <c r="DJ4" s="10">
        <f>[2]MS!EB4</f>
        <v>2018</v>
      </c>
      <c r="DK4" s="10">
        <f>[2]MS!EC4</f>
        <v>2018</v>
      </c>
      <c r="DL4" s="10">
        <f>[2]MS!ED4</f>
        <v>2019</v>
      </c>
      <c r="DM4" s="10">
        <f>[2]MS!EE4</f>
        <v>2019</v>
      </c>
      <c r="DN4" s="10">
        <f>[2]MS!EF4</f>
        <v>2019</v>
      </c>
      <c r="DO4" s="10">
        <f>[2]MS!EG4</f>
        <v>2019</v>
      </c>
      <c r="DP4" s="10">
        <f>[2]MS!EH4</f>
        <v>2019</v>
      </c>
      <c r="DQ4" s="10">
        <f>[2]MS!EI4</f>
        <v>2019</v>
      </c>
      <c r="DR4" s="10">
        <f>[2]MS!EJ4</f>
        <v>2019</v>
      </c>
      <c r="DS4" s="10">
        <f>[2]MS!EK4</f>
        <v>2019</v>
      </c>
      <c r="DT4" s="10">
        <f>[2]MS!EL4</f>
        <v>2019</v>
      </c>
      <c r="DU4" s="10">
        <f>[2]MS!EM4</f>
        <v>2019</v>
      </c>
      <c r="DV4" s="10">
        <f>[2]MS!EN4</f>
        <v>2019</v>
      </c>
      <c r="DW4" s="10">
        <f>[2]MS!EO4</f>
        <v>2019</v>
      </c>
      <c r="DX4" s="10">
        <f>[2]MS!EP4</f>
        <v>2020</v>
      </c>
      <c r="DY4" s="10">
        <f>[2]MS!EQ4</f>
        <v>2020</v>
      </c>
      <c r="DZ4" s="10">
        <f>[2]MS!ER4</f>
        <v>2020</v>
      </c>
      <c r="EA4" s="10">
        <f>[2]MS!ES4</f>
        <v>2020</v>
      </c>
      <c r="EB4" s="10">
        <f>[2]MS!ET4</f>
        <v>2020</v>
      </c>
      <c r="EC4" s="10">
        <f>[2]MS!EU4</f>
        <v>2020</v>
      </c>
      <c r="ED4" s="10">
        <f>[2]MS!EV4</f>
        <v>2020</v>
      </c>
      <c r="EE4" s="10">
        <f>[2]MS!EW4</f>
        <v>2020</v>
      </c>
      <c r="EF4" s="10">
        <f>[2]MS!EX4</f>
        <v>2020</v>
      </c>
      <c r="EG4" s="10">
        <f>[2]MS!EY4</f>
        <v>2020</v>
      </c>
      <c r="EH4" s="10">
        <f>[2]MS!EZ4</f>
        <v>2020</v>
      </c>
      <c r="EI4" s="10">
        <f>[2]MS!FA4</f>
        <v>2020</v>
      </c>
      <c r="EJ4" s="10">
        <f>[2]MS!FB4</f>
        <v>2021</v>
      </c>
      <c r="EK4" s="10">
        <f>[2]MS!FC4</f>
        <v>2021</v>
      </c>
      <c r="EL4" s="10">
        <f>[2]MS!FD4</f>
        <v>2021</v>
      </c>
      <c r="EM4" s="10">
        <f>[2]MS!FE4</f>
        <v>2021</v>
      </c>
      <c r="EN4" s="10">
        <f>[2]MS!FF4</f>
        <v>2021</v>
      </c>
      <c r="EO4" s="10">
        <f>[2]MS!FG4</f>
        <v>2021</v>
      </c>
      <c r="EP4" s="10">
        <f>[2]MS!FH4</f>
        <v>2021</v>
      </c>
      <c r="EQ4" s="10">
        <f>[2]MS!FI4</f>
        <v>2021</v>
      </c>
      <c r="ER4" s="10">
        <f>[2]MS!FJ4</f>
        <v>2021</v>
      </c>
      <c r="ES4" s="10">
        <f>[2]MS!FK4</f>
        <v>2021</v>
      </c>
      <c r="ET4" s="10">
        <f>[2]MS!FL4</f>
        <v>2021</v>
      </c>
      <c r="EU4" s="10">
        <f>[2]MS!FM4</f>
        <v>2021</v>
      </c>
      <c r="EV4" s="10">
        <f>[2]MS!FN4</f>
        <v>2022</v>
      </c>
      <c r="EW4" s="10">
        <f>[2]MS!FO4</f>
        <v>2022</v>
      </c>
      <c r="EX4" s="10">
        <f>[2]MS!FP4</f>
        <v>2022</v>
      </c>
    </row>
    <row r="5" spans="1:154" x14ac:dyDescent="0.3">
      <c r="A5" s="36"/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0" t="s">
        <v>3</v>
      </c>
      <c r="O5" s="10" t="s">
        <v>4</v>
      </c>
      <c r="P5" s="10" t="s">
        <v>5</v>
      </c>
      <c r="Q5" s="10" t="s">
        <v>6</v>
      </c>
      <c r="R5" s="10" t="s">
        <v>7</v>
      </c>
      <c r="S5" s="10" t="s">
        <v>8</v>
      </c>
      <c r="T5" s="10" t="s">
        <v>9</v>
      </c>
      <c r="U5" s="10" t="s">
        <v>10</v>
      </c>
      <c r="V5" s="10" t="s">
        <v>11</v>
      </c>
      <c r="W5" s="10" t="s">
        <v>12</v>
      </c>
      <c r="X5" s="10" t="s">
        <v>13</v>
      </c>
      <c r="Y5" s="10" t="s">
        <v>14</v>
      </c>
      <c r="Z5" s="10" t="s">
        <v>15</v>
      </c>
      <c r="AA5" s="10" t="s">
        <v>16</v>
      </c>
      <c r="AB5" s="10" t="s">
        <v>5</v>
      </c>
      <c r="AC5" s="10" t="s">
        <v>6</v>
      </c>
      <c r="AD5" s="10" t="s">
        <v>7</v>
      </c>
      <c r="AE5" s="10" t="s">
        <v>8</v>
      </c>
      <c r="AF5" s="10" t="s">
        <v>9</v>
      </c>
      <c r="AG5" s="10" t="s">
        <v>10</v>
      </c>
      <c r="AH5" s="10" t="s">
        <v>11</v>
      </c>
      <c r="AI5" s="10" t="s">
        <v>12</v>
      </c>
      <c r="AJ5" s="10" t="s">
        <v>13</v>
      </c>
      <c r="AK5" s="10" t="s">
        <v>14</v>
      </c>
      <c r="AL5" s="10" t="s">
        <v>3</v>
      </c>
      <c r="AM5" s="10" t="s">
        <v>4</v>
      </c>
      <c r="AN5" s="10" t="s">
        <v>5</v>
      </c>
      <c r="AO5" s="10" t="s">
        <v>6</v>
      </c>
      <c r="AP5" s="10" t="s">
        <v>7</v>
      </c>
      <c r="AQ5" s="10" t="s">
        <v>8</v>
      </c>
      <c r="AR5" s="10" t="s">
        <v>9</v>
      </c>
      <c r="AS5" s="10" t="s">
        <v>10</v>
      </c>
      <c r="AT5" s="10" t="s">
        <v>11</v>
      </c>
      <c r="AU5" s="10" t="s">
        <v>12</v>
      </c>
      <c r="AV5" s="10" t="s">
        <v>13</v>
      </c>
      <c r="AW5" s="10" t="s">
        <v>14</v>
      </c>
      <c r="AX5" s="10" t="s">
        <v>3</v>
      </c>
      <c r="AY5" s="10" t="s">
        <v>4</v>
      </c>
      <c r="AZ5" s="10" t="s">
        <v>17</v>
      </c>
      <c r="BA5" s="10" t="str">
        <f>[2]MS!BS5</f>
        <v>Oct</v>
      </c>
      <c r="BB5" s="10" t="str">
        <f>[2]MS!BT5</f>
        <v>Nov</v>
      </c>
      <c r="BC5" s="10" t="str">
        <f>[2]MS!BU5</f>
        <v>Dec</v>
      </c>
      <c r="BD5" s="10" t="str">
        <f>[2]MS!BV5</f>
        <v>Jan</v>
      </c>
      <c r="BE5" s="10" t="str">
        <f>[2]MS!BW5</f>
        <v>Feb</v>
      </c>
      <c r="BF5" s="10" t="str">
        <f>[2]MS!BX5</f>
        <v>Mar</v>
      </c>
      <c r="BG5" s="10" t="str">
        <f>[2]MS!BY5</f>
        <v>Apr</v>
      </c>
      <c r="BH5" s="10" t="str">
        <f>[2]MS!BZ5</f>
        <v>May</v>
      </c>
      <c r="BI5" s="10" t="str">
        <f>[2]MS!CA5</f>
        <v>June</v>
      </c>
      <c r="BJ5" s="10" t="str">
        <f>[2]MS!CB5</f>
        <v>July</v>
      </c>
      <c r="BK5" s="10" t="str">
        <f>[2]MS!CC5</f>
        <v>Aug</v>
      </c>
      <c r="BL5" s="10" t="str">
        <f>[2]MS!CD5</f>
        <v>Sept</v>
      </c>
      <c r="BM5" s="10" t="str">
        <f>[2]MS!CE5</f>
        <v>Oct</v>
      </c>
      <c r="BN5" s="10" t="str">
        <f>[2]MS!CF5</f>
        <v>Nov</v>
      </c>
      <c r="BO5" s="10" t="str">
        <f>[2]MS!CG5</f>
        <v>Dec</v>
      </c>
      <c r="BP5" s="10" t="str">
        <f>[2]MS!CH5</f>
        <v>Jan</v>
      </c>
      <c r="BQ5" s="10" t="str">
        <f>[2]MS!CI5</f>
        <v>Feb</v>
      </c>
      <c r="BR5" s="10" t="str">
        <f>[2]MS!CJ5</f>
        <v>Mar</v>
      </c>
      <c r="BS5" s="10" t="str">
        <f>[2]MS!CK5</f>
        <v>Apr</v>
      </c>
      <c r="BT5" s="10" t="str">
        <f>[2]MS!CL5</f>
        <v>May</v>
      </c>
      <c r="BU5" s="10" t="str">
        <f>[2]MS!CM5</f>
        <v>June</v>
      </c>
      <c r="BV5" s="10" t="str">
        <f>[2]MS!CN5</f>
        <v>July</v>
      </c>
      <c r="BW5" s="10" t="str">
        <f>[2]MS!CO5</f>
        <v>Aug</v>
      </c>
      <c r="BX5" s="10" t="str">
        <f>[2]MS!CP5</f>
        <v>Sept</v>
      </c>
      <c r="BY5" s="10" t="str">
        <f>[2]MS!CQ5</f>
        <v>Oct</v>
      </c>
      <c r="BZ5" s="10" t="str">
        <f>[2]MS!CR5</f>
        <v>Nov</v>
      </c>
      <c r="CA5" s="10" t="str">
        <f>[2]MS!CS5</f>
        <v>Dec</v>
      </c>
      <c r="CB5" s="10" t="str">
        <f>[2]MS!CT5</f>
        <v>Jan</v>
      </c>
      <c r="CC5" s="10" t="str">
        <f>[2]MS!CU5</f>
        <v>Feb</v>
      </c>
      <c r="CD5" s="10" t="str">
        <f>[2]MS!CV5</f>
        <v>Mar</v>
      </c>
      <c r="CE5" s="10" t="str">
        <f>[2]MS!CW5</f>
        <v>Apr</v>
      </c>
      <c r="CF5" s="10" t="str">
        <f>[2]MS!CX5</f>
        <v>May</v>
      </c>
      <c r="CG5" s="10" t="str">
        <f>[2]MS!CY5</f>
        <v>June</v>
      </c>
      <c r="CH5" s="10" t="str">
        <f>[2]MS!CZ5</f>
        <v>July</v>
      </c>
      <c r="CI5" s="10" t="str">
        <f>[2]MS!DA5</f>
        <v>Aug</v>
      </c>
      <c r="CJ5" s="10" t="str">
        <f>[2]MS!DB5</f>
        <v>Sep</v>
      </c>
      <c r="CK5" s="10" t="str">
        <f>[2]MS!DC5</f>
        <v>Oct</v>
      </c>
      <c r="CL5" s="10" t="str">
        <f>[2]MS!DD5</f>
        <v>Nov</v>
      </c>
      <c r="CM5" s="10" t="str">
        <f>[2]MS!DE5</f>
        <v>Dec</v>
      </c>
      <c r="CN5" s="10" t="str">
        <f>[2]MS!DF5</f>
        <v>Jan</v>
      </c>
      <c r="CO5" s="10" t="str">
        <f>[2]MS!DG5</f>
        <v>Feb</v>
      </c>
      <c r="CP5" s="10" t="str">
        <f>[2]MS!DH5</f>
        <v>Mar</v>
      </c>
      <c r="CQ5" s="10" t="str">
        <f>[2]MS!DI5</f>
        <v>Apr</v>
      </c>
      <c r="CR5" s="10" t="str">
        <f>[2]MS!DJ5</f>
        <v>May</v>
      </c>
      <c r="CS5" s="10" t="str">
        <f>[2]MS!DK5</f>
        <v>Jun</v>
      </c>
      <c r="CT5" s="10" t="str">
        <f>[2]MS!DL5</f>
        <v>Jul</v>
      </c>
      <c r="CU5" s="10" t="str">
        <f>[2]MS!DM5</f>
        <v>Aug</v>
      </c>
      <c r="CV5" s="10" t="str">
        <f>[2]MS!DN5</f>
        <v>Sep</v>
      </c>
      <c r="CW5" s="10" t="str">
        <f>[2]MS!DO5</f>
        <v>Oct</v>
      </c>
      <c r="CX5" s="10" t="str">
        <f>[2]MS!DP5</f>
        <v>Nov</v>
      </c>
      <c r="CY5" s="10" t="str">
        <f>[2]MS!DQ5</f>
        <v>Dec</v>
      </c>
      <c r="CZ5" s="10" t="str">
        <f>[2]MS!DR5</f>
        <v>Jan</v>
      </c>
      <c r="DA5" s="10" t="str">
        <f>[2]MS!DS5</f>
        <v>Feb</v>
      </c>
      <c r="DB5" s="10" t="str">
        <f>[2]MS!DT5</f>
        <v>Mar</v>
      </c>
      <c r="DC5" s="10" t="str">
        <f>[2]MS!DU5</f>
        <v>Apr</v>
      </c>
      <c r="DD5" s="10" t="str">
        <f>[2]MS!DV5</f>
        <v>May</v>
      </c>
      <c r="DE5" s="10" t="str">
        <f>[2]MS!DW5</f>
        <v>Jun</v>
      </c>
      <c r="DF5" s="10" t="str">
        <f>[2]MS!DX5</f>
        <v>Jul</v>
      </c>
      <c r="DG5" s="10" t="str">
        <f>[2]MS!DY5</f>
        <v>Aug</v>
      </c>
      <c r="DH5" s="10" t="str">
        <f>[2]MS!DZ5</f>
        <v>Sep</v>
      </c>
      <c r="DI5" s="10" t="str">
        <f>[2]MS!EA5</f>
        <v>Oct</v>
      </c>
      <c r="DJ5" s="10" t="str">
        <f>[2]MS!EB5</f>
        <v>Nov</v>
      </c>
      <c r="DK5" s="10" t="str">
        <f>[2]MS!EC5</f>
        <v>Dec</v>
      </c>
      <c r="DL5" s="10" t="str">
        <f>[2]MS!ED5</f>
        <v>Jan</v>
      </c>
      <c r="DM5" s="10" t="str">
        <f>[2]MS!EE5</f>
        <v>Feb</v>
      </c>
      <c r="DN5" s="10" t="str">
        <f>[2]MS!EF5</f>
        <v>Mar</v>
      </c>
      <c r="DO5" s="10" t="str">
        <f>[2]MS!EG5</f>
        <v>Apr</v>
      </c>
      <c r="DP5" s="10" t="str">
        <f>[2]MS!EH5</f>
        <v>May</v>
      </c>
      <c r="DQ5" s="10" t="str">
        <f>[2]MS!EI5</f>
        <v>June</v>
      </c>
      <c r="DR5" s="10" t="str">
        <f>[2]MS!EJ5</f>
        <v>July</v>
      </c>
      <c r="DS5" s="10" t="str">
        <f>[2]MS!EK5</f>
        <v>Aug</v>
      </c>
      <c r="DT5" s="10" t="str">
        <f>[2]MS!EL5</f>
        <v>Sep</v>
      </c>
      <c r="DU5" s="10" t="str">
        <f>[2]MS!EM5</f>
        <v>Oct</v>
      </c>
      <c r="DV5" s="10" t="str">
        <f>[2]MS!EN5</f>
        <v>Nov</v>
      </c>
      <c r="DW5" s="10" t="str">
        <f>[2]MS!EO5</f>
        <v>Dec</v>
      </c>
      <c r="DX5" s="10" t="str">
        <f>[2]MS!EP5</f>
        <v>Jan</v>
      </c>
      <c r="DY5" s="10" t="str">
        <f>[2]MS!EQ5</f>
        <v>Feb</v>
      </c>
      <c r="DZ5" s="10" t="str">
        <f>[2]MS!ER5</f>
        <v>Mar</v>
      </c>
      <c r="EA5" s="10" t="str">
        <f>[2]MS!ES5</f>
        <v>Apr</v>
      </c>
      <c r="EB5" s="10" t="str">
        <f>[2]MS!ET5</f>
        <v>May</v>
      </c>
      <c r="EC5" s="10" t="str">
        <f>[2]MS!EU5</f>
        <v>June</v>
      </c>
      <c r="ED5" s="10" t="str">
        <f>[2]MS!EV5</f>
        <v>July</v>
      </c>
      <c r="EE5" s="10" t="str">
        <f>[2]MS!EW5</f>
        <v>Aug</v>
      </c>
      <c r="EF5" s="10" t="str">
        <f>[2]MS!EX5</f>
        <v>Sep</v>
      </c>
      <c r="EG5" s="10" t="str">
        <f>[2]MS!EY5</f>
        <v>Oct</v>
      </c>
      <c r="EH5" s="10" t="str">
        <f>[2]MS!EZ5</f>
        <v>Nov</v>
      </c>
      <c r="EI5" s="10" t="str">
        <f>[2]MS!FA5</f>
        <v>Dec</v>
      </c>
      <c r="EJ5" s="10" t="str">
        <f>[2]MS!FB5</f>
        <v>Jan</v>
      </c>
      <c r="EK5" s="10" t="str">
        <f>[2]MS!FC5</f>
        <v>Feb</v>
      </c>
      <c r="EL5" s="10" t="str">
        <f>[2]MS!FD5</f>
        <v>Mar</v>
      </c>
      <c r="EM5" s="10" t="str">
        <f>[2]MS!FE5</f>
        <v>Apr</v>
      </c>
      <c r="EN5" s="10" t="str">
        <f>[2]MS!FF5</f>
        <v>May</v>
      </c>
      <c r="EO5" s="10" t="str">
        <f>[2]MS!FG5</f>
        <v>Jun</v>
      </c>
      <c r="EP5" s="10" t="str">
        <f>[2]MS!FH5</f>
        <v>Jul</v>
      </c>
      <c r="EQ5" s="10" t="str">
        <f>[2]MS!FI5</f>
        <v>Aug</v>
      </c>
      <c r="ER5" s="10" t="str">
        <f>[2]MS!FJ5</f>
        <v>Sep</v>
      </c>
      <c r="ES5" s="10" t="str">
        <f>[2]MS!FK5</f>
        <v>Oct</v>
      </c>
      <c r="ET5" s="10" t="str">
        <f>[2]MS!FL5</f>
        <v>Nov</v>
      </c>
      <c r="EU5" s="10" t="str">
        <f>[2]MS!FM5</f>
        <v>Dec</v>
      </c>
      <c r="EV5" s="10" t="str">
        <f>[2]MS!FN5</f>
        <v>Jan</v>
      </c>
      <c r="EW5" s="10" t="str">
        <f>[2]MS!FO5</f>
        <v>Feb</v>
      </c>
      <c r="EX5" s="10" t="str">
        <f>[2]MS!FP5</f>
        <v>Mar</v>
      </c>
    </row>
    <row r="6" spans="1:154" s="14" customFormat="1" x14ac:dyDescent="0.3">
      <c r="A6" s="12" t="s">
        <v>18</v>
      </c>
      <c r="B6" s="13">
        <v>13376.255219329998</v>
      </c>
      <c r="C6" s="13">
        <v>13349.370076960005</v>
      </c>
      <c r="D6" s="13">
        <f t="shared" ref="D6:AL6" si="0">D7+D8+D9+D10+D11</f>
        <v>13650.075304290003</v>
      </c>
      <c r="E6" s="13">
        <f t="shared" si="0"/>
        <v>13641.436390579296</v>
      </c>
      <c r="F6" s="13">
        <f t="shared" si="0"/>
        <v>13888.303694439999</v>
      </c>
      <c r="G6" s="13">
        <f t="shared" si="0"/>
        <v>14182.656779970001</v>
      </c>
      <c r="H6" s="13">
        <f t="shared" si="0"/>
        <v>14788.168906077903</v>
      </c>
      <c r="I6" s="13">
        <f t="shared" si="0"/>
        <v>15503.418917755806</v>
      </c>
      <c r="J6" s="13">
        <f t="shared" si="0"/>
        <v>15480.914917755807</v>
      </c>
      <c r="K6" s="13">
        <f t="shared" si="0"/>
        <v>15360.903010473708</v>
      </c>
      <c r="L6" s="13">
        <f t="shared" si="0"/>
        <v>14861.124694428978</v>
      </c>
      <c r="M6" s="13">
        <f t="shared" si="0"/>
        <v>14336.704141520524</v>
      </c>
      <c r="N6" s="13">
        <f t="shared" si="0"/>
        <v>14290.870771449145</v>
      </c>
      <c r="O6" s="13">
        <f t="shared" si="0"/>
        <v>14775.155027509141</v>
      </c>
      <c r="P6" s="13">
        <f t="shared" si="0"/>
        <v>14730.980647919143</v>
      </c>
      <c r="Q6" s="13">
        <f t="shared" si="0"/>
        <v>14652.865270629145</v>
      </c>
      <c r="R6" s="13">
        <f t="shared" si="0"/>
        <v>14302.888100949145</v>
      </c>
      <c r="S6" s="13">
        <f t="shared" si="0"/>
        <v>14896.662511300001</v>
      </c>
      <c r="T6" s="13">
        <f t="shared" si="0"/>
        <v>16179.015915780003</v>
      </c>
      <c r="U6" s="13">
        <f t="shared" si="0"/>
        <v>15113.408774334532</v>
      </c>
      <c r="V6" s="13">
        <f t="shared" si="0"/>
        <v>15175.619847069998</v>
      </c>
      <c r="W6" s="13">
        <f t="shared" si="0"/>
        <v>13701.975465149038</v>
      </c>
      <c r="X6" s="13">
        <f t="shared" si="0"/>
        <v>13546.451863760001</v>
      </c>
      <c r="Y6" s="13">
        <f t="shared" si="0"/>
        <v>12048.806077919999</v>
      </c>
      <c r="Z6" s="13">
        <f t="shared" si="0"/>
        <v>14191.605527520001</v>
      </c>
      <c r="AA6" s="13">
        <f t="shared" si="0"/>
        <v>14408.730524109998</v>
      </c>
      <c r="AB6" s="13">
        <f t="shared" si="0"/>
        <v>14941.8502986946</v>
      </c>
      <c r="AC6" s="13">
        <f t="shared" si="0"/>
        <v>16175.651200664601</v>
      </c>
      <c r="AD6" s="13">
        <f t="shared" si="0"/>
        <v>15381.291202209999</v>
      </c>
      <c r="AE6" s="13">
        <f t="shared" si="0"/>
        <v>15229.668551419998</v>
      </c>
      <c r="AF6" s="13">
        <f t="shared" si="0"/>
        <v>17480.121033999996</v>
      </c>
      <c r="AG6" s="13">
        <f t="shared" si="0"/>
        <v>18938.785875084999</v>
      </c>
      <c r="AH6" s="13">
        <f t="shared" si="0"/>
        <v>18500.826247285997</v>
      </c>
      <c r="AI6" s="13">
        <f t="shared" si="0"/>
        <v>20678.006654849996</v>
      </c>
      <c r="AJ6" s="13">
        <f t="shared" si="0"/>
        <v>21467.885653034999</v>
      </c>
      <c r="AK6" s="13">
        <f t="shared" si="0"/>
        <v>22699.951339111998</v>
      </c>
      <c r="AL6" s="13">
        <f t="shared" si="0"/>
        <v>23407.254590360499</v>
      </c>
      <c r="AM6" s="13">
        <v>24473.489076369999</v>
      </c>
      <c r="AN6" s="13">
        <v>24425.480843000507</v>
      </c>
      <c r="AO6" s="13">
        <v>25995.33862346549</v>
      </c>
      <c r="AP6" s="13">
        <v>27149.393595635505</v>
      </c>
      <c r="AQ6" s="13">
        <v>28554.659681609541</v>
      </c>
      <c r="AR6" s="13">
        <v>29854.785624668511</v>
      </c>
      <c r="AS6" s="13">
        <v>29699.713952598508</v>
      </c>
      <c r="AT6" s="13">
        <v>30115.59823202551</v>
      </c>
      <c r="AU6" s="13">
        <v>29013.118037885506</v>
      </c>
      <c r="AV6" s="13">
        <v>29677.177975615145</v>
      </c>
      <c r="AW6" s="13">
        <v>31065.630320575154</v>
      </c>
      <c r="AX6" s="13">
        <v>31531.295941820143</v>
      </c>
      <c r="AY6" s="13">
        <v>31494.464352924158</v>
      </c>
      <c r="AZ6" s="13">
        <v>30868.176992226159</v>
      </c>
      <c r="BA6" s="13">
        <v>32568.865827803114</v>
      </c>
      <c r="BB6" s="13">
        <v>32297.345207541166</v>
      </c>
      <c r="BC6" s="13">
        <v>32910.354899861006</v>
      </c>
      <c r="BD6" s="13">
        <v>34508.072000916</v>
      </c>
      <c r="BE6" s="13">
        <v>34200.834504917002</v>
      </c>
      <c r="BF6" s="13">
        <v>37187.602122015698</v>
      </c>
      <c r="BG6" s="13">
        <v>38020.834816736999</v>
      </c>
      <c r="BH6" s="13">
        <v>38878.948786567002</v>
      </c>
      <c r="BI6" s="13">
        <v>39133.520167652212</v>
      </c>
      <c r="BJ6" s="13">
        <v>40270.073118844753</v>
      </c>
      <c r="BK6" s="13">
        <v>39861.476179244746</v>
      </c>
      <c r="BL6" s="13">
        <v>40681.744657229749</v>
      </c>
      <c r="BM6" s="13">
        <v>41953.571949600242</v>
      </c>
      <c r="BN6" s="13">
        <v>42456.762472855247</v>
      </c>
      <c r="BO6" s="13">
        <v>43742.681132195241</v>
      </c>
      <c r="BP6" s="13">
        <v>45055.075499304992</v>
      </c>
      <c r="BQ6" s="13">
        <v>45882.058046229999</v>
      </c>
      <c r="BR6" s="13">
        <v>47367.390460035</v>
      </c>
      <c r="BS6" s="13">
        <v>48066.291018710006</v>
      </c>
      <c r="BT6" s="13">
        <v>47570.875864564994</v>
      </c>
      <c r="BU6" s="13">
        <v>48597.044171309994</v>
      </c>
      <c r="BV6" s="13">
        <v>50706.247631377497</v>
      </c>
      <c r="BW6" s="13">
        <v>50315.034836559498</v>
      </c>
      <c r="BX6" s="13">
        <v>49176.577970594502</v>
      </c>
      <c r="BY6" s="13">
        <v>49162.505191813005</v>
      </c>
      <c r="BZ6" s="13">
        <v>49616.910018273011</v>
      </c>
      <c r="CA6" s="13">
        <v>50288.693683557016</v>
      </c>
      <c r="CB6" s="13">
        <v>50658.272837010009</v>
      </c>
      <c r="CC6" s="13">
        <v>51629.745496495001</v>
      </c>
      <c r="CD6" s="13">
        <v>54399.500482039992</v>
      </c>
      <c r="CE6" s="13">
        <v>55557.214118580989</v>
      </c>
      <c r="CF6" s="13">
        <v>56976.792425360982</v>
      </c>
      <c r="CG6" s="13">
        <v>59191.563464962994</v>
      </c>
      <c r="CH6" s="13">
        <v>61125.062070506989</v>
      </c>
      <c r="CI6" s="13">
        <v>61652.865758586995</v>
      </c>
      <c r="CJ6" s="13">
        <v>64201.499888441998</v>
      </c>
      <c r="CK6" s="13">
        <v>65700.194911043</v>
      </c>
      <c r="CL6" s="13">
        <v>64730.446269136097</v>
      </c>
      <c r="CM6" s="13">
        <v>66152.295485301089</v>
      </c>
      <c r="CN6" s="13">
        <v>71256.449272839091</v>
      </c>
      <c r="CO6" s="13">
        <v>67868.710018129088</v>
      </c>
      <c r="CP6" s="13">
        <v>68146.208885134096</v>
      </c>
      <c r="CQ6" s="13">
        <v>70004.749942650087</v>
      </c>
      <c r="CR6" s="13">
        <v>70858.066932824091</v>
      </c>
      <c r="CS6" s="13">
        <v>72655.249658658111</v>
      </c>
      <c r="CT6" s="13">
        <v>75349.929854215094</v>
      </c>
      <c r="CU6" s="13">
        <v>75272.618183404615</v>
      </c>
      <c r="CV6" s="13">
        <v>76424.519476473695</v>
      </c>
      <c r="CW6" s="13">
        <v>90698.957330736506</v>
      </c>
      <c r="CX6" s="13">
        <v>94194.522915136506</v>
      </c>
      <c r="CY6" s="13">
        <v>94538.269571679091</v>
      </c>
      <c r="CZ6" s="13">
        <v>100583.3334006631</v>
      </c>
      <c r="DA6" s="13">
        <v>102196.6838925521</v>
      </c>
      <c r="DB6" s="13">
        <v>110179.18270933509</v>
      </c>
      <c r="DC6" s="13">
        <v>114022.70725221228</v>
      </c>
      <c r="DD6" s="13">
        <v>113610.64811955408</v>
      </c>
      <c r="DE6" s="13">
        <v>114251.76787253612</v>
      </c>
      <c r="DF6" s="13">
        <v>116435.92401823911</v>
      </c>
      <c r="DG6" s="13">
        <v>124618.59934727012</v>
      </c>
      <c r="DH6" s="13">
        <v>130959.1881341456</v>
      </c>
      <c r="DI6" s="13">
        <v>136422.55113816931</v>
      </c>
      <c r="DJ6" s="13">
        <v>142451.14360092033</v>
      </c>
      <c r="DK6" s="13">
        <v>150700.36518399609</v>
      </c>
      <c r="DL6" s="13">
        <v>156800.54089976108</v>
      </c>
      <c r="DM6" s="13">
        <v>160887.5342089386</v>
      </c>
      <c r="DN6" s="13">
        <v>156257.49150504443</v>
      </c>
      <c r="DO6" s="13">
        <v>158928.27899358701</v>
      </c>
      <c r="DP6" s="13">
        <v>162486.53298986098</v>
      </c>
      <c r="DQ6" s="13">
        <v>159599.17585702351</v>
      </c>
      <c r="DR6" s="13">
        <v>166038.3148372185</v>
      </c>
      <c r="DS6" s="13">
        <v>166676.87339038998</v>
      </c>
      <c r="DT6" s="13">
        <v>168280.03505648451</v>
      </c>
      <c r="DU6" s="13">
        <v>170792.84535329312</v>
      </c>
      <c r="DV6" s="13">
        <v>172115.7196934245</v>
      </c>
      <c r="DW6" s="13">
        <v>176983.30151342202</v>
      </c>
      <c r="DX6" s="13">
        <v>184438.68287973455</v>
      </c>
      <c r="DY6" s="13">
        <v>186412.91118064552</v>
      </c>
      <c r="DZ6" s="13">
        <v>192493.1675498171</v>
      </c>
      <c r="EA6" s="13">
        <v>193917.05303764611</v>
      </c>
      <c r="EB6" s="13">
        <v>193627.63202080759</v>
      </c>
      <c r="EC6" s="13">
        <v>191931.18787789601</v>
      </c>
      <c r="ED6" s="13">
        <v>201758.43781750166</v>
      </c>
      <c r="EE6" s="13">
        <v>197499.29611230822</v>
      </c>
      <c r="EF6" s="13">
        <v>201338.17427566409</v>
      </c>
      <c r="EG6" s="13">
        <v>213821.93380894361</v>
      </c>
      <c r="EH6" s="13">
        <v>216507.53822000613</v>
      </c>
      <c r="EI6" s="13">
        <v>226013.28648066404</v>
      </c>
      <c r="EJ6" s="13">
        <v>242658.21079109504</v>
      </c>
      <c r="EK6" s="13">
        <v>253114.78318521322</v>
      </c>
      <c r="EL6" s="13">
        <v>258950.06771497987</v>
      </c>
      <c r="EM6" s="13">
        <v>273293.79428286408</v>
      </c>
      <c r="EN6" s="13">
        <v>278186.78799103596</v>
      </c>
      <c r="EO6" s="13">
        <v>282523.97305890557</v>
      </c>
      <c r="EP6" s="13">
        <v>290976.35996697203</v>
      </c>
      <c r="EQ6" s="13">
        <v>296076.31489070947</v>
      </c>
      <c r="ER6" s="13">
        <v>307001.31382162054</v>
      </c>
      <c r="ES6" s="13">
        <v>314748.29722849908</v>
      </c>
      <c r="ET6" s="13">
        <v>317434.98987560451</v>
      </c>
      <c r="EU6" s="13">
        <v>322317.83473683405</v>
      </c>
      <c r="EV6" s="13">
        <v>324871.35302822746</v>
      </c>
      <c r="EW6" s="13">
        <v>326742.70304224151</v>
      </c>
      <c r="EX6" s="13">
        <v>334568.83084809547</v>
      </c>
    </row>
    <row r="7" spans="1:154" s="18" customFormat="1" x14ac:dyDescent="0.3">
      <c r="A7" s="15" t="s">
        <v>19</v>
      </c>
      <c r="B7" s="16">
        <v>746.10944346999997</v>
      </c>
      <c r="C7" s="16">
        <v>743.77086926000004</v>
      </c>
      <c r="D7" s="16">
        <v>832.26482075999979</v>
      </c>
      <c r="E7" s="16">
        <v>721.13076513242413</v>
      </c>
      <c r="F7" s="16">
        <v>801.66604905999998</v>
      </c>
      <c r="G7" s="16">
        <v>926.97420122999995</v>
      </c>
      <c r="H7" s="16">
        <v>931.65682744999981</v>
      </c>
      <c r="I7" s="16">
        <v>955.93013296999993</v>
      </c>
      <c r="J7" s="16">
        <v>954.16613296999981</v>
      </c>
      <c r="K7" s="17">
        <v>861.35273346999998</v>
      </c>
      <c r="L7" s="16">
        <v>654.89295623658734</v>
      </c>
      <c r="M7" s="16">
        <v>712.23203168350915</v>
      </c>
      <c r="N7" s="16">
        <v>741.68037368306318</v>
      </c>
      <c r="O7" s="16">
        <v>735.63857415306325</v>
      </c>
      <c r="P7" s="16">
        <v>897.97419867306303</v>
      </c>
      <c r="Q7" s="16">
        <v>971.37435479306316</v>
      </c>
      <c r="R7" s="16">
        <v>777.33398224306347</v>
      </c>
      <c r="S7" s="16">
        <v>1105.7478041300001</v>
      </c>
      <c r="T7" s="16">
        <v>1372.4777531599998</v>
      </c>
      <c r="U7" s="16">
        <v>1143.5969411816232</v>
      </c>
      <c r="V7" s="16">
        <v>1264.1535999099997</v>
      </c>
      <c r="W7" s="16">
        <v>1179.6656934899997</v>
      </c>
      <c r="X7" s="16">
        <v>1299.7423045600003</v>
      </c>
      <c r="Y7" s="16">
        <v>1411.5396151700002</v>
      </c>
      <c r="Z7" s="16">
        <v>1114.0307567700002</v>
      </c>
      <c r="AA7" s="16">
        <v>3529.0394099399996</v>
      </c>
      <c r="AB7" s="16">
        <v>1291.068094493</v>
      </c>
      <c r="AC7" s="16">
        <v>1389.0528443330002</v>
      </c>
      <c r="AD7" s="16">
        <v>1174.7973594700002</v>
      </c>
      <c r="AE7" s="16">
        <v>1279.99990905</v>
      </c>
      <c r="AF7" s="16">
        <v>1398.7130251299998</v>
      </c>
      <c r="AG7" s="16">
        <v>1357.6802330599999</v>
      </c>
      <c r="AH7" s="16">
        <v>1613.6371985199994</v>
      </c>
      <c r="AI7" s="16">
        <v>1612.2528164699995</v>
      </c>
      <c r="AJ7" s="16">
        <v>1675.6873223299999</v>
      </c>
      <c r="AK7" s="16">
        <v>1652.6027235399999</v>
      </c>
      <c r="AL7" s="16">
        <v>1719.4913052400004</v>
      </c>
      <c r="AM7" s="16">
        <v>1744.4561644200001</v>
      </c>
      <c r="AN7" s="16">
        <v>1764.0476928800001</v>
      </c>
      <c r="AO7" s="16">
        <v>3908.3949887599997</v>
      </c>
      <c r="AP7" s="16">
        <v>3980.5668924200013</v>
      </c>
      <c r="AQ7" s="16">
        <v>4164.7159855099999</v>
      </c>
      <c r="AR7" s="16">
        <v>4616.9156938900005</v>
      </c>
      <c r="AS7" s="16">
        <v>4969.2136666300003</v>
      </c>
      <c r="AT7" s="16">
        <v>4931.9438735499989</v>
      </c>
      <c r="AU7" s="16">
        <v>4830.2419083100003</v>
      </c>
      <c r="AV7" s="16">
        <v>4955.2371311080014</v>
      </c>
      <c r="AW7" s="16">
        <v>5104.3187703080002</v>
      </c>
      <c r="AX7" s="16">
        <v>4778.7357615079991</v>
      </c>
      <c r="AY7" s="16">
        <v>4439.0792145879996</v>
      </c>
      <c r="AZ7" s="16">
        <v>4368.8191839780002</v>
      </c>
      <c r="BA7" s="16">
        <v>4071.3938915680001</v>
      </c>
      <c r="BB7" s="16">
        <v>4067.5197997580008</v>
      </c>
      <c r="BC7" s="16">
        <v>4328.4804331599998</v>
      </c>
      <c r="BD7" s="16">
        <v>4495.8999514732022</v>
      </c>
      <c r="BE7" s="16">
        <v>4734.1190285532011</v>
      </c>
      <c r="BF7" s="16">
        <v>4578.5491959932015</v>
      </c>
      <c r="BG7" s="16">
        <v>4563.6426237099986</v>
      </c>
      <c r="BH7" s="16">
        <v>4619.6210290799991</v>
      </c>
      <c r="BI7" s="16">
        <v>4592.0527034399975</v>
      </c>
      <c r="BJ7" s="16">
        <v>4795.5639824399987</v>
      </c>
      <c r="BK7" s="16">
        <v>4478.1383314199975</v>
      </c>
      <c r="BL7" s="16">
        <v>4589.9702988299978</v>
      </c>
      <c r="BM7" s="16">
        <v>4664.744185229998</v>
      </c>
      <c r="BN7" s="16">
        <v>4632.7105679699971</v>
      </c>
      <c r="BO7" s="16">
        <v>4878.4514976099981</v>
      </c>
      <c r="BP7" s="16">
        <v>5063.5951795599976</v>
      </c>
      <c r="BQ7" s="16">
        <v>5258.6048132999986</v>
      </c>
      <c r="BR7" s="16">
        <v>5350.133285259998</v>
      </c>
      <c r="BS7" s="16">
        <v>5358.6055871299968</v>
      </c>
      <c r="BT7" s="16">
        <v>5366.1023104399983</v>
      </c>
      <c r="BU7" s="16">
        <v>5354.0883428999978</v>
      </c>
      <c r="BV7" s="16">
        <v>5318.7128366099987</v>
      </c>
      <c r="BW7" s="16">
        <v>5257.9934201599981</v>
      </c>
      <c r="BX7" s="16">
        <v>5259.756699149998</v>
      </c>
      <c r="BY7" s="16">
        <v>5308.3162642499992</v>
      </c>
      <c r="BZ7" s="16">
        <v>5527.1764657599979</v>
      </c>
      <c r="CA7" s="16">
        <v>5569.3253413999992</v>
      </c>
      <c r="CB7" s="16">
        <v>5662.9494127199978</v>
      </c>
      <c r="CC7" s="16">
        <v>5902.3588390599962</v>
      </c>
      <c r="CD7" s="16">
        <v>6300.1688052899972</v>
      </c>
      <c r="CE7" s="16">
        <v>6473.6828940499972</v>
      </c>
      <c r="CF7" s="16">
        <v>6739.4437177499985</v>
      </c>
      <c r="CG7" s="16">
        <v>7094.3993809999974</v>
      </c>
      <c r="CH7" s="16">
        <v>7015.0957739399983</v>
      </c>
      <c r="CI7" s="16">
        <v>6818.5465667999961</v>
      </c>
      <c r="CJ7" s="16">
        <v>6858.9125986399977</v>
      </c>
      <c r="CK7" s="16">
        <v>6926.4559536599954</v>
      </c>
      <c r="CL7" s="16">
        <v>7037.0985224460946</v>
      </c>
      <c r="CM7" s="16">
        <v>7175.7672795460967</v>
      </c>
      <c r="CN7" s="16">
        <v>8128.3227855760961</v>
      </c>
      <c r="CO7" s="16">
        <v>7980.583412806096</v>
      </c>
      <c r="CP7" s="16">
        <v>8309.3161666860942</v>
      </c>
      <c r="CQ7" s="16">
        <v>8664.3624263560978</v>
      </c>
      <c r="CR7" s="16">
        <v>8839.127253516097</v>
      </c>
      <c r="CS7" s="16">
        <v>9058.8567574660992</v>
      </c>
      <c r="CT7" s="16">
        <v>9164.4560347460992</v>
      </c>
      <c r="CU7" s="16">
        <v>9064.0031264861009</v>
      </c>
      <c r="CV7" s="16">
        <v>9198.4491234661</v>
      </c>
      <c r="CW7" s="16">
        <v>10666.9322744861</v>
      </c>
      <c r="CX7" s="16">
        <v>10155.632161207099</v>
      </c>
      <c r="CY7" s="16">
        <v>10178.9341408361</v>
      </c>
      <c r="CZ7" s="16">
        <v>10841.782671685101</v>
      </c>
      <c r="DA7" s="16">
        <v>10881.320500796101</v>
      </c>
      <c r="DB7" s="16">
        <v>11650.560760084096</v>
      </c>
      <c r="DC7" s="16">
        <v>12437.446231460608</v>
      </c>
      <c r="DD7" s="16">
        <v>12897.95589837061</v>
      </c>
      <c r="DE7" s="16">
        <v>12768.765128630608</v>
      </c>
      <c r="DF7" s="16">
        <v>13068.50478848061</v>
      </c>
      <c r="DG7" s="16">
        <v>16200.605320260607</v>
      </c>
      <c r="DH7" s="16">
        <v>16801.429938741607</v>
      </c>
      <c r="DI7" s="16">
        <v>16919.69980312161</v>
      </c>
      <c r="DJ7" s="16">
        <v>17310.36945258161</v>
      </c>
      <c r="DK7" s="16">
        <v>17973.104251781617</v>
      </c>
      <c r="DL7" s="16">
        <v>17227.041327851606</v>
      </c>
      <c r="DM7" s="16">
        <v>18137.913552041613</v>
      </c>
      <c r="DN7" s="16">
        <v>19784.235221595511</v>
      </c>
      <c r="DO7" s="16">
        <v>21687.417768815514</v>
      </c>
      <c r="DP7" s="16">
        <v>22588.92295951099</v>
      </c>
      <c r="DQ7" s="16">
        <v>24461.641713380945</v>
      </c>
      <c r="DR7" s="16">
        <v>25503.955806690999</v>
      </c>
      <c r="DS7" s="16">
        <v>25614.428481520987</v>
      </c>
      <c r="DT7" s="16">
        <v>26048.81403805099</v>
      </c>
      <c r="DU7" s="16">
        <v>26358.089607270987</v>
      </c>
      <c r="DV7" s="16">
        <v>26595.108913680993</v>
      </c>
      <c r="DW7" s="16">
        <v>27817.853192300998</v>
      </c>
      <c r="DX7" s="16">
        <v>29142.613027750998</v>
      </c>
      <c r="DY7" s="16">
        <v>29822.443463250995</v>
      </c>
      <c r="DZ7" s="16">
        <v>30666.414795851004</v>
      </c>
      <c r="EA7" s="16">
        <v>30967.936923106012</v>
      </c>
      <c r="EB7" s="16">
        <v>31172.76032166601</v>
      </c>
      <c r="EC7" s="16">
        <v>30911.165017016003</v>
      </c>
      <c r="ED7" s="16">
        <v>32203.223452495004</v>
      </c>
      <c r="EE7" s="16">
        <v>31934.218139740333</v>
      </c>
      <c r="EF7" s="16">
        <v>34436.124583175013</v>
      </c>
      <c r="EG7" s="16">
        <v>35557.275974725009</v>
      </c>
      <c r="EH7" s="16">
        <v>36605.916228572016</v>
      </c>
      <c r="EI7" s="16">
        <v>38218.682437619005</v>
      </c>
      <c r="EJ7" s="16">
        <v>41759.54999818901</v>
      </c>
      <c r="EK7" s="16">
        <v>43688.867488358999</v>
      </c>
      <c r="EL7" s="16">
        <v>44273.208491824982</v>
      </c>
      <c r="EM7" s="16">
        <v>44945.386905613013</v>
      </c>
      <c r="EN7" s="16">
        <v>45641.003520077022</v>
      </c>
      <c r="EO7" s="16">
        <v>62540.851237797026</v>
      </c>
      <c r="EP7" s="16">
        <v>63792.54509706299</v>
      </c>
      <c r="EQ7" s="16">
        <v>64266.389591422994</v>
      </c>
      <c r="ER7" s="16">
        <v>67874.439406922</v>
      </c>
      <c r="ES7" s="16">
        <v>71345.045962635006</v>
      </c>
      <c r="ET7" s="16">
        <v>72554.98509525499</v>
      </c>
      <c r="EU7" s="16">
        <v>73790.571443914989</v>
      </c>
      <c r="EV7" s="16">
        <v>73661.413985585008</v>
      </c>
      <c r="EW7" s="16">
        <v>73355.646358156009</v>
      </c>
      <c r="EX7" s="16">
        <v>75081.627849616008</v>
      </c>
    </row>
    <row r="8" spans="1:154" s="18" customFormat="1" x14ac:dyDescent="0.3">
      <c r="A8" s="15" t="s">
        <v>20</v>
      </c>
      <c r="B8" s="16">
        <v>721.41223422999997</v>
      </c>
      <c r="C8" s="16">
        <v>747.27344206999999</v>
      </c>
      <c r="D8" s="16">
        <v>765.00936762000003</v>
      </c>
      <c r="E8" s="16">
        <v>763.73968055121622</v>
      </c>
      <c r="F8" s="16">
        <v>755.64570134000007</v>
      </c>
      <c r="G8" s="16">
        <v>680.68969257999993</v>
      </c>
      <c r="H8" s="16">
        <v>717.75868231000004</v>
      </c>
      <c r="I8" s="16">
        <v>720.77195008000001</v>
      </c>
      <c r="J8" s="16">
        <v>719.75695008000002</v>
      </c>
      <c r="K8" s="17">
        <v>842.10974927999996</v>
      </c>
      <c r="L8" s="16">
        <v>850.95418396455466</v>
      </c>
      <c r="M8" s="16">
        <v>884.29885655829116</v>
      </c>
      <c r="N8" s="16">
        <v>885.73392377496316</v>
      </c>
      <c r="O8" s="16">
        <v>857.29615249496305</v>
      </c>
      <c r="P8" s="16">
        <v>886.24072717496313</v>
      </c>
      <c r="Q8" s="16">
        <v>950.0270119549632</v>
      </c>
      <c r="R8" s="16">
        <v>876.36735615496332</v>
      </c>
      <c r="S8" s="16">
        <v>874.82281899000009</v>
      </c>
      <c r="T8" s="16">
        <v>1148.71946946</v>
      </c>
      <c r="U8" s="16">
        <v>960.04548110229712</v>
      </c>
      <c r="V8" s="16">
        <v>1061.9032281499999</v>
      </c>
      <c r="W8" s="16">
        <v>1031.1162775899998</v>
      </c>
      <c r="X8" s="16">
        <v>1042.4745760399996</v>
      </c>
      <c r="Y8" s="16">
        <v>1051.0242401099999</v>
      </c>
      <c r="Z8" s="16">
        <v>1147.7173062699999</v>
      </c>
      <c r="AA8" s="16">
        <v>1463.2454027999997</v>
      </c>
      <c r="AB8" s="16">
        <v>1275.7794975899999</v>
      </c>
      <c r="AC8" s="16">
        <v>1289.3641558899999</v>
      </c>
      <c r="AD8" s="16">
        <v>1286.8778076100002</v>
      </c>
      <c r="AE8" s="16">
        <v>1254.5564504599997</v>
      </c>
      <c r="AF8" s="16">
        <v>1139.4812796899998</v>
      </c>
      <c r="AG8" s="16">
        <v>1280.8429146000003</v>
      </c>
      <c r="AH8" s="16">
        <v>1267.9446999700003</v>
      </c>
      <c r="AI8" s="16">
        <v>1354.1200583699999</v>
      </c>
      <c r="AJ8" s="16">
        <v>1423.20641897</v>
      </c>
      <c r="AK8" s="16">
        <v>1450.8059581499999</v>
      </c>
      <c r="AL8" s="16">
        <v>1568.1953093800005</v>
      </c>
      <c r="AM8" s="16">
        <v>1506.89266711</v>
      </c>
      <c r="AN8" s="16">
        <v>1537.8829164900005</v>
      </c>
      <c r="AO8" s="16">
        <v>1800.4555495199995</v>
      </c>
      <c r="AP8" s="16">
        <v>1770.2762401599998</v>
      </c>
      <c r="AQ8" s="16">
        <v>1729.2100893199997</v>
      </c>
      <c r="AR8" s="16">
        <v>1762.2271242299996</v>
      </c>
      <c r="AS8" s="16">
        <v>1737.6054859599997</v>
      </c>
      <c r="AT8" s="16">
        <v>1713.3210687199996</v>
      </c>
      <c r="AU8" s="16">
        <v>1759.5919329599999</v>
      </c>
      <c r="AV8" s="16">
        <v>1752.2937623876942</v>
      </c>
      <c r="AW8" s="16">
        <v>1817.2964705476948</v>
      </c>
      <c r="AX8" s="16">
        <v>1850.9989965176944</v>
      </c>
      <c r="AY8" s="16">
        <v>1732.2797041676949</v>
      </c>
      <c r="AZ8" s="16">
        <v>1750.1386691876946</v>
      </c>
      <c r="BA8" s="16">
        <v>1876.4919769376941</v>
      </c>
      <c r="BB8" s="16">
        <v>1908.7729439976938</v>
      </c>
      <c r="BC8" s="16">
        <v>2016.3774228899995</v>
      </c>
      <c r="BD8" s="16">
        <v>2227.3869852767975</v>
      </c>
      <c r="BE8" s="16">
        <v>2236.2336680667981</v>
      </c>
      <c r="BF8" s="16">
        <v>2827.7800831867971</v>
      </c>
      <c r="BG8" s="16">
        <v>2893.1900936300003</v>
      </c>
      <c r="BH8" s="16">
        <v>3293.8284489299995</v>
      </c>
      <c r="BI8" s="16">
        <v>2998.1749564999996</v>
      </c>
      <c r="BJ8" s="16">
        <v>2956.4352003999998</v>
      </c>
      <c r="BK8" s="16">
        <v>2958.8187626399999</v>
      </c>
      <c r="BL8" s="16">
        <v>3029.7219890900001</v>
      </c>
      <c r="BM8" s="16">
        <v>3055.4329970700001</v>
      </c>
      <c r="BN8" s="16">
        <v>3145.0920421299988</v>
      </c>
      <c r="BO8" s="16">
        <v>3197.7317272799996</v>
      </c>
      <c r="BP8" s="16">
        <v>3193.1642117999995</v>
      </c>
      <c r="BQ8" s="16">
        <v>3094.6157666499994</v>
      </c>
      <c r="BR8" s="16">
        <v>3078.5932733199998</v>
      </c>
      <c r="BS8" s="16">
        <v>3060.0577323399993</v>
      </c>
      <c r="BT8" s="16">
        <v>3060.1608846100007</v>
      </c>
      <c r="BU8" s="16">
        <v>3079.7898141400001</v>
      </c>
      <c r="BV8" s="16">
        <v>3228.4888970600009</v>
      </c>
      <c r="BW8" s="16">
        <v>3131.0431665800011</v>
      </c>
      <c r="BX8" s="16">
        <v>3200.942360940001</v>
      </c>
      <c r="BY8" s="16">
        <v>3272.6172490399999</v>
      </c>
      <c r="BZ8" s="16">
        <v>3235.6309531700003</v>
      </c>
      <c r="CA8" s="16">
        <v>3150.1166677800006</v>
      </c>
      <c r="CB8" s="16">
        <v>3136.7224028599999</v>
      </c>
      <c r="CC8" s="16">
        <v>3137.3988686600001</v>
      </c>
      <c r="CD8" s="16">
        <v>3140.0967621900004</v>
      </c>
      <c r="CE8" s="16">
        <v>3108.4643787400005</v>
      </c>
      <c r="CF8" s="16">
        <v>3211.7265626000003</v>
      </c>
      <c r="CG8" s="16">
        <v>3258.5106883500007</v>
      </c>
      <c r="CH8" s="16">
        <v>3136.2024148000005</v>
      </c>
      <c r="CI8" s="16">
        <v>3057.071136600001</v>
      </c>
      <c r="CJ8" s="16">
        <v>3103.9137760399999</v>
      </c>
      <c r="CK8" s="16">
        <v>3227.5652163299992</v>
      </c>
      <c r="CL8" s="16">
        <v>3195.4273971299999</v>
      </c>
      <c r="CM8" s="16">
        <v>3193.6905746699995</v>
      </c>
      <c r="CN8" s="16">
        <v>3342.8748757400008</v>
      </c>
      <c r="CO8" s="16">
        <v>2713.5663087399998</v>
      </c>
      <c r="CP8" s="16">
        <v>2595.3882875600002</v>
      </c>
      <c r="CQ8" s="16">
        <v>2544.9537130000003</v>
      </c>
      <c r="CR8" s="16">
        <v>2598.4458483599992</v>
      </c>
      <c r="CS8" s="16">
        <v>2572.9755106499997</v>
      </c>
      <c r="CT8" s="16">
        <v>2762.7123795499997</v>
      </c>
      <c r="CU8" s="16">
        <v>2761.5940450200001</v>
      </c>
      <c r="CV8" s="16">
        <v>2857.2513013516004</v>
      </c>
      <c r="CW8" s="16">
        <v>2862.0617262723999</v>
      </c>
      <c r="CX8" s="16">
        <v>2879.4075585404003</v>
      </c>
      <c r="CY8" s="16">
        <v>2961.5851235399996</v>
      </c>
      <c r="CZ8" s="16">
        <v>2891.7593414100006</v>
      </c>
      <c r="DA8" s="16">
        <v>2852.1893654099999</v>
      </c>
      <c r="DB8" s="16">
        <v>2834.5907150399998</v>
      </c>
      <c r="DC8" s="16">
        <v>2823.9888195399994</v>
      </c>
      <c r="DD8" s="16">
        <v>2862.8229008799999</v>
      </c>
      <c r="DE8" s="16">
        <v>3027.0196889899994</v>
      </c>
      <c r="DF8" s="16">
        <v>3075.2601304899999</v>
      </c>
      <c r="DG8" s="16">
        <v>3080.5279660300002</v>
      </c>
      <c r="DH8" s="16">
        <v>3185.2084275899992</v>
      </c>
      <c r="DI8" s="16">
        <v>3217.4764879299992</v>
      </c>
      <c r="DJ8" s="16">
        <v>3184.6614593300001</v>
      </c>
      <c r="DK8" s="16">
        <v>3256.2782626699991</v>
      </c>
      <c r="DL8" s="16">
        <v>3267.5392492499996</v>
      </c>
      <c r="DM8" s="16">
        <v>3232.8525090499998</v>
      </c>
      <c r="DN8" s="16">
        <v>3205.1335603299995</v>
      </c>
      <c r="DO8" s="16">
        <v>3253.1161560900005</v>
      </c>
      <c r="DP8" s="16">
        <v>3223.4820313399996</v>
      </c>
      <c r="DQ8" s="16">
        <v>3222.7861182699999</v>
      </c>
      <c r="DR8" s="16">
        <v>3328.5615699304999</v>
      </c>
      <c r="DS8" s="16">
        <v>3311.894629240001</v>
      </c>
      <c r="DT8" s="16">
        <v>3423.9899860200003</v>
      </c>
      <c r="DU8" s="16">
        <v>3779.1053397900005</v>
      </c>
      <c r="DV8" s="16">
        <v>3750.5207600499998</v>
      </c>
      <c r="DW8" s="16">
        <v>3794.1885931299998</v>
      </c>
      <c r="DX8" s="16">
        <v>3761.4980007300001</v>
      </c>
      <c r="DY8" s="16">
        <v>3755.2665987799996</v>
      </c>
      <c r="DZ8" s="16">
        <v>3680.7790084099997</v>
      </c>
      <c r="EA8" s="16">
        <v>3737.3984787400004</v>
      </c>
      <c r="EB8" s="16">
        <v>3713.7965501309991</v>
      </c>
      <c r="EC8" s="16">
        <v>3613.9978891599999</v>
      </c>
      <c r="ED8" s="16">
        <v>3525.2558111349995</v>
      </c>
      <c r="EE8" s="16">
        <v>3384.4575222799999</v>
      </c>
      <c r="EF8" s="16">
        <v>3415.2972620950013</v>
      </c>
      <c r="EG8" s="16">
        <v>3379.9599574100002</v>
      </c>
      <c r="EH8" s="16">
        <v>3383.5167021209991</v>
      </c>
      <c r="EI8" s="16">
        <v>3487.2429011659992</v>
      </c>
      <c r="EJ8" s="16">
        <v>3648.4314869609998</v>
      </c>
      <c r="EK8" s="16">
        <v>3730.6556284959997</v>
      </c>
      <c r="EL8" s="16">
        <v>3801.5813209158159</v>
      </c>
      <c r="EM8" s="16">
        <v>3892.7881625699997</v>
      </c>
      <c r="EN8" s="16">
        <v>3936.9616965200003</v>
      </c>
      <c r="EO8" s="16">
        <v>3939.3150825749999</v>
      </c>
      <c r="EP8" s="16">
        <v>4130.0523554869987</v>
      </c>
      <c r="EQ8" s="16">
        <v>4025.7088180299997</v>
      </c>
      <c r="ER8" s="16">
        <v>4265.2664081400007</v>
      </c>
      <c r="ES8" s="16">
        <v>4569.5566815730008</v>
      </c>
      <c r="ET8" s="16">
        <v>4773.2878491230003</v>
      </c>
      <c r="EU8" s="16">
        <v>4735.7768627150008</v>
      </c>
      <c r="EV8" s="16">
        <v>4653.2537304699999</v>
      </c>
      <c r="EW8" s="16">
        <v>4645.6729006824999</v>
      </c>
      <c r="EX8" s="16">
        <v>4671.6701331049999</v>
      </c>
    </row>
    <row r="9" spans="1:154" s="18" customFormat="1" x14ac:dyDescent="0.3">
      <c r="A9" s="15" t="s">
        <v>21</v>
      </c>
      <c r="B9" s="16">
        <v>769.22578507000003</v>
      </c>
      <c r="C9" s="16">
        <v>754.05854764999981</v>
      </c>
      <c r="D9" s="16">
        <v>742.30787137999994</v>
      </c>
      <c r="E9" s="16">
        <v>801.92359314106864</v>
      </c>
      <c r="F9" s="16">
        <v>576.68341729999997</v>
      </c>
      <c r="G9" s="16">
        <v>613.54927409999993</v>
      </c>
      <c r="H9" s="16">
        <v>1048.3278640000001</v>
      </c>
      <c r="I9" s="16">
        <v>1637.0315053200002</v>
      </c>
      <c r="J9" s="16">
        <v>1645.5275053200003</v>
      </c>
      <c r="K9" s="17">
        <v>1578.79428697</v>
      </c>
      <c r="L9" s="16">
        <v>1449.6361680531816</v>
      </c>
      <c r="M9" s="16">
        <v>923.64375580007402</v>
      </c>
      <c r="N9" s="16">
        <v>893.50259333127781</v>
      </c>
      <c r="O9" s="16">
        <v>1031.3262966412776</v>
      </c>
      <c r="P9" s="16">
        <v>1021.9298392512777</v>
      </c>
      <c r="Q9" s="16">
        <v>1060.5299714112778</v>
      </c>
      <c r="R9" s="16">
        <v>1006.9590746412778</v>
      </c>
      <c r="S9" s="16">
        <v>1045.69773018</v>
      </c>
      <c r="T9" s="16">
        <v>1099.4920621699998</v>
      </c>
      <c r="U9" s="16">
        <v>1036.6796453449592</v>
      </c>
      <c r="V9" s="16">
        <v>1082.6408408700001</v>
      </c>
      <c r="W9" s="16">
        <v>1135.53133766</v>
      </c>
      <c r="X9" s="16">
        <v>1166.7349258499999</v>
      </c>
      <c r="Y9" s="16">
        <v>1257.07261146</v>
      </c>
      <c r="Z9" s="16">
        <v>1194.5975953900002</v>
      </c>
      <c r="AA9" s="16">
        <v>2767.5732844300001</v>
      </c>
      <c r="AB9" s="16">
        <v>1504.3312555016</v>
      </c>
      <c r="AC9" s="16">
        <v>1452.8626979016005</v>
      </c>
      <c r="AD9" s="16">
        <v>1434.27909886</v>
      </c>
      <c r="AE9" s="16">
        <v>1575.8436774100001</v>
      </c>
      <c r="AF9" s="16">
        <v>1357.65340188</v>
      </c>
      <c r="AG9" s="16">
        <v>1850.2766978100003</v>
      </c>
      <c r="AH9" s="16">
        <v>1855.7107900699998</v>
      </c>
      <c r="AI9" s="16">
        <v>2140.7527561299994</v>
      </c>
      <c r="AJ9" s="16">
        <v>2323.1743175900001</v>
      </c>
      <c r="AK9" s="16">
        <v>2592.9627076300003</v>
      </c>
      <c r="AL9" s="16">
        <v>3182.4995278799997</v>
      </c>
      <c r="AM9" s="16">
        <v>3196.9663671499998</v>
      </c>
      <c r="AN9" s="16">
        <v>3373.9099146999997</v>
      </c>
      <c r="AO9" s="16">
        <v>5778.9312469500001</v>
      </c>
      <c r="AP9" s="16">
        <v>5970.8552348800022</v>
      </c>
      <c r="AQ9" s="16">
        <v>6002.3052058899993</v>
      </c>
      <c r="AR9" s="16">
        <v>8874.4228594799988</v>
      </c>
      <c r="AS9" s="16">
        <v>9263.8301816699986</v>
      </c>
      <c r="AT9" s="16">
        <v>9602.8774976199929</v>
      </c>
      <c r="AU9" s="16">
        <v>9525.1471622300014</v>
      </c>
      <c r="AV9" s="16">
        <v>9735.9816238899984</v>
      </c>
      <c r="AW9" s="16">
        <v>9855.9691557200003</v>
      </c>
      <c r="AX9" s="16">
        <v>10466.530891330003</v>
      </c>
      <c r="AY9" s="16">
        <v>10746.551284148005</v>
      </c>
      <c r="AZ9" s="16">
        <v>10994.238678048001</v>
      </c>
      <c r="BA9" s="16">
        <v>10896.992748977998</v>
      </c>
      <c r="BB9" s="16">
        <v>10961.522423388005</v>
      </c>
      <c r="BC9" s="16">
        <v>10989.765927118002</v>
      </c>
      <c r="BD9" s="16">
        <v>11045.096167568001</v>
      </c>
      <c r="BE9" s="16">
        <v>10500.698608408</v>
      </c>
      <c r="BF9" s="16">
        <v>10886.551254208001</v>
      </c>
      <c r="BG9" s="16">
        <v>11457.997896657998</v>
      </c>
      <c r="BH9" s="16">
        <v>11752.685912937999</v>
      </c>
      <c r="BI9" s="16">
        <v>12215.567033888001</v>
      </c>
      <c r="BJ9" s="16">
        <v>12698.521313278003</v>
      </c>
      <c r="BK9" s="16">
        <v>12766.847313638002</v>
      </c>
      <c r="BL9" s="16">
        <v>13221.605413108002</v>
      </c>
      <c r="BM9" s="16">
        <v>13580.005491438</v>
      </c>
      <c r="BN9" s="16">
        <v>13692.140285907999</v>
      </c>
      <c r="BO9" s="16">
        <v>14223.616131497998</v>
      </c>
      <c r="BP9" s="16">
        <v>14670.372576328</v>
      </c>
      <c r="BQ9" s="16">
        <v>14881.669139408001</v>
      </c>
      <c r="BR9" s="16">
        <v>15281.570708998002</v>
      </c>
      <c r="BS9" s="16">
        <v>15823.137980798003</v>
      </c>
      <c r="BT9" s="16">
        <v>15874.801572797998</v>
      </c>
      <c r="BU9" s="16">
        <v>16438.292928367999</v>
      </c>
      <c r="BV9" s="16">
        <v>17213.054951018003</v>
      </c>
      <c r="BW9" s="16">
        <v>16967.548509065</v>
      </c>
      <c r="BX9" s="16">
        <v>17050.959433815002</v>
      </c>
      <c r="BY9" s="16">
        <v>17440.239399485003</v>
      </c>
      <c r="BZ9" s="16">
        <v>17345.264803695009</v>
      </c>
      <c r="CA9" s="16">
        <v>17652.312303375016</v>
      </c>
      <c r="CB9" s="16">
        <v>17974.096996645007</v>
      </c>
      <c r="CC9" s="16">
        <v>18221.536632385003</v>
      </c>
      <c r="CD9" s="16">
        <v>18608.856373714993</v>
      </c>
      <c r="CE9" s="16">
        <v>19190.558885394996</v>
      </c>
      <c r="CF9" s="16">
        <v>19676.968990414985</v>
      </c>
      <c r="CG9" s="16">
        <v>20625.859972614991</v>
      </c>
      <c r="CH9" s="16">
        <v>22153.538457084989</v>
      </c>
      <c r="CI9" s="16">
        <v>22403.931435844999</v>
      </c>
      <c r="CJ9" s="16">
        <v>22916.697025154997</v>
      </c>
      <c r="CK9" s="16">
        <v>23436.521128344997</v>
      </c>
      <c r="CL9" s="16">
        <v>23511.826822874998</v>
      </c>
      <c r="CM9" s="16">
        <v>23883.666843894996</v>
      </c>
      <c r="CN9" s="16">
        <v>25370.213032374995</v>
      </c>
      <c r="CO9" s="16">
        <v>25131.814939115</v>
      </c>
      <c r="CP9" s="16">
        <v>25753.405719824998</v>
      </c>
      <c r="CQ9" s="16">
        <v>25745.61799294499</v>
      </c>
      <c r="CR9" s="16">
        <v>25954.370070244993</v>
      </c>
      <c r="CS9" s="16">
        <v>26264.385013525003</v>
      </c>
      <c r="CT9" s="16">
        <v>27337.900241975</v>
      </c>
      <c r="CU9" s="16">
        <v>27206.462608505011</v>
      </c>
      <c r="CV9" s="16">
        <v>27615.528566895005</v>
      </c>
      <c r="CW9" s="16">
        <v>32183.121113912992</v>
      </c>
      <c r="CX9" s="16">
        <v>33284.556679715002</v>
      </c>
      <c r="CY9" s="16">
        <v>33231.749709777992</v>
      </c>
      <c r="CZ9" s="16">
        <v>34162.659589712006</v>
      </c>
      <c r="DA9" s="16">
        <v>34792.634239470004</v>
      </c>
      <c r="DB9" s="16">
        <v>36226.153106964986</v>
      </c>
      <c r="DC9" s="16">
        <v>37132.676623979671</v>
      </c>
      <c r="DD9" s="16">
        <v>37757.899722189672</v>
      </c>
      <c r="DE9" s="16">
        <v>38570.83977545469</v>
      </c>
      <c r="DF9" s="16">
        <v>40438.859592329674</v>
      </c>
      <c r="DG9" s="16">
        <v>42215.109686334683</v>
      </c>
      <c r="DH9" s="16">
        <v>43246.87260981369</v>
      </c>
      <c r="DI9" s="16">
        <v>45056.641835527698</v>
      </c>
      <c r="DJ9" s="16">
        <v>45467.22760587369</v>
      </c>
      <c r="DK9" s="16">
        <v>46655.227040969679</v>
      </c>
      <c r="DL9" s="16">
        <v>48711.265355007687</v>
      </c>
      <c r="DM9" s="16">
        <v>47971.234466203692</v>
      </c>
      <c r="DN9" s="16">
        <v>50440.236030482702</v>
      </c>
      <c r="DO9" s="16">
        <v>51696.206924084669</v>
      </c>
      <c r="DP9" s="16">
        <v>54257.579751931975</v>
      </c>
      <c r="DQ9" s="16">
        <v>55434.928962187987</v>
      </c>
      <c r="DR9" s="16">
        <v>56724.399785273978</v>
      </c>
      <c r="DS9" s="16">
        <v>58139.783267861996</v>
      </c>
      <c r="DT9" s="16">
        <v>60148.404018177011</v>
      </c>
      <c r="DU9" s="16">
        <v>61069.319633669984</v>
      </c>
      <c r="DV9" s="16">
        <v>62705.41847342698</v>
      </c>
      <c r="DW9" s="16">
        <v>65672.7082393335</v>
      </c>
      <c r="DX9" s="16">
        <v>68762.610976315482</v>
      </c>
      <c r="DY9" s="16">
        <v>69849.231844507987</v>
      </c>
      <c r="DZ9" s="16">
        <v>73102.993168536006</v>
      </c>
      <c r="EA9" s="16">
        <v>73716.532421028489</v>
      </c>
      <c r="EB9" s="16">
        <v>73442.900292338498</v>
      </c>
      <c r="EC9" s="16">
        <v>73760.255819202503</v>
      </c>
      <c r="ED9" s="16">
        <v>76681.637345153518</v>
      </c>
      <c r="EE9" s="16">
        <v>75062.385899906789</v>
      </c>
      <c r="EF9" s="16">
        <v>75476.786075074997</v>
      </c>
      <c r="EG9" s="16">
        <v>77580.532543266017</v>
      </c>
      <c r="EH9" s="16">
        <v>79171.260716902485</v>
      </c>
      <c r="EI9" s="16">
        <v>82663.610819299982</v>
      </c>
      <c r="EJ9" s="16">
        <v>88198.33759898998</v>
      </c>
      <c r="EK9" s="16">
        <v>91411.107547334017</v>
      </c>
      <c r="EL9" s="16">
        <v>93274.490365718986</v>
      </c>
      <c r="EM9" s="16">
        <v>98606.255030401007</v>
      </c>
      <c r="EN9" s="16">
        <v>100381.42264130698</v>
      </c>
      <c r="EO9" s="16">
        <v>96102.534342591985</v>
      </c>
      <c r="EP9" s="16">
        <v>101161.4761718495</v>
      </c>
      <c r="EQ9" s="16">
        <v>104543.50645056949</v>
      </c>
      <c r="ER9" s="16">
        <v>108754.22624431449</v>
      </c>
      <c r="ES9" s="16">
        <v>112113.60834732052</v>
      </c>
      <c r="ET9" s="16">
        <v>113294.31376655301</v>
      </c>
      <c r="EU9" s="16">
        <v>116616.3670661005</v>
      </c>
      <c r="EV9" s="16">
        <v>116829.03775761057</v>
      </c>
      <c r="EW9" s="16">
        <v>118377.69839819298</v>
      </c>
      <c r="EX9" s="16">
        <v>121678.79714476049</v>
      </c>
    </row>
    <row r="10" spans="1:154" s="18" customFormat="1" x14ac:dyDescent="0.3">
      <c r="A10" s="15" t="s">
        <v>22</v>
      </c>
      <c r="B10" s="16">
        <v>56.137387199999999</v>
      </c>
      <c r="C10" s="16">
        <v>70.068621500000006</v>
      </c>
      <c r="D10" s="16">
        <v>95.924814349999991</v>
      </c>
      <c r="E10" s="16">
        <v>46.476466056485982</v>
      </c>
      <c r="F10" s="16">
        <v>47.845964080000002</v>
      </c>
      <c r="G10" s="16">
        <v>42.132325959999996</v>
      </c>
      <c r="H10" s="16">
        <v>75.109134099999991</v>
      </c>
      <c r="I10" s="16">
        <v>103.7067595</v>
      </c>
      <c r="J10" s="16">
        <v>70.748759499999991</v>
      </c>
      <c r="K10" s="17">
        <v>68.816000000000003</v>
      </c>
      <c r="L10" s="16">
        <v>62.179885998297777</v>
      </c>
      <c r="M10" s="16">
        <v>56.819071638062994</v>
      </c>
      <c r="N10" s="16">
        <v>157.0946017</v>
      </c>
      <c r="O10" s="16">
        <v>192.74614478999996</v>
      </c>
      <c r="P10" s="16">
        <v>115.1896017</v>
      </c>
      <c r="Q10" s="16">
        <v>130.29820231999997</v>
      </c>
      <c r="R10" s="16">
        <v>141.59885525999999</v>
      </c>
      <c r="S10" s="16">
        <v>142.22885525999999</v>
      </c>
      <c r="T10" s="16">
        <v>170.09154991999998</v>
      </c>
      <c r="U10" s="16">
        <v>139.85365242999995</v>
      </c>
      <c r="V10" s="16">
        <v>120.36431889999999</v>
      </c>
      <c r="W10" s="16">
        <v>155.62796826999997</v>
      </c>
      <c r="X10" s="16">
        <v>122.73329843999997</v>
      </c>
      <c r="Y10" s="16">
        <v>144.20207220999995</v>
      </c>
      <c r="Z10" s="16">
        <v>95.252522249999984</v>
      </c>
      <c r="AA10" s="16">
        <v>109.77448799999999</v>
      </c>
      <c r="AB10" s="16">
        <v>84.31655099999999</v>
      </c>
      <c r="AC10" s="16">
        <v>82.007102999999987</v>
      </c>
      <c r="AD10" s="16">
        <v>79.047903319999989</v>
      </c>
      <c r="AE10" s="16">
        <v>79.018452199999984</v>
      </c>
      <c r="AF10" s="16">
        <v>385.79277231000003</v>
      </c>
      <c r="AG10" s="16">
        <v>92.362665489999998</v>
      </c>
      <c r="AH10" s="16">
        <v>149.39494809999999</v>
      </c>
      <c r="AI10" s="16">
        <v>189.95815252999998</v>
      </c>
      <c r="AJ10" s="16">
        <v>192.03707402999999</v>
      </c>
      <c r="AK10" s="16">
        <v>211.96807366999997</v>
      </c>
      <c r="AL10" s="16">
        <v>165.96756494000002</v>
      </c>
      <c r="AM10" s="16">
        <v>178.7034380499999</v>
      </c>
      <c r="AN10" s="16">
        <v>188.29140057999996</v>
      </c>
      <c r="AO10" s="16">
        <v>281.95017232499993</v>
      </c>
      <c r="AP10" s="16">
        <v>285.65425122499994</v>
      </c>
      <c r="AQ10" s="16">
        <v>290.60668658499992</v>
      </c>
      <c r="AR10" s="16">
        <v>467.61766112499993</v>
      </c>
      <c r="AS10" s="16">
        <v>463.54462712499998</v>
      </c>
      <c r="AT10" s="16">
        <v>441.6375983449999</v>
      </c>
      <c r="AU10" s="16">
        <v>406.86564628499997</v>
      </c>
      <c r="AV10" s="16">
        <v>448.61487526500002</v>
      </c>
      <c r="AW10" s="16">
        <v>808.56334240499973</v>
      </c>
      <c r="AX10" s="16">
        <v>743.21526293499983</v>
      </c>
      <c r="AY10" s="16">
        <v>650.63612176499987</v>
      </c>
      <c r="AZ10" s="16">
        <v>619.12568587500016</v>
      </c>
      <c r="BA10" s="16">
        <v>504.96858179500015</v>
      </c>
      <c r="BB10" s="16">
        <v>466.21117869500006</v>
      </c>
      <c r="BC10" s="16">
        <v>420.66462908999995</v>
      </c>
      <c r="BD10" s="16">
        <v>490.90024809000005</v>
      </c>
      <c r="BE10" s="16">
        <v>529.50450723000006</v>
      </c>
      <c r="BF10" s="16">
        <v>533.83143889000007</v>
      </c>
      <c r="BG10" s="16">
        <v>555.89049498999998</v>
      </c>
      <c r="BH10" s="16">
        <v>537.72260837999988</v>
      </c>
      <c r="BI10" s="16">
        <v>569.92568819999985</v>
      </c>
      <c r="BJ10" s="16">
        <v>605.19752179999989</v>
      </c>
      <c r="BK10" s="16">
        <v>602.96634818999985</v>
      </c>
      <c r="BL10" s="16">
        <v>597.21261983999989</v>
      </c>
      <c r="BM10" s="16">
        <v>612.38632511999981</v>
      </c>
      <c r="BN10" s="16">
        <v>662.88222241000005</v>
      </c>
      <c r="BO10" s="16">
        <v>716.73469237999996</v>
      </c>
      <c r="BP10" s="16">
        <v>767.47750585000017</v>
      </c>
      <c r="BQ10" s="16">
        <v>776.21906516999991</v>
      </c>
      <c r="BR10" s="16">
        <v>823.86252119000017</v>
      </c>
      <c r="BS10" s="16">
        <v>876.33890557000029</v>
      </c>
      <c r="BT10" s="16">
        <v>793.97842163000041</v>
      </c>
      <c r="BU10" s="16">
        <v>803.39154881000002</v>
      </c>
      <c r="BV10" s="16">
        <v>856.79937601000006</v>
      </c>
      <c r="BW10" s="16">
        <v>860.93860228000005</v>
      </c>
      <c r="BX10" s="16">
        <v>868.56585354000015</v>
      </c>
      <c r="BY10" s="16">
        <v>2057.7079599900007</v>
      </c>
      <c r="BZ10" s="16">
        <v>887.13568368000028</v>
      </c>
      <c r="CA10" s="16">
        <v>898.37572911000007</v>
      </c>
      <c r="CB10" s="16">
        <v>958.09102708000046</v>
      </c>
      <c r="CC10" s="16">
        <v>941.06420825000032</v>
      </c>
      <c r="CD10" s="16">
        <v>975.83339353000042</v>
      </c>
      <c r="CE10" s="16">
        <v>1031.4675226000004</v>
      </c>
      <c r="CF10" s="16">
        <v>1211.2074941900003</v>
      </c>
      <c r="CG10" s="16">
        <v>1236.5921325800005</v>
      </c>
      <c r="CH10" s="16">
        <v>1176.6299387400006</v>
      </c>
      <c r="CI10" s="16">
        <v>1214.4504952900004</v>
      </c>
      <c r="CJ10" s="16">
        <v>1163.6240095100002</v>
      </c>
      <c r="CK10" s="16">
        <v>1200.0598776400002</v>
      </c>
      <c r="CL10" s="16">
        <v>1163.1995274399999</v>
      </c>
      <c r="CM10" s="16">
        <v>1227.0670408199992</v>
      </c>
      <c r="CN10" s="16">
        <v>1190.6080827299998</v>
      </c>
      <c r="CO10" s="16">
        <v>1251.3582644000005</v>
      </c>
      <c r="CP10" s="16">
        <v>1227.0001547000004</v>
      </c>
      <c r="CQ10" s="16">
        <v>1284.6293521199996</v>
      </c>
      <c r="CR10" s="16">
        <v>1250.2554268200001</v>
      </c>
      <c r="CS10" s="16">
        <v>1491.8233480199999</v>
      </c>
      <c r="CT10" s="16">
        <v>1541.5146049099999</v>
      </c>
      <c r="CU10" s="16">
        <v>1484.06506427</v>
      </c>
      <c r="CV10" s="16">
        <v>1461.7263932999999</v>
      </c>
      <c r="CW10" s="16">
        <v>240.62040004000008</v>
      </c>
      <c r="CX10" s="16">
        <v>1480.61234543</v>
      </c>
      <c r="CY10" s="16">
        <v>1479.12708243</v>
      </c>
      <c r="CZ10" s="16">
        <v>1487.5787026099997</v>
      </c>
      <c r="DA10" s="16">
        <v>1517.3185391599998</v>
      </c>
      <c r="DB10" s="16">
        <v>1663.0217133600004</v>
      </c>
      <c r="DC10" s="16">
        <v>2155.2076258503994</v>
      </c>
      <c r="DD10" s="16">
        <v>2037.5839942103999</v>
      </c>
      <c r="DE10" s="16">
        <v>2351.6069002103995</v>
      </c>
      <c r="DF10" s="16">
        <v>2227.0875412204</v>
      </c>
      <c r="DG10" s="16">
        <v>2199.4300932304</v>
      </c>
      <c r="DH10" s="16">
        <v>2472.9961372604007</v>
      </c>
      <c r="DI10" s="16">
        <v>2590.3209813204007</v>
      </c>
      <c r="DJ10" s="16">
        <v>2575.8975114503987</v>
      </c>
      <c r="DK10" s="16">
        <v>2575.3301858903992</v>
      </c>
      <c r="DL10" s="16">
        <v>2627.8481030403991</v>
      </c>
      <c r="DM10" s="16">
        <v>2499.8365904003995</v>
      </c>
      <c r="DN10" s="16">
        <v>2457.2461323903995</v>
      </c>
      <c r="DO10" s="16">
        <v>2515.0534431103997</v>
      </c>
      <c r="DP10" s="16">
        <v>2657.68112174</v>
      </c>
      <c r="DQ10" s="16">
        <v>2697.1330906099997</v>
      </c>
      <c r="DR10" s="16">
        <v>2865.1698496199997</v>
      </c>
      <c r="DS10" s="16">
        <v>2790.4453117100006</v>
      </c>
      <c r="DT10" s="16">
        <v>2467.4208293100005</v>
      </c>
      <c r="DU10" s="16">
        <v>2405.8625627700007</v>
      </c>
      <c r="DV10" s="16">
        <v>2277.2506300300001</v>
      </c>
      <c r="DW10" s="16">
        <v>2279.4890811899995</v>
      </c>
      <c r="DX10" s="16">
        <v>2372.1675656699986</v>
      </c>
      <c r="DY10" s="16">
        <v>2416.0171542899998</v>
      </c>
      <c r="DZ10" s="16">
        <v>2634.7682489699996</v>
      </c>
      <c r="EA10" s="16">
        <v>2723.3910927599991</v>
      </c>
      <c r="EB10" s="16">
        <v>2491.5948916999996</v>
      </c>
      <c r="EC10" s="16">
        <v>2248.9507820299996</v>
      </c>
      <c r="ED10" s="16">
        <v>2161.8453724999999</v>
      </c>
      <c r="EE10" s="16">
        <v>2256.68940905</v>
      </c>
      <c r="EF10" s="16">
        <v>2365.8801907799998</v>
      </c>
      <c r="EG10" s="16">
        <v>2521.7983498199997</v>
      </c>
      <c r="EH10" s="16">
        <v>2493.4276742100001</v>
      </c>
      <c r="EI10" s="16">
        <v>3213.0120494299999</v>
      </c>
      <c r="EJ10" s="16">
        <v>3538.2677669399991</v>
      </c>
      <c r="EK10" s="16">
        <v>2965.2982046900001</v>
      </c>
      <c r="EL10" s="16">
        <v>2776.83808163</v>
      </c>
      <c r="EM10" s="16">
        <v>2740.8938550799999</v>
      </c>
      <c r="EN10" s="16">
        <v>2694.6566421000007</v>
      </c>
      <c r="EO10" s="16">
        <v>2636.7669744500008</v>
      </c>
      <c r="EP10" s="16">
        <v>2480.9998137699999</v>
      </c>
      <c r="EQ10" s="16">
        <v>2443.5193506999994</v>
      </c>
      <c r="ER10" s="16">
        <v>2879.58477825</v>
      </c>
      <c r="ES10" s="16">
        <v>2967.8383306800001</v>
      </c>
      <c r="ET10" s="16">
        <v>2904.1532394199994</v>
      </c>
      <c r="EU10" s="16">
        <v>2930.4593992400005</v>
      </c>
      <c r="EV10" s="16">
        <v>2977.031403589499</v>
      </c>
      <c r="EW10" s="16">
        <v>3081.0556329399988</v>
      </c>
      <c r="EX10" s="16">
        <v>2968.3984492700001</v>
      </c>
    </row>
    <row r="11" spans="1:154" s="18" customFormat="1" x14ac:dyDescent="0.3">
      <c r="A11" s="15" t="s">
        <v>23</v>
      </c>
      <c r="B11" s="16">
        <v>11083.370369359998</v>
      </c>
      <c r="C11" s="16">
        <v>11034.198596480004</v>
      </c>
      <c r="D11" s="16">
        <v>11214.568430180003</v>
      </c>
      <c r="E11" s="16">
        <v>11308.165885698101</v>
      </c>
      <c r="F11" s="16">
        <v>11706.462562659999</v>
      </c>
      <c r="G11" s="16">
        <v>11919.311286100001</v>
      </c>
      <c r="H11" s="16">
        <v>12015.316398217903</v>
      </c>
      <c r="I11" s="16">
        <v>12085.978569885805</v>
      </c>
      <c r="J11" s="16">
        <v>12090.715569885806</v>
      </c>
      <c r="K11" s="17">
        <v>12009.830240753708</v>
      </c>
      <c r="L11" s="16">
        <v>11843.461500176356</v>
      </c>
      <c r="M11" s="16">
        <v>11759.710425840587</v>
      </c>
      <c r="N11" s="16">
        <v>11612.859278959841</v>
      </c>
      <c r="O11" s="16">
        <v>11958.147859429837</v>
      </c>
      <c r="P11" s="16">
        <v>11809.64628111984</v>
      </c>
      <c r="Q11" s="16">
        <v>11540.635730149841</v>
      </c>
      <c r="R11" s="16">
        <v>11500.628832649842</v>
      </c>
      <c r="S11" s="16">
        <v>11728.165302740001</v>
      </c>
      <c r="T11" s="16">
        <v>12388.235081070003</v>
      </c>
      <c r="U11" s="16">
        <v>11833.233054275652</v>
      </c>
      <c r="V11" s="16">
        <v>11646.557859239998</v>
      </c>
      <c r="W11" s="16">
        <v>10200.03418813904</v>
      </c>
      <c r="X11" s="16">
        <v>9914.7667588700006</v>
      </c>
      <c r="Y11" s="16">
        <v>8184.9675389699987</v>
      </c>
      <c r="Z11" s="16">
        <v>10640.007346840001</v>
      </c>
      <c r="AA11" s="16">
        <v>6539.097938939999</v>
      </c>
      <c r="AB11" s="16">
        <v>10786.354900110002</v>
      </c>
      <c r="AC11" s="16">
        <v>11962.36439954</v>
      </c>
      <c r="AD11" s="16">
        <v>11406.289032949999</v>
      </c>
      <c r="AE11" s="16">
        <v>11040.250062299998</v>
      </c>
      <c r="AF11" s="16">
        <v>13198.480554989996</v>
      </c>
      <c r="AG11" s="16">
        <v>14357.623364125</v>
      </c>
      <c r="AH11" s="16">
        <v>13614.138610625998</v>
      </c>
      <c r="AI11" s="16">
        <v>15380.92287135</v>
      </c>
      <c r="AJ11" s="16">
        <v>15853.780520114999</v>
      </c>
      <c r="AK11" s="16">
        <v>16791.611876121999</v>
      </c>
      <c r="AL11" s="16">
        <v>16771.100882920498</v>
      </c>
      <c r="AM11" s="16">
        <v>17846.470439639997</v>
      </c>
      <c r="AN11" s="16">
        <v>17561.348918350497</v>
      </c>
      <c r="AO11" s="16">
        <v>14225.606665910502</v>
      </c>
      <c r="AP11" s="16">
        <v>15142.040976950508</v>
      </c>
      <c r="AQ11" s="16">
        <v>16367.821714304531</v>
      </c>
      <c r="AR11" s="16">
        <v>14133.602285943512</v>
      </c>
      <c r="AS11" s="16">
        <v>13265.519991213503</v>
      </c>
      <c r="AT11" s="16">
        <v>13425.818193790503</v>
      </c>
      <c r="AU11" s="16">
        <v>12491.271388100502</v>
      </c>
      <c r="AV11" s="16">
        <v>12785.050582964457</v>
      </c>
      <c r="AW11" s="16">
        <v>13479.482581594457</v>
      </c>
      <c r="AX11" s="16">
        <v>13691.815029529454</v>
      </c>
      <c r="AY11" s="16">
        <v>13925.918028255459</v>
      </c>
      <c r="AZ11" s="16">
        <v>13135.854775137464</v>
      </c>
      <c r="BA11" s="16">
        <v>15219.018628524422</v>
      </c>
      <c r="BB11" s="16">
        <v>14893.318861702464</v>
      </c>
      <c r="BC11" s="16">
        <v>15155.066487603002</v>
      </c>
      <c r="BD11" s="16">
        <v>16248.788648508</v>
      </c>
      <c r="BE11" s="16">
        <v>16200.278692658998</v>
      </c>
      <c r="BF11" s="16">
        <v>18360.890149737701</v>
      </c>
      <c r="BG11" s="16">
        <v>18550.113707748998</v>
      </c>
      <c r="BH11" s="16">
        <v>18675.090787239002</v>
      </c>
      <c r="BI11" s="16">
        <v>18757.799785624215</v>
      </c>
      <c r="BJ11" s="16">
        <v>19214.355100926754</v>
      </c>
      <c r="BK11" s="16">
        <v>19054.705423356747</v>
      </c>
      <c r="BL11" s="16">
        <v>19243.234336361751</v>
      </c>
      <c r="BM11" s="16">
        <v>20041.002950742248</v>
      </c>
      <c r="BN11" s="16">
        <v>20323.937354437254</v>
      </c>
      <c r="BO11" s="16">
        <v>20726.147083427251</v>
      </c>
      <c r="BP11" s="16">
        <v>21360.466025766997</v>
      </c>
      <c r="BQ11" s="16">
        <v>21870.949261701997</v>
      </c>
      <c r="BR11" s="16">
        <v>22833.230671267</v>
      </c>
      <c r="BS11" s="16">
        <v>22948.150812872005</v>
      </c>
      <c r="BT11" s="16">
        <v>22475.832675087</v>
      </c>
      <c r="BU11" s="16">
        <v>22921.481537091997</v>
      </c>
      <c r="BV11" s="16">
        <v>24089.191570679497</v>
      </c>
      <c r="BW11" s="16">
        <v>24097.511138474503</v>
      </c>
      <c r="BX11" s="16">
        <v>22796.353623149498</v>
      </c>
      <c r="BY11" s="16">
        <v>21083.624319048002</v>
      </c>
      <c r="BZ11" s="16">
        <v>22621.702111968003</v>
      </c>
      <c r="CA11" s="16">
        <v>23018.563641892</v>
      </c>
      <c r="CB11" s="16">
        <v>22926.412997705003</v>
      </c>
      <c r="CC11" s="16">
        <v>23427.386948139996</v>
      </c>
      <c r="CD11" s="16">
        <v>25374.545147315002</v>
      </c>
      <c r="CE11" s="16">
        <v>25753.040437796</v>
      </c>
      <c r="CF11" s="16">
        <v>26137.445660406</v>
      </c>
      <c r="CG11" s="16">
        <v>26976.201290418001</v>
      </c>
      <c r="CH11" s="16">
        <v>27643.595485941998</v>
      </c>
      <c r="CI11" s="16">
        <v>28158.866124051998</v>
      </c>
      <c r="CJ11" s="16">
        <v>30158.352479097004</v>
      </c>
      <c r="CK11" s="16">
        <v>30909.592735068003</v>
      </c>
      <c r="CL11" s="16">
        <v>29822.893999244996</v>
      </c>
      <c r="CM11" s="16">
        <v>30672.10374636999</v>
      </c>
      <c r="CN11" s="16">
        <v>33224.430496417997</v>
      </c>
      <c r="CO11" s="16">
        <v>30791.387093067995</v>
      </c>
      <c r="CP11" s="16">
        <v>30261.098556363006</v>
      </c>
      <c r="CQ11" s="16">
        <v>31765.186458229007</v>
      </c>
      <c r="CR11" s="16">
        <v>32215.868333883001</v>
      </c>
      <c r="CS11" s="16">
        <v>33267.209028997007</v>
      </c>
      <c r="CT11" s="16">
        <v>34543.346593033988</v>
      </c>
      <c r="CU11" s="16">
        <v>34756.493339123495</v>
      </c>
      <c r="CV11" s="16">
        <v>35291.56409146099</v>
      </c>
      <c r="CW11" s="16">
        <v>44746.221816025005</v>
      </c>
      <c r="CX11" s="16">
        <v>46394.31417024399</v>
      </c>
      <c r="CY11" s="16">
        <v>46686.873515095001</v>
      </c>
      <c r="CZ11" s="16">
        <v>51199.553095246003</v>
      </c>
      <c r="DA11" s="16">
        <v>52153.221247715999</v>
      </c>
      <c r="DB11" s="16">
        <v>57804.856413886002</v>
      </c>
      <c r="DC11" s="16">
        <v>59473.387951381606</v>
      </c>
      <c r="DD11" s="16">
        <v>58054.385603903407</v>
      </c>
      <c r="DE11" s="16">
        <v>57533.536379250421</v>
      </c>
      <c r="DF11" s="16">
        <v>57626.21196571843</v>
      </c>
      <c r="DG11" s="16">
        <v>60922.926281414424</v>
      </c>
      <c r="DH11" s="16">
        <v>65252.681020739903</v>
      </c>
      <c r="DI11" s="16">
        <v>68638.412030269596</v>
      </c>
      <c r="DJ11" s="16">
        <v>73912.987571684644</v>
      </c>
      <c r="DK11" s="16">
        <v>80240.425442684398</v>
      </c>
      <c r="DL11" s="16">
        <v>84966.846864611405</v>
      </c>
      <c r="DM11" s="16">
        <v>89045.697091242895</v>
      </c>
      <c r="DN11" s="16">
        <v>80370.640560245811</v>
      </c>
      <c r="DO11" s="16">
        <v>79776.484701486406</v>
      </c>
      <c r="DP11" s="16">
        <v>79758.867125338016</v>
      </c>
      <c r="DQ11" s="16">
        <v>73782.68597257456</v>
      </c>
      <c r="DR11" s="16">
        <v>77616.227825703027</v>
      </c>
      <c r="DS11" s="16">
        <v>76820.321700057</v>
      </c>
      <c r="DT11" s="16">
        <v>76191.406184926527</v>
      </c>
      <c r="DU11" s="16">
        <v>77180.468209792161</v>
      </c>
      <c r="DV11" s="16">
        <v>76787.42091623653</v>
      </c>
      <c r="DW11" s="16">
        <v>77419.062407467529</v>
      </c>
      <c r="DX11" s="16">
        <v>80399.793309268061</v>
      </c>
      <c r="DY11" s="16">
        <v>80569.952119816531</v>
      </c>
      <c r="DZ11" s="16">
        <v>82408.212328050096</v>
      </c>
      <c r="EA11" s="16">
        <v>82771.794122011604</v>
      </c>
      <c r="EB11" s="16">
        <v>82806.579964972101</v>
      </c>
      <c r="EC11" s="16">
        <v>81396.818370487497</v>
      </c>
      <c r="ED11" s="16">
        <v>87186.475836218131</v>
      </c>
      <c r="EE11" s="16">
        <v>84861.545141331124</v>
      </c>
      <c r="EF11" s="16">
        <v>85644.086164539098</v>
      </c>
      <c r="EG11" s="16">
        <v>94782.36698372259</v>
      </c>
      <c r="EH11" s="16">
        <v>94853.416898200623</v>
      </c>
      <c r="EI11" s="16">
        <v>98430.738273149036</v>
      </c>
      <c r="EJ11" s="16">
        <v>105513.62394001502</v>
      </c>
      <c r="EK11" s="16">
        <v>111318.85431633418</v>
      </c>
      <c r="EL11" s="16">
        <v>114823.94945489011</v>
      </c>
      <c r="EM11" s="16">
        <v>123108.47032920002</v>
      </c>
      <c r="EN11" s="16">
        <v>125532.74349103197</v>
      </c>
      <c r="EO11" s="16">
        <v>117304.50542149151</v>
      </c>
      <c r="EP11" s="16">
        <v>119411.28652880251</v>
      </c>
      <c r="EQ11" s="16">
        <v>120797.19067998699</v>
      </c>
      <c r="ER11" s="16">
        <v>123227.79698399403</v>
      </c>
      <c r="ES11" s="16">
        <v>123752.24790629053</v>
      </c>
      <c r="ET11" s="16">
        <v>123908.24992525353</v>
      </c>
      <c r="EU11" s="16">
        <v>124244.6599648635</v>
      </c>
      <c r="EV11" s="16">
        <v>126750.6161509724</v>
      </c>
      <c r="EW11" s="16">
        <v>127282.62975227002</v>
      </c>
      <c r="EX11" s="16">
        <v>130168.337271344</v>
      </c>
    </row>
    <row r="12" spans="1:154" s="14" customFormat="1" x14ac:dyDescent="0.3">
      <c r="A12" s="12" t="s">
        <v>24</v>
      </c>
      <c r="B12" s="13">
        <v>1709.3661755999999</v>
      </c>
      <c r="C12" s="13">
        <v>1675.5927371700004</v>
      </c>
      <c r="D12" s="13">
        <f t="shared" ref="D12:AL12" si="1">SUM(D13:D19)</f>
        <v>1722.2512345600001</v>
      </c>
      <c r="E12" s="13">
        <f t="shared" si="1"/>
        <v>1865.3100179206535</v>
      </c>
      <c r="F12" s="13">
        <f t="shared" si="1"/>
        <v>2077.2658383399994</v>
      </c>
      <c r="G12" s="13">
        <f t="shared" si="1"/>
        <v>1876.3274510599997</v>
      </c>
      <c r="H12" s="13">
        <f t="shared" si="1"/>
        <v>2162.2200630299999</v>
      </c>
      <c r="I12" s="13">
        <f t="shared" si="1"/>
        <v>2426.5398537999999</v>
      </c>
      <c r="J12" s="13">
        <f t="shared" si="1"/>
        <v>2404.6418537999994</v>
      </c>
      <c r="K12" s="13">
        <f t="shared" si="1"/>
        <v>2426.7637693199999</v>
      </c>
      <c r="L12" s="13">
        <f t="shared" si="1"/>
        <v>2337.7213480551836</v>
      </c>
      <c r="M12" s="13">
        <f t="shared" si="1"/>
        <v>2425.9142299954624</v>
      </c>
      <c r="N12" s="13">
        <f t="shared" si="1"/>
        <v>2019.7545935820049</v>
      </c>
      <c r="O12" s="13">
        <f t="shared" si="1"/>
        <v>1970.0437850820049</v>
      </c>
      <c r="P12" s="13">
        <f t="shared" si="1"/>
        <v>2280.3997966420047</v>
      </c>
      <c r="Q12" s="13">
        <f t="shared" si="1"/>
        <v>2249.0720771720048</v>
      </c>
      <c r="R12" s="13">
        <f t="shared" si="1"/>
        <v>2387.1631016920051</v>
      </c>
      <c r="S12" s="13">
        <f t="shared" si="1"/>
        <v>2224.6594669400001</v>
      </c>
      <c r="T12" s="13">
        <f t="shared" si="1"/>
        <v>2638.5246862099998</v>
      </c>
      <c r="U12" s="13">
        <f t="shared" si="1"/>
        <v>2200.2024930455459</v>
      </c>
      <c r="V12" s="13">
        <f t="shared" si="1"/>
        <v>2138.7861862200002</v>
      </c>
      <c r="W12" s="13">
        <f t="shared" si="1"/>
        <v>2203.9094474900003</v>
      </c>
      <c r="X12" s="13">
        <f t="shared" si="1"/>
        <v>2139.1727662900003</v>
      </c>
      <c r="Y12" s="13">
        <f t="shared" si="1"/>
        <v>3779.4540232700006</v>
      </c>
      <c r="Z12" s="13">
        <f t="shared" si="1"/>
        <v>2204.84150331</v>
      </c>
      <c r="AA12" s="13">
        <f t="shared" si="1"/>
        <v>1981.0553326100001</v>
      </c>
      <c r="AB12" s="13">
        <f t="shared" si="1"/>
        <v>2240.7393519400002</v>
      </c>
      <c r="AC12" s="13">
        <f t="shared" si="1"/>
        <v>2154.7973064100001</v>
      </c>
      <c r="AD12" s="13">
        <f t="shared" si="1"/>
        <v>2817.7016999300004</v>
      </c>
      <c r="AE12" s="13">
        <f t="shared" si="1"/>
        <v>3153.0578437099998</v>
      </c>
      <c r="AF12" s="13">
        <f t="shared" si="1"/>
        <v>3227.5431977399994</v>
      </c>
      <c r="AG12" s="13">
        <f t="shared" si="1"/>
        <v>3164.3232256899996</v>
      </c>
      <c r="AH12" s="13">
        <f t="shared" si="1"/>
        <v>3243.5387177100001</v>
      </c>
      <c r="AI12" s="13">
        <f t="shared" si="1"/>
        <v>3182.5975045600003</v>
      </c>
      <c r="AJ12" s="13">
        <f t="shared" si="1"/>
        <v>2282.4459309399995</v>
      </c>
      <c r="AK12" s="13">
        <f t="shared" si="1"/>
        <v>2207.2166664299998</v>
      </c>
      <c r="AL12" s="13">
        <f t="shared" si="1"/>
        <v>2358.6818228299999</v>
      </c>
      <c r="AM12" s="13">
        <v>1967.8410829699994</v>
      </c>
      <c r="AN12" s="13">
        <v>1860.6776313500002</v>
      </c>
      <c r="AO12" s="13">
        <v>2311.4368631699999</v>
      </c>
      <c r="AP12" s="13">
        <v>2435.8129316499999</v>
      </c>
      <c r="AQ12" s="13">
        <v>2718.6674053000002</v>
      </c>
      <c r="AR12" s="13">
        <v>3830.0684895799996</v>
      </c>
      <c r="AS12" s="13">
        <v>3825.1452800800007</v>
      </c>
      <c r="AT12" s="13">
        <v>3836.9430010599999</v>
      </c>
      <c r="AU12" s="13">
        <v>3772.858539079999</v>
      </c>
      <c r="AV12" s="13">
        <v>3632.6035871599997</v>
      </c>
      <c r="AW12" s="13">
        <v>3850.7621086799995</v>
      </c>
      <c r="AX12" s="13">
        <v>3487.1497862700003</v>
      </c>
      <c r="AY12" s="13">
        <v>3702.6632982299998</v>
      </c>
      <c r="AZ12" s="13">
        <v>3407.1475431009999</v>
      </c>
      <c r="BA12" s="13">
        <v>3085.9421916979995</v>
      </c>
      <c r="BB12" s="13">
        <v>2943.3872610080002</v>
      </c>
      <c r="BC12" s="13">
        <v>2741.5137475900001</v>
      </c>
      <c r="BD12" s="13">
        <v>3113.1325647567955</v>
      </c>
      <c r="BE12" s="13">
        <v>3465.3487984799999</v>
      </c>
      <c r="BF12" s="13">
        <v>3823.8119899100002</v>
      </c>
      <c r="BG12" s="13">
        <v>3870.07641771</v>
      </c>
      <c r="BH12" s="13">
        <v>3671.7231479299999</v>
      </c>
      <c r="BI12" s="13">
        <v>3357.9414210899995</v>
      </c>
      <c r="BJ12" s="13">
        <v>3254.7171699150003</v>
      </c>
      <c r="BK12" s="13">
        <v>3230.6067027549998</v>
      </c>
      <c r="BL12" s="13">
        <v>3347.1625319049999</v>
      </c>
      <c r="BM12" s="13">
        <v>3171.1352774500001</v>
      </c>
      <c r="BN12" s="13">
        <v>3331.7428469349998</v>
      </c>
      <c r="BO12" s="13">
        <v>3167.1951897600002</v>
      </c>
      <c r="BP12" s="13">
        <v>3196.7321620040002</v>
      </c>
      <c r="BQ12" s="13">
        <v>3151.2427460050003</v>
      </c>
      <c r="BR12" s="13">
        <v>3421.3694633300006</v>
      </c>
      <c r="BS12" s="13">
        <v>3075.0493150800003</v>
      </c>
      <c r="BT12" s="13">
        <v>3042.0609094400002</v>
      </c>
      <c r="BU12" s="13">
        <v>2997.9198098000002</v>
      </c>
      <c r="BV12" s="13">
        <v>3064.1104998400001</v>
      </c>
      <c r="BW12" s="13">
        <v>3215.9708467800001</v>
      </c>
      <c r="BX12" s="13">
        <v>2999.6559836600004</v>
      </c>
      <c r="BY12" s="13">
        <v>3240.9632045099997</v>
      </c>
      <c r="BZ12" s="13">
        <v>3116.4068353900002</v>
      </c>
      <c r="CA12" s="13">
        <v>3246.2399868100001</v>
      </c>
      <c r="CB12" s="13">
        <v>3298.4086774400002</v>
      </c>
      <c r="CC12" s="13">
        <v>3072.5568848100006</v>
      </c>
      <c r="CD12" s="13">
        <v>3062.2612040200002</v>
      </c>
      <c r="CE12" s="13">
        <v>3082.1695222399999</v>
      </c>
      <c r="CF12" s="13">
        <v>3254.5661696200004</v>
      </c>
      <c r="CG12" s="13">
        <v>3263.9146993199997</v>
      </c>
      <c r="CH12" s="13">
        <v>2970.7152619500002</v>
      </c>
      <c r="CI12" s="13">
        <v>3051.7291734095006</v>
      </c>
      <c r="CJ12" s="13">
        <v>3184.6180257294995</v>
      </c>
      <c r="CK12" s="13">
        <v>3197.6211780799999</v>
      </c>
      <c r="CL12" s="13">
        <v>3139.3462428499997</v>
      </c>
      <c r="CM12" s="13">
        <v>2890.9653120999997</v>
      </c>
      <c r="CN12" s="13">
        <v>2810.0077889400004</v>
      </c>
      <c r="CO12" s="13">
        <v>2815.2647724500002</v>
      </c>
      <c r="CP12" s="13">
        <v>2914.2605874199999</v>
      </c>
      <c r="CQ12" s="13">
        <v>3110.0764779490005</v>
      </c>
      <c r="CR12" s="13">
        <v>3160.3678197939998</v>
      </c>
      <c r="CS12" s="13">
        <v>3139.8803571775002</v>
      </c>
      <c r="CT12" s="13">
        <v>3467.8326367039999</v>
      </c>
      <c r="CU12" s="13">
        <v>3535.8101209060001</v>
      </c>
      <c r="CV12" s="13">
        <v>3433.4125656739998</v>
      </c>
      <c r="CW12" s="13">
        <v>3624.5733420939996</v>
      </c>
      <c r="CX12" s="13">
        <v>3735.9514349500005</v>
      </c>
      <c r="CY12" s="13">
        <v>3848.4571930500006</v>
      </c>
      <c r="CZ12" s="13">
        <v>4441.2678985799994</v>
      </c>
      <c r="DA12" s="13">
        <v>4949.8843491320013</v>
      </c>
      <c r="DB12" s="13">
        <v>4124.0897443600006</v>
      </c>
      <c r="DC12" s="13">
        <v>4195.4320932200008</v>
      </c>
      <c r="DD12" s="13">
        <v>4987.4165841299991</v>
      </c>
      <c r="DE12" s="13">
        <v>5037.7230619000002</v>
      </c>
      <c r="DF12" s="13">
        <v>4420.276122700001</v>
      </c>
      <c r="DG12" s="13">
        <v>4347.4325152500005</v>
      </c>
      <c r="DH12" s="13">
        <v>5212.1413850200006</v>
      </c>
      <c r="DI12" s="13">
        <v>5792.7607138000003</v>
      </c>
      <c r="DJ12" s="13">
        <v>5753.8917016600008</v>
      </c>
      <c r="DK12" s="13">
        <v>6211.6678194369997</v>
      </c>
      <c r="DL12" s="13">
        <v>5637.7520998070013</v>
      </c>
      <c r="DM12" s="13">
        <v>6183.0260516470007</v>
      </c>
      <c r="DN12" s="13">
        <v>6458.669881287</v>
      </c>
      <c r="DO12" s="13">
        <v>7058.2109677570024</v>
      </c>
      <c r="DP12" s="13">
        <v>6739.4239712500002</v>
      </c>
      <c r="DQ12" s="13">
        <v>6535.008279759998</v>
      </c>
      <c r="DR12" s="13">
        <v>6886.8573986900001</v>
      </c>
      <c r="DS12" s="13">
        <v>6645.205987675</v>
      </c>
      <c r="DT12" s="13">
        <v>7129.5662636870002</v>
      </c>
      <c r="DU12" s="13">
        <v>7250.6089802984998</v>
      </c>
      <c r="DV12" s="13">
        <v>6390.7482152489993</v>
      </c>
      <c r="DW12" s="13">
        <v>6426.3349712430008</v>
      </c>
      <c r="DX12" s="13">
        <v>6783.8367407294991</v>
      </c>
      <c r="DY12" s="13">
        <v>6628.9636322150009</v>
      </c>
      <c r="DZ12" s="13">
        <v>5566.5008404450009</v>
      </c>
      <c r="EA12" s="13">
        <v>5730.4017183500018</v>
      </c>
      <c r="EB12" s="13">
        <v>5465.6976185799995</v>
      </c>
      <c r="EC12" s="13">
        <v>5474.71356371</v>
      </c>
      <c r="ED12" s="13">
        <v>6217.9185887099993</v>
      </c>
      <c r="EE12" s="13">
        <v>6291.0588468020014</v>
      </c>
      <c r="EF12" s="13">
        <v>6313.4323921479991</v>
      </c>
      <c r="EG12" s="13">
        <v>6744.4610136020001</v>
      </c>
      <c r="EH12" s="13">
        <v>6705.4119550760015</v>
      </c>
      <c r="EI12" s="13">
        <v>6165.9011622599992</v>
      </c>
      <c r="EJ12" s="13">
        <v>6682.0653106399986</v>
      </c>
      <c r="EK12" s="13">
        <v>7103.7007949599983</v>
      </c>
      <c r="EL12" s="13">
        <v>7377.8083667299989</v>
      </c>
      <c r="EM12" s="13">
        <v>8029.8902330500005</v>
      </c>
      <c r="EN12" s="13">
        <v>7975.9306390900001</v>
      </c>
      <c r="EO12" s="13">
        <v>8450.9868600700011</v>
      </c>
      <c r="EP12" s="13">
        <v>8227.7794776100018</v>
      </c>
      <c r="EQ12" s="13">
        <v>8583.5239185000009</v>
      </c>
      <c r="ER12" s="13">
        <v>8007.4921950099997</v>
      </c>
      <c r="ES12" s="13">
        <v>8747.4422600599992</v>
      </c>
      <c r="ET12" s="13">
        <v>8503.89407063</v>
      </c>
      <c r="EU12" s="13">
        <v>8603.2571033599997</v>
      </c>
      <c r="EV12" s="13">
        <v>8291.7143336939989</v>
      </c>
      <c r="EW12" s="13">
        <v>8425.231434360001</v>
      </c>
      <c r="EX12" s="13">
        <v>8350.0896538100023</v>
      </c>
    </row>
    <row r="13" spans="1:154" s="18" customFormat="1" x14ac:dyDescent="0.3">
      <c r="A13" s="15" t="s">
        <v>25</v>
      </c>
      <c r="B13" s="16">
        <v>1062.3656139199998</v>
      </c>
      <c r="C13" s="16">
        <v>1022.2324025300001</v>
      </c>
      <c r="D13" s="16">
        <v>1063.6175883799999</v>
      </c>
      <c r="E13" s="16">
        <v>1209.8326857098523</v>
      </c>
      <c r="F13" s="16">
        <v>1226.3943631099996</v>
      </c>
      <c r="G13" s="16">
        <v>1016.0497343399999</v>
      </c>
      <c r="H13" s="16">
        <v>1219.9717367999999</v>
      </c>
      <c r="I13" s="16">
        <v>1479.10408613</v>
      </c>
      <c r="J13" s="16">
        <v>1462.3960861299997</v>
      </c>
      <c r="K13" s="17">
        <v>1470.2154525400001</v>
      </c>
      <c r="L13" s="16">
        <v>1397.5149939062007</v>
      </c>
      <c r="M13" s="16">
        <v>1437.3637913237203</v>
      </c>
      <c r="N13" s="16">
        <v>1075.4058550534974</v>
      </c>
      <c r="O13" s="16">
        <v>1045.3816051434974</v>
      </c>
      <c r="P13" s="16">
        <v>1360.7082988534971</v>
      </c>
      <c r="Q13" s="16">
        <v>1312.0550122334976</v>
      </c>
      <c r="R13" s="16">
        <v>1425.1585677334974</v>
      </c>
      <c r="S13" s="16">
        <v>1272.4181064499999</v>
      </c>
      <c r="T13" s="16">
        <v>1402.2346842399998</v>
      </c>
      <c r="U13" s="16">
        <v>1206.8905064807343</v>
      </c>
      <c r="V13" s="16">
        <v>1153.5968834600003</v>
      </c>
      <c r="W13" s="16">
        <v>1114.1695070999999</v>
      </c>
      <c r="X13" s="16">
        <v>1132.6516266200001</v>
      </c>
      <c r="Y13" s="16">
        <v>1037.2764183000002</v>
      </c>
      <c r="Z13" s="16">
        <v>1045.3965222900001</v>
      </c>
      <c r="AA13" s="16">
        <v>990.60250527000005</v>
      </c>
      <c r="AB13" s="16">
        <v>1173.2685011700003</v>
      </c>
      <c r="AC13" s="16">
        <v>1024.08210835</v>
      </c>
      <c r="AD13" s="16">
        <v>1413.6790932599999</v>
      </c>
      <c r="AE13" s="16">
        <v>1665.17171639</v>
      </c>
      <c r="AF13" s="16">
        <v>1734.00425733</v>
      </c>
      <c r="AG13" s="16">
        <v>1669.7980673699997</v>
      </c>
      <c r="AH13" s="16">
        <v>1768.3726476700001</v>
      </c>
      <c r="AI13" s="16">
        <v>1679.0651577400001</v>
      </c>
      <c r="AJ13" s="16">
        <v>796.25937651999982</v>
      </c>
      <c r="AK13" s="16">
        <v>728.37058684999988</v>
      </c>
      <c r="AL13" s="16">
        <v>842.32922076999989</v>
      </c>
      <c r="AM13" s="16">
        <v>789.1276041299999</v>
      </c>
      <c r="AN13" s="16">
        <v>796.42299438999987</v>
      </c>
      <c r="AO13" s="16">
        <v>1019.3986119499998</v>
      </c>
      <c r="AP13" s="16">
        <v>1059.9048368999995</v>
      </c>
      <c r="AQ13" s="16">
        <v>1263.0246784999999</v>
      </c>
      <c r="AR13" s="16">
        <v>2141.2265737799999</v>
      </c>
      <c r="AS13" s="16">
        <v>2134.0069733299997</v>
      </c>
      <c r="AT13" s="16">
        <v>2115.5170096899997</v>
      </c>
      <c r="AU13" s="16">
        <v>2116.7842880999997</v>
      </c>
      <c r="AV13" s="16">
        <v>2072.6596748799993</v>
      </c>
      <c r="AW13" s="16">
        <v>2233.6152227899993</v>
      </c>
      <c r="AX13" s="16">
        <v>1891.3774286499997</v>
      </c>
      <c r="AY13" s="16">
        <v>1966.1801765699995</v>
      </c>
      <c r="AZ13" s="16">
        <v>1658.5060791139995</v>
      </c>
      <c r="BA13" s="16">
        <v>1215.6801143149999</v>
      </c>
      <c r="BB13" s="16">
        <v>1115.4237731250003</v>
      </c>
      <c r="BC13" s="16">
        <v>1070.7840561</v>
      </c>
      <c r="BD13" s="16">
        <v>1218.2937930067956</v>
      </c>
      <c r="BE13" s="16">
        <v>1350.5199295500004</v>
      </c>
      <c r="BF13" s="16">
        <v>1631.9766351800001</v>
      </c>
      <c r="BG13" s="16">
        <v>1658.64094084</v>
      </c>
      <c r="BH13" s="16">
        <v>1510.27133751</v>
      </c>
      <c r="BI13" s="16">
        <v>1199.2767189899998</v>
      </c>
      <c r="BJ13" s="16">
        <v>1024.397511095</v>
      </c>
      <c r="BK13" s="16">
        <v>836.27209855905858</v>
      </c>
      <c r="BL13" s="16">
        <v>1171.940322105</v>
      </c>
      <c r="BM13" s="16">
        <v>1022.2935855299999</v>
      </c>
      <c r="BN13" s="16">
        <v>1068.2367665499996</v>
      </c>
      <c r="BO13" s="16">
        <v>781.23080172000016</v>
      </c>
      <c r="BP13" s="16">
        <v>925.58808182000018</v>
      </c>
      <c r="BQ13" s="16">
        <v>936.95965763000015</v>
      </c>
      <c r="BR13" s="16">
        <v>989.30835409000019</v>
      </c>
      <c r="BS13" s="16">
        <v>907.24502824000001</v>
      </c>
      <c r="BT13" s="16">
        <v>849.44161142999997</v>
      </c>
      <c r="BU13" s="16">
        <v>811.91313458000013</v>
      </c>
      <c r="BV13" s="16">
        <v>893.57632054000021</v>
      </c>
      <c r="BW13" s="16">
        <v>1012.1308530600002</v>
      </c>
      <c r="BX13" s="16">
        <v>805.26076589000013</v>
      </c>
      <c r="BY13" s="16">
        <v>1060.32640152</v>
      </c>
      <c r="BZ13" s="16">
        <v>1016.00904456</v>
      </c>
      <c r="CA13" s="16">
        <v>1137.25672882</v>
      </c>
      <c r="CB13" s="16">
        <v>1075.52758305</v>
      </c>
      <c r="CC13" s="16">
        <v>1350.6454670400001</v>
      </c>
      <c r="CD13" s="16">
        <v>1344.9146627100001</v>
      </c>
      <c r="CE13" s="16">
        <v>1235.8874536600001</v>
      </c>
      <c r="CF13" s="16">
        <v>1396.31775595</v>
      </c>
      <c r="CG13" s="16">
        <v>1387.7850584599998</v>
      </c>
      <c r="CH13" s="16">
        <v>1419.8834700499999</v>
      </c>
      <c r="CI13" s="16">
        <v>1404.6035361795002</v>
      </c>
      <c r="CJ13" s="16">
        <v>1552.8412862794999</v>
      </c>
      <c r="CK13" s="16">
        <v>1513.1118913099999</v>
      </c>
      <c r="CL13" s="16">
        <v>1381.7626831299997</v>
      </c>
      <c r="CM13" s="16">
        <v>1165.0118112600001</v>
      </c>
      <c r="CN13" s="16">
        <v>1026.8828991800003</v>
      </c>
      <c r="CO13" s="16">
        <v>1030.5482842400002</v>
      </c>
      <c r="CP13" s="16">
        <v>1132.32058119</v>
      </c>
      <c r="CQ13" s="16">
        <v>1028.4535919730004</v>
      </c>
      <c r="CR13" s="16">
        <v>1051.0461186089999</v>
      </c>
      <c r="CS13" s="16">
        <v>1037.2343339980002</v>
      </c>
      <c r="CT13" s="16">
        <v>1262.0635541280001</v>
      </c>
      <c r="CU13" s="16">
        <v>1407.2785442100001</v>
      </c>
      <c r="CV13" s="16">
        <v>1309.2741654900001</v>
      </c>
      <c r="CW13" s="16">
        <v>1491.39934397</v>
      </c>
      <c r="CX13" s="16">
        <v>1630.9464658700001</v>
      </c>
      <c r="CY13" s="16">
        <v>1860.7401258400002</v>
      </c>
      <c r="CZ13" s="16">
        <v>2140.6676553999996</v>
      </c>
      <c r="DA13" s="16">
        <v>2463.0969745820003</v>
      </c>
      <c r="DB13" s="16">
        <v>1901.90763659</v>
      </c>
      <c r="DC13" s="16">
        <v>1843.1025424800002</v>
      </c>
      <c r="DD13" s="16">
        <v>2607.1144595699998</v>
      </c>
      <c r="DE13" s="16">
        <v>2564.3021740900003</v>
      </c>
      <c r="DF13" s="16">
        <v>1890.6381265200005</v>
      </c>
      <c r="DG13" s="16">
        <v>1852.12410604</v>
      </c>
      <c r="DH13" s="16">
        <v>2628.0467504700009</v>
      </c>
      <c r="DI13" s="16">
        <v>3071.6303202600002</v>
      </c>
      <c r="DJ13" s="16">
        <v>2997.8758650599998</v>
      </c>
      <c r="DK13" s="16">
        <v>3371.0571184370006</v>
      </c>
      <c r="DL13" s="16">
        <v>2983.3206016570011</v>
      </c>
      <c r="DM13" s="16">
        <v>3504.2873970270002</v>
      </c>
      <c r="DN13" s="16">
        <v>3726.1650165669998</v>
      </c>
      <c r="DO13" s="16">
        <v>4276.4477718070011</v>
      </c>
      <c r="DP13" s="16">
        <v>3886.4869579900005</v>
      </c>
      <c r="DQ13" s="16">
        <v>3666.5224509599998</v>
      </c>
      <c r="DR13" s="16">
        <v>3830.4778255500005</v>
      </c>
      <c r="DS13" s="16">
        <v>3770.1359155549999</v>
      </c>
      <c r="DT13" s="16">
        <v>4153.1290687569999</v>
      </c>
      <c r="DU13" s="16">
        <v>4218.5250189985009</v>
      </c>
      <c r="DV13" s="16">
        <v>3733.7432669590003</v>
      </c>
      <c r="DW13" s="16">
        <v>3786.1412182129998</v>
      </c>
      <c r="DX13" s="16">
        <v>3970.2596008995006</v>
      </c>
      <c r="DY13" s="16">
        <v>3862.8082804650012</v>
      </c>
      <c r="DZ13" s="16">
        <v>2829.6171721450009</v>
      </c>
      <c r="EA13" s="16">
        <v>3030.2501367300006</v>
      </c>
      <c r="EB13" s="16">
        <v>2727.2294636099996</v>
      </c>
      <c r="EC13" s="16">
        <v>2791.1561258400006</v>
      </c>
      <c r="ED13" s="16">
        <v>3115.7451986199994</v>
      </c>
      <c r="EE13" s="16">
        <v>3223.3943481300003</v>
      </c>
      <c r="EF13" s="16">
        <v>3190.4324234400001</v>
      </c>
      <c r="EG13" s="16">
        <v>3593.0344075100002</v>
      </c>
      <c r="EH13" s="16">
        <v>3534.5558617300003</v>
      </c>
      <c r="EI13" s="16">
        <v>2954.3182712100001</v>
      </c>
      <c r="EJ13" s="16">
        <v>3035.2247176599994</v>
      </c>
      <c r="EK13" s="16">
        <v>2908.0080532899988</v>
      </c>
      <c r="EL13" s="16">
        <v>3000.0658013799994</v>
      </c>
      <c r="EM13" s="16">
        <v>3660.1305695699984</v>
      </c>
      <c r="EN13" s="16">
        <v>3776.3431275399989</v>
      </c>
      <c r="EO13" s="16">
        <v>4252.8482737999984</v>
      </c>
      <c r="EP13" s="16">
        <v>3985.7618880799992</v>
      </c>
      <c r="EQ13" s="16">
        <v>4291.2364761499985</v>
      </c>
      <c r="ER13" s="16">
        <v>3656.1934223599987</v>
      </c>
      <c r="ES13" s="16">
        <v>3945.0659346799985</v>
      </c>
      <c r="ET13" s="16">
        <v>3656.1550802199977</v>
      </c>
      <c r="EU13" s="16">
        <v>3657.2345842199984</v>
      </c>
      <c r="EV13" s="16">
        <v>3331.398463403998</v>
      </c>
      <c r="EW13" s="16">
        <v>3459.8324578099982</v>
      </c>
      <c r="EX13" s="16">
        <v>3350.4002542699982</v>
      </c>
    </row>
    <row r="14" spans="1:154" s="18" customFormat="1" x14ac:dyDescent="0.3">
      <c r="A14" s="15" t="s">
        <v>26</v>
      </c>
      <c r="B14" s="16">
        <v>54.034304320000004</v>
      </c>
      <c r="C14" s="16">
        <v>61.111090779999998</v>
      </c>
      <c r="D14" s="16">
        <v>56.422930129999997</v>
      </c>
      <c r="E14" s="16">
        <v>44.533844502026618</v>
      </c>
      <c r="F14" s="16">
        <v>59.595718269999985</v>
      </c>
      <c r="G14" s="16">
        <v>68.379995149999999</v>
      </c>
      <c r="H14" s="16">
        <v>62.943988779999998</v>
      </c>
      <c r="I14" s="16">
        <v>63.783823169999991</v>
      </c>
      <c r="J14" s="16">
        <v>63.783823169999991</v>
      </c>
      <c r="K14" s="17">
        <v>58.137879250000005</v>
      </c>
      <c r="L14" s="16">
        <v>51.406843739999999</v>
      </c>
      <c r="M14" s="16">
        <v>54.256843740000001</v>
      </c>
      <c r="N14" s="16">
        <v>46.322262459999997</v>
      </c>
      <c r="O14" s="16">
        <v>55.586797389999994</v>
      </c>
      <c r="P14" s="16">
        <v>44.335886739999992</v>
      </c>
      <c r="Q14" s="16">
        <v>44.191340809999986</v>
      </c>
      <c r="R14" s="16">
        <v>51.913191689999984</v>
      </c>
      <c r="S14" s="16">
        <v>92.681062989999987</v>
      </c>
      <c r="T14" s="16">
        <v>335.60745097999995</v>
      </c>
      <c r="U14" s="16">
        <v>67.272776589999992</v>
      </c>
      <c r="V14" s="16">
        <v>93.901601779999993</v>
      </c>
      <c r="W14" s="16">
        <v>85.188872709999998</v>
      </c>
      <c r="X14" s="16">
        <v>83.403031569999982</v>
      </c>
      <c r="Y14" s="16">
        <v>89.848545559999977</v>
      </c>
      <c r="Z14" s="16">
        <v>87.079771379999983</v>
      </c>
      <c r="AA14" s="16">
        <v>85.587982729999979</v>
      </c>
      <c r="AB14" s="16">
        <v>78.679112469999993</v>
      </c>
      <c r="AC14" s="16">
        <v>87.237119459999974</v>
      </c>
      <c r="AD14" s="16">
        <v>85.005263299999982</v>
      </c>
      <c r="AE14" s="16">
        <v>81.38253410999998</v>
      </c>
      <c r="AF14" s="16">
        <v>79.951860099999976</v>
      </c>
      <c r="AG14" s="16">
        <v>93.111918349999982</v>
      </c>
      <c r="AH14" s="16">
        <v>91.800392349999981</v>
      </c>
      <c r="AI14" s="16">
        <v>86.471729539999984</v>
      </c>
      <c r="AJ14" s="16">
        <v>77.890382729999985</v>
      </c>
      <c r="AK14" s="16">
        <v>77.592188929999978</v>
      </c>
      <c r="AL14" s="16">
        <v>84.135380369999965</v>
      </c>
      <c r="AM14" s="16">
        <v>87.446035609999981</v>
      </c>
      <c r="AN14" s="16">
        <v>87.487904749999984</v>
      </c>
      <c r="AO14" s="16">
        <v>90.056122069999986</v>
      </c>
      <c r="AP14" s="16">
        <v>110.04567322999999</v>
      </c>
      <c r="AQ14" s="16">
        <v>134.87370498999999</v>
      </c>
      <c r="AR14" s="16">
        <v>157.38387342999999</v>
      </c>
      <c r="AS14" s="16">
        <v>182.00808893000001</v>
      </c>
      <c r="AT14" s="16">
        <v>208.15023426999997</v>
      </c>
      <c r="AU14" s="16">
        <v>170.59136517000002</v>
      </c>
      <c r="AV14" s="16">
        <v>144.09991056000004</v>
      </c>
      <c r="AW14" s="16">
        <v>129.39512947</v>
      </c>
      <c r="AX14" s="16">
        <v>127.08435769</v>
      </c>
      <c r="AY14" s="16">
        <v>120.61523752000001</v>
      </c>
      <c r="AZ14" s="16">
        <v>133.36281514000004</v>
      </c>
      <c r="BA14" s="16">
        <v>207.46382127000004</v>
      </c>
      <c r="BB14" s="16">
        <v>216.10831065000005</v>
      </c>
      <c r="BC14" s="16">
        <v>192.97285979000003</v>
      </c>
      <c r="BD14" s="16">
        <v>304.69865560000005</v>
      </c>
      <c r="BE14" s="16">
        <v>413.17152225000001</v>
      </c>
      <c r="BF14" s="16">
        <v>427.44308507</v>
      </c>
      <c r="BG14" s="16">
        <v>452.67724196</v>
      </c>
      <c r="BH14" s="16">
        <v>440.86160130000002</v>
      </c>
      <c r="BI14" s="16">
        <v>468.61050413999999</v>
      </c>
      <c r="BJ14" s="16">
        <v>488.45114546000002</v>
      </c>
      <c r="BK14" s="16">
        <v>617.19809638871845</v>
      </c>
      <c r="BL14" s="16">
        <v>438.91051136999994</v>
      </c>
      <c r="BM14" s="16">
        <v>598.97049560000005</v>
      </c>
      <c r="BN14" s="16">
        <v>596.68933272999993</v>
      </c>
      <c r="BO14" s="16">
        <v>645.06818165000004</v>
      </c>
      <c r="BP14" s="16">
        <v>643.57299058000001</v>
      </c>
      <c r="BQ14" s="16">
        <v>599.59852471999989</v>
      </c>
      <c r="BR14" s="16">
        <v>921.51360782000017</v>
      </c>
      <c r="BS14" s="16">
        <v>643.61389058000009</v>
      </c>
      <c r="BT14" s="16">
        <v>630.05540339000004</v>
      </c>
      <c r="BU14" s="16">
        <v>716.08267896999996</v>
      </c>
      <c r="BV14" s="16">
        <v>784.40808588999994</v>
      </c>
      <c r="BW14" s="16">
        <v>818.72979923000003</v>
      </c>
      <c r="BX14" s="16">
        <v>815.96847911999998</v>
      </c>
      <c r="BY14" s="16">
        <v>783.3880461199999</v>
      </c>
      <c r="BZ14" s="16">
        <v>775.21061888999998</v>
      </c>
      <c r="CA14" s="16">
        <v>679.05519286000003</v>
      </c>
      <c r="CB14" s="16">
        <v>678.03131007999991</v>
      </c>
      <c r="CC14" s="16">
        <v>686.34725490999995</v>
      </c>
      <c r="CD14" s="16">
        <v>606.01732543999992</v>
      </c>
      <c r="CE14" s="16">
        <v>606.37464745000011</v>
      </c>
      <c r="CF14" s="16">
        <v>593.35598851000009</v>
      </c>
      <c r="CG14" s="16">
        <v>601.67704594999998</v>
      </c>
      <c r="CH14" s="16">
        <v>490.19993971000008</v>
      </c>
      <c r="CI14" s="16">
        <v>544.31238041000006</v>
      </c>
      <c r="CJ14" s="16">
        <v>548.32836028999998</v>
      </c>
      <c r="CK14" s="16">
        <v>548.65599008999993</v>
      </c>
      <c r="CL14" s="16">
        <v>514.91843146999997</v>
      </c>
      <c r="CM14" s="16">
        <v>504.34887329999992</v>
      </c>
      <c r="CN14" s="16">
        <v>501.23137124999994</v>
      </c>
      <c r="CO14" s="16">
        <v>488.96883243999997</v>
      </c>
      <c r="CP14" s="16">
        <v>523.24371336000002</v>
      </c>
      <c r="CQ14" s="16">
        <v>565.41312957600007</v>
      </c>
      <c r="CR14" s="16">
        <v>617.31500217500002</v>
      </c>
      <c r="CS14" s="16">
        <v>618.26560097949994</v>
      </c>
      <c r="CT14" s="16">
        <v>579.56981080599996</v>
      </c>
      <c r="CU14" s="16">
        <v>554.75112719599997</v>
      </c>
      <c r="CV14" s="16">
        <v>536.14484034400004</v>
      </c>
      <c r="CW14" s="16">
        <v>520.52023186399992</v>
      </c>
      <c r="CX14" s="16">
        <v>482.25589163999996</v>
      </c>
      <c r="CY14" s="16">
        <v>515.55024925000009</v>
      </c>
      <c r="CZ14" s="16">
        <v>519.50782358999993</v>
      </c>
      <c r="DA14" s="16">
        <v>527.50552886000003</v>
      </c>
      <c r="DB14" s="16">
        <v>496.76794746999991</v>
      </c>
      <c r="DC14" s="16">
        <v>542.57190045999994</v>
      </c>
      <c r="DD14" s="16">
        <v>537.35157758999992</v>
      </c>
      <c r="DE14" s="16">
        <v>563.94811126999991</v>
      </c>
      <c r="DF14" s="16">
        <v>482.32124231999995</v>
      </c>
      <c r="DG14" s="16">
        <v>452.08874178000002</v>
      </c>
      <c r="DH14" s="16">
        <v>451.56652042000002</v>
      </c>
      <c r="DI14" s="16">
        <v>438.03506849999997</v>
      </c>
      <c r="DJ14" s="16">
        <v>444.27250429000003</v>
      </c>
      <c r="DK14" s="16">
        <v>520.88736296000002</v>
      </c>
      <c r="DL14" s="16">
        <v>441.62177088999999</v>
      </c>
      <c r="DM14" s="16">
        <v>476.79203565000006</v>
      </c>
      <c r="DN14" s="16">
        <v>483.61049694000002</v>
      </c>
      <c r="DO14" s="16">
        <v>452.92037442999998</v>
      </c>
      <c r="DP14" s="16">
        <v>454.23695652000004</v>
      </c>
      <c r="DQ14" s="16">
        <v>445.73507184999994</v>
      </c>
      <c r="DR14" s="16">
        <v>463.77017091999994</v>
      </c>
      <c r="DS14" s="16">
        <v>387.35557267000007</v>
      </c>
      <c r="DT14" s="16">
        <v>388.34998567000002</v>
      </c>
      <c r="DU14" s="16">
        <v>357.65315887000003</v>
      </c>
      <c r="DV14" s="16">
        <v>151.82759193000004</v>
      </c>
      <c r="DW14" s="16">
        <v>147.93987832000005</v>
      </c>
      <c r="DX14" s="16">
        <v>155.79843894000007</v>
      </c>
      <c r="DY14" s="16">
        <v>175.03073323000004</v>
      </c>
      <c r="DZ14" s="16">
        <v>151.39099348000005</v>
      </c>
      <c r="EA14" s="16">
        <v>132.52968573000004</v>
      </c>
      <c r="EB14" s="16">
        <v>141.60170887000004</v>
      </c>
      <c r="EC14" s="16">
        <v>140.26363627000003</v>
      </c>
      <c r="ED14" s="16">
        <v>159.96311486000005</v>
      </c>
      <c r="EE14" s="16">
        <v>152.01444773000003</v>
      </c>
      <c r="EF14" s="16">
        <v>153.30730773000008</v>
      </c>
      <c r="EG14" s="16">
        <v>156.83336762000005</v>
      </c>
      <c r="EH14" s="16">
        <v>163.85526762000003</v>
      </c>
      <c r="EI14" s="16">
        <v>254.77065157999999</v>
      </c>
      <c r="EJ14" s="16">
        <v>377.84522307999998</v>
      </c>
      <c r="EK14" s="16">
        <v>367.97246760000007</v>
      </c>
      <c r="EL14" s="16">
        <v>370.43644856000003</v>
      </c>
      <c r="EM14" s="16">
        <v>299.94853466000006</v>
      </c>
      <c r="EN14" s="16">
        <v>299.83831066000005</v>
      </c>
      <c r="EO14" s="16">
        <v>302.50761466</v>
      </c>
      <c r="EP14" s="16">
        <v>276.22661078000004</v>
      </c>
      <c r="EQ14" s="16">
        <v>388.33338340000006</v>
      </c>
      <c r="ER14" s="16">
        <v>407.61571585000007</v>
      </c>
      <c r="ES14" s="16">
        <v>532.8233091300001</v>
      </c>
      <c r="ET14" s="16">
        <v>493.09419598000011</v>
      </c>
      <c r="EU14" s="16">
        <v>525.08116728000005</v>
      </c>
      <c r="EV14" s="16">
        <v>513.11898366000003</v>
      </c>
      <c r="EW14" s="16">
        <v>556.65854437000007</v>
      </c>
      <c r="EX14" s="16">
        <v>558.16134054000008</v>
      </c>
    </row>
    <row r="15" spans="1:154" s="18" customFormat="1" x14ac:dyDescent="0.3">
      <c r="A15" s="15" t="s">
        <v>27</v>
      </c>
      <c r="B15" s="16">
        <v>116.40138019000001</v>
      </c>
      <c r="C15" s="16">
        <v>127.48386812999999</v>
      </c>
      <c r="D15" s="16">
        <v>114.91282575999999</v>
      </c>
      <c r="E15" s="16">
        <v>103.20050000000001</v>
      </c>
      <c r="F15" s="16">
        <v>103.07474702999998</v>
      </c>
      <c r="G15" s="16">
        <v>78.308637020000006</v>
      </c>
      <c r="H15" s="16">
        <v>56.804415599999992</v>
      </c>
      <c r="I15" s="16">
        <v>70.51863702</v>
      </c>
      <c r="J15" s="16">
        <v>70.51863702</v>
      </c>
      <c r="K15" s="17">
        <v>66.994531309999999</v>
      </c>
      <c r="L15" s="16">
        <v>72.195025810000004</v>
      </c>
      <c r="M15" s="16">
        <v>69.508398970000002</v>
      </c>
      <c r="N15" s="16">
        <v>44.088568620000004</v>
      </c>
      <c r="O15" s="16">
        <v>43.488568620000002</v>
      </c>
      <c r="P15" s="16">
        <v>43.795927910000003</v>
      </c>
      <c r="Q15" s="16">
        <v>43.359927909999996</v>
      </c>
      <c r="R15" s="16">
        <v>43.58992791</v>
      </c>
      <c r="S15" s="16">
        <v>43.104579960000002</v>
      </c>
      <c r="T15" s="16">
        <v>43.194579959999999</v>
      </c>
      <c r="U15" s="16">
        <v>44.688579959999998</v>
      </c>
      <c r="V15" s="16">
        <v>44.602720450000007</v>
      </c>
      <c r="W15" s="16">
        <v>44.456927910000005</v>
      </c>
      <c r="X15" s="16">
        <v>44.352720450000007</v>
      </c>
      <c r="Y15" s="16">
        <v>64.28233066</v>
      </c>
      <c r="Z15" s="16">
        <v>65.869886500000007</v>
      </c>
      <c r="AA15" s="16">
        <v>68.40297803</v>
      </c>
      <c r="AB15" s="16">
        <v>75.426905140000002</v>
      </c>
      <c r="AC15" s="16">
        <v>77.744515230000005</v>
      </c>
      <c r="AD15" s="16">
        <v>78.158931349999989</v>
      </c>
      <c r="AE15" s="16">
        <v>74.542384079999991</v>
      </c>
      <c r="AF15" s="16">
        <v>79.687291380000005</v>
      </c>
      <c r="AG15" s="16">
        <v>78.769797770000011</v>
      </c>
      <c r="AH15" s="16">
        <v>78.241888070000002</v>
      </c>
      <c r="AI15" s="16">
        <v>81.365313970000003</v>
      </c>
      <c r="AJ15" s="16">
        <v>79.387016700000004</v>
      </c>
      <c r="AK15" s="16">
        <v>80.296426629999985</v>
      </c>
      <c r="AL15" s="16">
        <v>87.630964939999998</v>
      </c>
      <c r="AM15" s="16">
        <v>86.261254300000004</v>
      </c>
      <c r="AN15" s="16">
        <v>84.306790129999996</v>
      </c>
      <c r="AO15" s="16">
        <v>78.023716989999997</v>
      </c>
      <c r="AP15" s="16">
        <v>74.448303010000004</v>
      </c>
      <c r="AQ15" s="16">
        <v>80.18267256</v>
      </c>
      <c r="AR15" s="16">
        <v>77.049670539999994</v>
      </c>
      <c r="AS15" s="16">
        <v>80.676454309999997</v>
      </c>
      <c r="AT15" s="16">
        <v>80.552378689999998</v>
      </c>
      <c r="AU15" s="16">
        <v>132.38624035999999</v>
      </c>
      <c r="AV15" s="16">
        <v>133.85295102999999</v>
      </c>
      <c r="AW15" s="16">
        <v>151.41783241000002</v>
      </c>
      <c r="AX15" s="16">
        <v>162.56356259</v>
      </c>
      <c r="AY15" s="16">
        <v>163.37326220000003</v>
      </c>
      <c r="AZ15" s="16">
        <v>174.78751319</v>
      </c>
      <c r="BA15" s="16">
        <v>169.84883629000004</v>
      </c>
      <c r="BB15" s="16">
        <v>171.05881708000001</v>
      </c>
      <c r="BC15" s="16">
        <v>159.18025371000002</v>
      </c>
      <c r="BD15" s="16">
        <v>155.52775181999999</v>
      </c>
      <c r="BE15" s="16">
        <v>162.04022525999997</v>
      </c>
      <c r="BF15" s="16">
        <v>161.88816833000004</v>
      </c>
      <c r="BG15" s="16">
        <v>206.03445071000002</v>
      </c>
      <c r="BH15" s="16">
        <v>229.37537155999999</v>
      </c>
      <c r="BI15" s="16">
        <v>255.14756651999997</v>
      </c>
      <c r="BJ15" s="16">
        <v>251.87763357</v>
      </c>
      <c r="BK15" s="16">
        <v>274.58916694722296</v>
      </c>
      <c r="BL15" s="16">
        <v>252.07584362</v>
      </c>
      <c r="BM15" s="16">
        <v>248.06520364999997</v>
      </c>
      <c r="BN15" s="16">
        <v>361.75252176499998</v>
      </c>
      <c r="BO15" s="16">
        <v>352.12251728999996</v>
      </c>
      <c r="BP15" s="16">
        <v>320.38473998400002</v>
      </c>
      <c r="BQ15" s="16">
        <v>329.86727538500003</v>
      </c>
      <c r="BR15" s="16">
        <v>209.90074629999998</v>
      </c>
      <c r="BS15" s="16">
        <v>219.76458589000001</v>
      </c>
      <c r="BT15" s="16">
        <v>226.30314772999998</v>
      </c>
      <c r="BU15" s="16">
        <v>223.41283023999995</v>
      </c>
      <c r="BV15" s="16">
        <v>208.11236899000002</v>
      </c>
      <c r="BW15" s="16">
        <v>245.87531259999997</v>
      </c>
      <c r="BX15" s="16">
        <v>245.43016915000001</v>
      </c>
      <c r="BY15" s="16">
        <v>239.08110678999995</v>
      </c>
      <c r="BZ15" s="16">
        <v>236.14163742</v>
      </c>
      <c r="CA15" s="16">
        <v>331.98692756000008</v>
      </c>
      <c r="CB15" s="16">
        <v>333.72441335000002</v>
      </c>
      <c r="CC15" s="16">
        <v>240.70388343000002</v>
      </c>
      <c r="CD15" s="16">
        <v>240.35931685999995</v>
      </c>
      <c r="CE15" s="16">
        <v>257.85592231000004</v>
      </c>
      <c r="CF15" s="16">
        <v>243.53882818999998</v>
      </c>
      <c r="CG15" s="16">
        <v>242.14079304000006</v>
      </c>
      <c r="CH15" s="16">
        <v>239.08696804000002</v>
      </c>
      <c r="CI15" s="16">
        <v>238.06870507000002</v>
      </c>
      <c r="CJ15" s="16">
        <v>246.31398746999997</v>
      </c>
      <c r="CK15" s="16">
        <v>285.62015518999993</v>
      </c>
      <c r="CL15" s="16">
        <v>288.22607305000002</v>
      </c>
      <c r="CM15" s="16">
        <v>291.33672861999997</v>
      </c>
      <c r="CN15" s="16">
        <v>287.93105502000003</v>
      </c>
      <c r="CO15" s="16">
        <v>287.16254631000004</v>
      </c>
      <c r="CP15" s="16">
        <v>295.24984010000003</v>
      </c>
      <c r="CQ15" s="16">
        <v>478.68286152999997</v>
      </c>
      <c r="CR15" s="16">
        <v>465.94956459000002</v>
      </c>
      <c r="CS15" s="16">
        <v>462.33290266999995</v>
      </c>
      <c r="CT15" s="16">
        <v>531.91383274999998</v>
      </c>
      <c r="CU15" s="16">
        <v>471.41010011999992</v>
      </c>
      <c r="CV15" s="16">
        <v>460.04191433000005</v>
      </c>
      <c r="CW15" s="16">
        <v>455.28765077000003</v>
      </c>
      <c r="CX15" s="16">
        <v>486.00266087</v>
      </c>
      <c r="CY15" s="16">
        <v>473.33711290000002</v>
      </c>
      <c r="CZ15" s="16">
        <v>548.14922612999999</v>
      </c>
      <c r="DA15" s="16">
        <v>555.39214743000002</v>
      </c>
      <c r="DB15" s="16">
        <v>561.53894926999999</v>
      </c>
      <c r="DC15" s="16">
        <v>581.12729495000008</v>
      </c>
      <c r="DD15" s="16">
        <v>577.07065806999992</v>
      </c>
      <c r="DE15" s="16">
        <v>611.21328800000003</v>
      </c>
      <c r="DF15" s="16">
        <v>624.16865824999991</v>
      </c>
      <c r="DG15" s="16">
        <v>641.74185002999991</v>
      </c>
      <c r="DH15" s="16">
        <v>672.5496960800001</v>
      </c>
      <c r="DI15" s="16">
        <v>711.68128777999993</v>
      </c>
      <c r="DJ15" s="16">
        <v>710.94682001000001</v>
      </c>
      <c r="DK15" s="16">
        <v>751.09146539999995</v>
      </c>
      <c r="DL15" s="16">
        <v>600.38983611000003</v>
      </c>
      <c r="DM15" s="16">
        <v>620.98710547999997</v>
      </c>
      <c r="DN15" s="16">
        <v>625.26533658999983</v>
      </c>
      <c r="DO15" s="16">
        <v>686.35318469000015</v>
      </c>
      <c r="DP15" s="16">
        <v>913.11467317999984</v>
      </c>
      <c r="DQ15" s="16">
        <v>922.24805536999997</v>
      </c>
      <c r="DR15" s="16">
        <v>1070.9920809900002</v>
      </c>
      <c r="DS15" s="16">
        <v>1031.20274769</v>
      </c>
      <c r="DT15" s="16">
        <v>1074.1026618899998</v>
      </c>
      <c r="DU15" s="16">
        <v>1031.5695188200002</v>
      </c>
      <c r="DV15" s="16">
        <v>912.22749056999999</v>
      </c>
      <c r="DW15" s="16">
        <v>936.03238428999975</v>
      </c>
      <c r="DX15" s="16">
        <v>940.70481348999999</v>
      </c>
      <c r="DY15" s="16">
        <v>946.05701813999997</v>
      </c>
      <c r="DZ15" s="16">
        <v>933.13595870000006</v>
      </c>
      <c r="EA15" s="16">
        <v>950.14999785000009</v>
      </c>
      <c r="EB15" s="16">
        <v>942.66762169000015</v>
      </c>
      <c r="EC15" s="16">
        <v>932.86843307000004</v>
      </c>
      <c r="ED15" s="16">
        <v>926.2196180200001</v>
      </c>
      <c r="EE15" s="16">
        <v>908.8334112299998</v>
      </c>
      <c r="EF15" s="16">
        <v>907.67108658999985</v>
      </c>
      <c r="EG15" s="16">
        <v>909.51450868000018</v>
      </c>
      <c r="EH15" s="16">
        <v>910.12229336000007</v>
      </c>
      <c r="EI15" s="16">
        <v>916.67358386000001</v>
      </c>
      <c r="EJ15" s="16">
        <v>993.31719229000009</v>
      </c>
      <c r="EK15" s="16">
        <v>1055.8437825599997</v>
      </c>
      <c r="EL15" s="16">
        <v>1074.73277781</v>
      </c>
      <c r="EM15" s="16">
        <v>1065.76393736</v>
      </c>
      <c r="EN15" s="16">
        <v>1072.4674205199999</v>
      </c>
      <c r="EO15" s="16">
        <v>1060.1232582300001</v>
      </c>
      <c r="EP15" s="16">
        <v>1083.4903212300001</v>
      </c>
      <c r="EQ15" s="16">
        <v>922.32564740999976</v>
      </c>
      <c r="ER15" s="16">
        <v>844.26720878999981</v>
      </c>
      <c r="ES15" s="16">
        <v>971.2158962799997</v>
      </c>
      <c r="ET15" s="16">
        <v>1018.3174937799999</v>
      </c>
      <c r="EU15" s="16">
        <v>1049.9623903099998</v>
      </c>
      <c r="EV15" s="16">
        <v>788.5624000800002</v>
      </c>
      <c r="EW15" s="16">
        <v>768.66337640000006</v>
      </c>
      <c r="EX15" s="16">
        <v>768.22806859000002</v>
      </c>
    </row>
    <row r="16" spans="1:154" s="18" customFormat="1" x14ac:dyDescent="0.3">
      <c r="A16" s="15" t="s">
        <v>28</v>
      </c>
      <c r="B16" s="16">
        <v>18.417000999999999</v>
      </c>
      <c r="C16" s="16">
        <v>18.417000999999999</v>
      </c>
      <c r="D16" s="16">
        <v>13.917000999999999</v>
      </c>
      <c r="E16" s="16">
        <v>13.916998999999999</v>
      </c>
      <c r="F16" s="16">
        <v>13.917000999999999</v>
      </c>
      <c r="G16" s="16">
        <v>13.917000999999999</v>
      </c>
      <c r="H16" s="16">
        <v>13.917000999999999</v>
      </c>
      <c r="I16" s="16">
        <v>13.916999999999998</v>
      </c>
      <c r="J16" s="16">
        <v>13.916999999999998</v>
      </c>
      <c r="K16" s="17">
        <v>13.916999999999998</v>
      </c>
      <c r="L16" s="16">
        <v>14.115763959866644</v>
      </c>
      <c r="M16" s="16">
        <v>14.014616422013209</v>
      </c>
      <c r="N16" s="16">
        <v>14.007960419358204</v>
      </c>
      <c r="O16" s="16">
        <v>14.007960419358204</v>
      </c>
      <c r="P16" s="16">
        <v>14.007960419358204</v>
      </c>
      <c r="Q16" s="16">
        <v>14.007960419358204</v>
      </c>
      <c r="R16" s="16">
        <v>14.007960419358204</v>
      </c>
      <c r="S16" s="16">
        <v>17.899999999999999</v>
      </c>
      <c r="T16" s="16">
        <v>13.902341779999997</v>
      </c>
      <c r="U16" s="16">
        <v>13.864252180569618</v>
      </c>
      <c r="V16" s="16">
        <v>13.946999999999999</v>
      </c>
      <c r="W16" s="16">
        <v>13.946999999999999</v>
      </c>
      <c r="X16" s="16">
        <v>13.946999999999999</v>
      </c>
      <c r="Y16" s="16">
        <v>13.946999999999999</v>
      </c>
      <c r="Z16" s="16">
        <v>13.946999999999999</v>
      </c>
      <c r="AA16" s="16">
        <v>0</v>
      </c>
      <c r="AB16" s="16">
        <v>0</v>
      </c>
      <c r="AC16" s="16">
        <v>6.9388939039072284E-17</v>
      </c>
      <c r="AD16" s="16">
        <v>0</v>
      </c>
      <c r="AE16" s="16">
        <v>-2.2800000000000012E-4</v>
      </c>
      <c r="AF16" s="16">
        <v>-2.2800000000000012E-4</v>
      </c>
      <c r="AG16" s="16">
        <v>-2.2800000000000012E-4</v>
      </c>
      <c r="AH16" s="16">
        <v>-2.2800000000000012E-4</v>
      </c>
      <c r="AI16" s="16">
        <v>1.659772</v>
      </c>
      <c r="AJ16" s="16">
        <v>-2.2800000000000012E-4</v>
      </c>
      <c r="AK16" s="16">
        <v>-2.2800000000000012E-4</v>
      </c>
      <c r="AL16" s="16">
        <v>-2.2800000000000012E-4</v>
      </c>
      <c r="AM16" s="16">
        <v>-2.2800000000000012E-4</v>
      </c>
      <c r="AN16" s="16">
        <v>-2.2800000000000012E-4</v>
      </c>
      <c r="AO16" s="16">
        <v>7.719999999999999E-4</v>
      </c>
      <c r="AP16" s="16">
        <v>7.719999999999999E-4</v>
      </c>
      <c r="AQ16" s="16">
        <v>3.0707719999999998</v>
      </c>
      <c r="AR16" s="16">
        <v>3.9407719999999995</v>
      </c>
      <c r="AS16" s="16">
        <v>5.5207720000000009</v>
      </c>
      <c r="AT16" s="16">
        <v>5.480772</v>
      </c>
      <c r="AU16" s="16">
        <v>5.34</v>
      </c>
      <c r="AV16" s="16">
        <v>5.45</v>
      </c>
      <c r="AW16" s="16">
        <v>4.63</v>
      </c>
      <c r="AX16" s="16">
        <v>5.25</v>
      </c>
      <c r="AY16" s="16">
        <v>4.5599999999999996</v>
      </c>
      <c r="AZ16" s="16">
        <v>10.109926</v>
      </c>
      <c r="BA16" s="16">
        <v>13.829852000000001</v>
      </c>
      <c r="BB16" s="16">
        <v>13.069852000000001</v>
      </c>
      <c r="BC16" s="16">
        <v>12.399852000000001</v>
      </c>
      <c r="BD16" s="16">
        <v>13.389852000000001</v>
      </c>
      <c r="BE16" s="16">
        <v>13.439852000000002</v>
      </c>
      <c r="BF16" s="16">
        <v>13.389852000000001</v>
      </c>
      <c r="BG16" s="16">
        <v>9.5898520000000005</v>
      </c>
      <c r="BH16" s="16">
        <v>1.0798520000000005</v>
      </c>
      <c r="BI16" s="16">
        <v>0.8600000000000001</v>
      </c>
      <c r="BJ16" s="16">
        <v>0.31</v>
      </c>
      <c r="BK16" s="16">
        <v>0.38</v>
      </c>
      <c r="BL16" s="16">
        <v>0</v>
      </c>
      <c r="BM16" s="16">
        <v>0</v>
      </c>
      <c r="BN16" s="16">
        <v>0</v>
      </c>
      <c r="BO16" s="16">
        <v>1.2</v>
      </c>
      <c r="BP16" s="16">
        <v>2.8</v>
      </c>
      <c r="BQ16" s="16">
        <v>2.5700000000000003</v>
      </c>
      <c r="BR16" s="16">
        <v>2.9</v>
      </c>
      <c r="BS16" s="16">
        <v>2.9</v>
      </c>
      <c r="BT16" s="16">
        <v>2.65</v>
      </c>
      <c r="BU16" s="16">
        <v>1.9000000000000001</v>
      </c>
      <c r="BV16" s="16">
        <v>1.9</v>
      </c>
      <c r="BW16" s="16">
        <v>1.9</v>
      </c>
      <c r="BX16" s="16">
        <v>1.8800000000000001</v>
      </c>
      <c r="BY16" s="16">
        <v>3.1</v>
      </c>
      <c r="BZ16" s="16">
        <v>2.33</v>
      </c>
      <c r="CA16" s="16">
        <v>2.89</v>
      </c>
      <c r="CB16" s="16">
        <v>4.09</v>
      </c>
      <c r="CC16" s="16">
        <v>0</v>
      </c>
      <c r="CD16" s="16">
        <v>0</v>
      </c>
      <c r="CE16" s="16">
        <v>0</v>
      </c>
      <c r="CF16" s="16">
        <v>1.4000000000000001</v>
      </c>
      <c r="CG16" s="16">
        <v>3.25</v>
      </c>
      <c r="CH16" s="16">
        <v>3.9999999999999996</v>
      </c>
      <c r="CI16" s="16">
        <v>2.84</v>
      </c>
      <c r="CJ16" s="16">
        <v>2.8899999999999997</v>
      </c>
      <c r="CK16" s="16">
        <v>4.43</v>
      </c>
      <c r="CL16" s="16">
        <v>3.8</v>
      </c>
      <c r="CM16" s="16">
        <v>3.77</v>
      </c>
      <c r="CN16" s="16">
        <v>5.5</v>
      </c>
      <c r="CO16" s="16">
        <v>7.68</v>
      </c>
      <c r="CP16" s="16">
        <v>9.4699999999999989</v>
      </c>
      <c r="CQ16" s="16">
        <v>3.71</v>
      </c>
      <c r="CR16" s="16">
        <v>5.3099999999999987</v>
      </c>
      <c r="CS16" s="16">
        <v>5.31</v>
      </c>
      <c r="CT16" s="16">
        <v>7.3199999999999994</v>
      </c>
      <c r="CU16" s="16">
        <v>6.9500000000000011</v>
      </c>
      <c r="CV16" s="16">
        <v>6.41</v>
      </c>
      <c r="CW16" s="16">
        <v>6.94</v>
      </c>
      <c r="CX16" s="16">
        <v>8.84</v>
      </c>
      <c r="CY16" s="16">
        <v>23.25</v>
      </c>
      <c r="CZ16" s="16">
        <v>24.762999999999998</v>
      </c>
      <c r="DA16" s="16">
        <v>24.485959999999995</v>
      </c>
      <c r="DB16" s="16">
        <v>24.888459999999995</v>
      </c>
      <c r="DC16" s="16">
        <v>36.793459999999996</v>
      </c>
      <c r="DD16" s="16">
        <v>45.52346</v>
      </c>
      <c r="DE16" s="16">
        <v>45.451360000000001</v>
      </c>
      <c r="DF16" s="16">
        <v>15.38632142</v>
      </c>
      <c r="DG16" s="16">
        <v>15.90002142</v>
      </c>
      <c r="DH16" s="16">
        <v>17.314821420000001</v>
      </c>
      <c r="DI16" s="16">
        <v>17.278221420000001</v>
      </c>
      <c r="DJ16" s="16">
        <v>28.251116979999999</v>
      </c>
      <c r="DK16" s="16">
        <v>17.204721419999998</v>
      </c>
      <c r="DL16" s="16">
        <v>18.161642620000002</v>
      </c>
      <c r="DM16" s="16">
        <v>17.523242620000001</v>
      </c>
      <c r="DN16" s="16">
        <v>17.223142620000001</v>
      </c>
      <c r="DO16" s="16">
        <v>18.18080698</v>
      </c>
      <c r="DP16" s="16">
        <v>18.239346980000001</v>
      </c>
      <c r="DQ16" s="16">
        <v>17.450046980000003</v>
      </c>
      <c r="DR16" s="16">
        <v>18.843243409999999</v>
      </c>
      <c r="DS16" s="16">
        <v>17.702493409999999</v>
      </c>
      <c r="DT16" s="16">
        <v>17.64694871</v>
      </c>
      <c r="DU16" s="16">
        <v>17.731423379999999</v>
      </c>
      <c r="DV16" s="16">
        <v>19.031149330000002</v>
      </c>
      <c r="DW16" s="16">
        <v>18.97732495</v>
      </c>
      <c r="DX16" s="16">
        <v>18.876134480000001</v>
      </c>
      <c r="DY16" s="16">
        <v>18.19126932</v>
      </c>
      <c r="DZ16" s="16">
        <v>18.007469320000002</v>
      </c>
      <c r="EA16" s="16">
        <v>18.10746932</v>
      </c>
      <c r="EB16" s="16">
        <v>18.117469320000001</v>
      </c>
      <c r="EC16" s="16">
        <v>18.10746932</v>
      </c>
      <c r="ED16" s="16">
        <v>17.909769320000002</v>
      </c>
      <c r="EE16" s="16">
        <v>17.91976932</v>
      </c>
      <c r="EF16" s="16">
        <v>17.902469320000002</v>
      </c>
      <c r="EG16" s="16">
        <v>17.834269320000001</v>
      </c>
      <c r="EH16" s="16">
        <v>17.684004829999999</v>
      </c>
      <c r="EI16" s="16">
        <v>17.634304829999998</v>
      </c>
      <c r="EJ16" s="16">
        <v>17.519167449999998</v>
      </c>
      <c r="EK16" s="16">
        <v>42.208391899999995</v>
      </c>
      <c r="EL16" s="16">
        <v>43.1390739</v>
      </c>
      <c r="EM16" s="16">
        <v>42.95258896</v>
      </c>
      <c r="EN16" s="16">
        <v>42.853577180000002</v>
      </c>
      <c r="EO16" s="16">
        <v>42.581520319999996</v>
      </c>
      <c r="EP16" s="16">
        <v>42.596667289999999</v>
      </c>
      <c r="EQ16" s="16">
        <v>42.503900779999995</v>
      </c>
      <c r="ER16" s="16">
        <v>42.490156539999994</v>
      </c>
      <c r="ES16" s="16">
        <v>42.192109250000001</v>
      </c>
      <c r="ET16" s="16">
        <v>41.321704629999999</v>
      </c>
      <c r="EU16" s="16">
        <v>42.126479279999998</v>
      </c>
      <c r="EV16" s="16">
        <v>41.525510420000003</v>
      </c>
      <c r="EW16" s="16">
        <v>41.514542669999997</v>
      </c>
      <c r="EX16" s="16">
        <v>41.475572249999999</v>
      </c>
    </row>
    <row r="17" spans="1:154" s="18" customFormat="1" x14ac:dyDescent="0.3">
      <c r="A17" s="15" t="s">
        <v>29</v>
      </c>
      <c r="B17" s="16">
        <v>3.65</v>
      </c>
      <c r="C17" s="16">
        <v>3.65</v>
      </c>
      <c r="D17" s="16">
        <v>3.746</v>
      </c>
      <c r="E17" s="16">
        <v>3.2272199083783635</v>
      </c>
      <c r="F17" s="16">
        <v>3.5209999999999999</v>
      </c>
      <c r="G17" s="16">
        <v>3.5209999999999999</v>
      </c>
      <c r="H17" s="16">
        <v>3.8280000000000003</v>
      </c>
      <c r="I17" s="16">
        <v>3.8079999999999998</v>
      </c>
      <c r="J17" s="16">
        <v>3.8849999999999998</v>
      </c>
      <c r="K17" s="17">
        <v>4.0009999999999994</v>
      </c>
      <c r="L17" s="16">
        <v>4.2091893179166533</v>
      </c>
      <c r="M17" s="16">
        <v>6.3876951908906534</v>
      </c>
      <c r="N17" s="16">
        <v>6.3552613044559809</v>
      </c>
      <c r="O17" s="16">
        <v>6.3752613044559814</v>
      </c>
      <c r="P17" s="16">
        <v>6.3752613044559814</v>
      </c>
      <c r="Q17" s="16">
        <v>6.3752613044559814</v>
      </c>
      <c r="R17" s="16">
        <v>6.3452613044559811</v>
      </c>
      <c r="S17" s="16">
        <v>6.4030000000000005</v>
      </c>
      <c r="T17" s="16">
        <v>10.35</v>
      </c>
      <c r="U17" s="16">
        <v>6.3557417796162099</v>
      </c>
      <c r="V17" s="16">
        <v>6.3860000000000001</v>
      </c>
      <c r="W17" s="16">
        <v>6.4010000000000007</v>
      </c>
      <c r="X17" s="16">
        <v>13.563999999999998</v>
      </c>
      <c r="Y17" s="16">
        <v>13.492000000000001</v>
      </c>
      <c r="Z17" s="16">
        <v>13.408052850000001</v>
      </c>
      <c r="AA17" s="16">
        <v>8.2489146400000006</v>
      </c>
      <c r="AB17" s="16">
        <v>8.2433168000000006</v>
      </c>
      <c r="AC17" s="16">
        <v>8.1173928399999991</v>
      </c>
      <c r="AD17" s="16">
        <v>7.9302970299999993</v>
      </c>
      <c r="AE17" s="16">
        <v>7.8947255799999994</v>
      </c>
      <c r="AF17" s="16">
        <v>7.796967969999999</v>
      </c>
      <c r="AG17" s="16">
        <v>7.8696759799999993</v>
      </c>
      <c r="AH17" s="16">
        <v>7.8420361699999992</v>
      </c>
      <c r="AI17" s="16">
        <v>5.8010279999999996</v>
      </c>
      <c r="AJ17" s="16">
        <v>15.801028000000001</v>
      </c>
      <c r="AK17" s="16">
        <v>14.681028</v>
      </c>
      <c r="AL17" s="16">
        <v>17.981028000000002</v>
      </c>
      <c r="AM17" s="16">
        <v>5.1780279999999994</v>
      </c>
      <c r="AN17" s="16">
        <v>3.951028</v>
      </c>
      <c r="AO17" s="16">
        <v>4.7510279999999998</v>
      </c>
      <c r="AP17" s="16">
        <v>5.7510279999999998</v>
      </c>
      <c r="AQ17" s="16">
        <v>5.7510279999999998</v>
      </c>
      <c r="AR17" s="16">
        <v>6.5510279999999996</v>
      </c>
      <c r="AS17" s="16">
        <v>6.5510279999999996</v>
      </c>
      <c r="AT17" s="16">
        <v>6.5510279999999996</v>
      </c>
      <c r="AU17" s="16">
        <v>7.5771799299999998</v>
      </c>
      <c r="AV17" s="16">
        <v>7.5771799299999998</v>
      </c>
      <c r="AW17" s="16">
        <v>7.5571799299999993</v>
      </c>
      <c r="AX17" s="16">
        <v>7.3952604399999995</v>
      </c>
      <c r="AY17" s="16">
        <v>7.4020030300000004</v>
      </c>
      <c r="AZ17" s="16">
        <v>25.174060996999998</v>
      </c>
      <c r="BA17" s="16">
        <v>39.472419273</v>
      </c>
      <c r="BB17" s="16">
        <v>19.845665723</v>
      </c>
      <c r="BC17" s="16">
        <v>17.084885419999999</v>
      </c>
      <c r="BD17" s="16">
        <v>16.828073619999998</v>
      </c>
      <c r="BE17" s="16">
        <v>16.81807362</v>
      </c>
      <c r="BF17" s="16">
        <v>17.317008619999999</v>
      </c>
      <c r="BG17" s="16">
        <v>9.8171453199999998</v>
      </c>
      <c r="BH17" s="16">
        <v>6.4871453199999998</v>
      </c>
      <c r="BI17" s="16">
        <v>6.3948006800000003</v>
      </c>
      <c r="BJ17" s="16">
        <v>5.0093130999999991</v>
      </c>
      <c r="BK17" s="16">
        <v>5.0093130999999991</v>
      </c>
      <c r="BL17" s="16">
        <v>5.0093130999999991</v>
      </c>
      <c r="BM17" s="16">
        <v>5.1295441699999991</v>
      </c>
      <c r="BN17" s="16">
        <v>6.2757341699999998</v>
      </c>
      <c r="BO17" s="16">
        <v>8.3728354899999999</v>
      </c>
      <c r="BP17" s="16">
        <v>12.094272749999998</v>
      </c>
      <c r="BQ17" s="16">
        <v>14.438552400000001</v>
      </c>
      <c r="BR17" s="16">
        <v>14.639352239999999</v>
      </c>
      <c r="BS17" s="16">
        <v>16.149693630000002</v>
      </c>
      <c r="BT17" s="16">
        <v>16.288555129999999</v>
      </c>
      <c r="BU17" s="16">
        <v>14.61517585</v>
      </c>
      <c r="BV17" s="16">
        <v>16.026268829999999</v>
      </c>
      <c r="BW17" s="16">
        <v>16.097436569999999</v>
      </c>
      <c r="BX17" s="16">
        <v>16.514198569999998</v>
      </c>
      <c r="BY17" s="16">
        <v>17.512881379999996</v>
      </c>
      <c r="BZ17" s="16">
        <v>15.302451569999999</v>
      </c>
      <c r="CA17" s="16">
        <v>18.488245630000002</v>
      </c>
      <c r="CB17" s="16">
        <v>16.932236049999997</v>
      </c>
      <c r="CC17" s="16">
        <v>18.205248219999998</v>
      </c>
      <c r="CD17" s="16">
        <v>23.13319632</v>
      </c>
      <c r="CE17" s="16">
        <v>22.502511980000001</v>
      </c>
      <c r="CF17" s="16">
        <v>23.857872780000001</v>
      </c>
      <c r="CG17" s="16">
        <v>24.51515054</v>
      </c>
      <c r="CH17" s="16">
        <v>27.84733919</v>
      </c>
      <c r="CI17" s="16">
        <v>83.74117622</v>
      </c>
      <c r="CJ17" s="16">
        <v>81.502811809999997</v>
      </c>
      <c r="CK17" s="16">
        <v>83.575266370000008</v>
      </c>
      <c r="CL17" s="16">
        <v>85.426874340000012</v>
      </c>
      <c r="CM17" s="16">
        <v>29.151511580000005</v>
      </c>
      <c r="CN17" s="16">
        <v>29.494641059999999</v>
      </c>
      <c r="CO17" s="16">
        <v>28.095701419999997</v>
      </c>
      <c r="CP17" s="16">
        <v>24.898619089999997</v>
      </c>
      <c r="CQ17" s="16">
        <v>32.746694649999995</v>
      </c>
      <c r="CR17" s="16">
        <v>33.009804159999995</v>
      </c>
      <c r="CS17" s="16">
        <v>32.130476349999995</v>
      </c>
      <c r="CT17" s="16">
        <v>32.251591149999996</v>
      </c>
      <c r="CU17" s="16">
        <v>34.839507699999999</v>
      </c>
      <c r="CV17" s="16">
        <v>40.964680610000002</v>
      </c>
      <c r="CW17" s="16">
        <v>43.705442779999998</v>
      </c>
      <c r="CX17" s="16">
        <v>43.709183119999999</v>
      </c>
      <c r="CY17" s="16">
        <v>43.22196005</v>
      </c>
      <c r="CZ17" s="16">
        <v>43.528019129999997</v>
      </c>
      <c r="DA17" s="16">
        <v>43.581886709999999</v>
      </c>
      <c r="DB17" s="16">
        <v>44.386102389999998</v>
      </c>
      <c r="DC17" s="16">
        <v>43.730804509999999</v>
      </c>
      <c r="DD17" s="16">
        <v>43.19018896</v>
      </c>
      <c r="DE17" s="16">
        <v>47.435285639999989</v>
      </c>
      <c r="DF17" s="16">
        <v>43.687589719999998</v>
      </c>
      <c r="DG17" s="16">
        <v>45.81604372999999</v>
      </c>
      <c r="DH17" s="16">
        <v>45.87254956999999</v>
      </c>
      <c r="DI17" s="16">
        <v>45.031907570000001</v>
      </c>
      <c r="DJ17" s="16">
        <v>42.800371939999991</v>
      </c>
      <c r="DK17" s="16">
        <v>45.628575999999995</v>
      </c>
      <c r="DL17" s="16">
        <v>47.610404099999997</v>
      </c>
      <c r="DM17" s="16">
        <v>49.732231229999996</v>
      </c>
      <c r="DN17" s="16">
        <v>49.988736769999996</v>
      </c>
      <c r="DO17" s="16">
        <v>61.750939200000005</v>
      </c>
      <c r="DP17" s="16">
        <v>54.739339560000005</v>
      </c>
      <c r="DQ17" s="16">
        <v>55.100035570000003</v>
      </c>
      <c r="DR17" s="16">
        <v>55.622107759999999</v>
      </c>
      <c r="DS17" s="16">
        <v>55.444713370000002</v>
      </c>
      <c r="DT17" s="16">
        <v>53.914412859999999</v>
      </c>
      <c r="DU17" s="16">
        <v>55.046130079999998</v>
      </c>
      <c r="DV17" s="16">
        <v>53.743671800000001</v>
      </c>
      <c r="DW17" s="16">
        <v>53.602205439999999</v>
      </c>
      <c r="DX17" s="16">
        <v>55.894809500000001</v>
      </c>
      <c r="DY17" s="16">
        <v>54.29103447</v>
      </c>
      <c r="DZ17" s="16">
        <v>53.911797870000001</v>
      </c>
      <c r="EA17" s="16">
        <v>54.397954820000002</v>
      </c>
      <c r="EB17" s="16">
        <v>54.182321909999999</v>
      </c>
      <c r="EC17" s="16">
        <v>53.295677079999997</v>
      </c>
      <c r="ED17" s="16">
        <v>53.363350769999997</v>
      </c>
      <c r="EE17" s="16">
        <v>53.622330939999998</v>
      </c>
      <c r="EF17" s="16">
        <v>52.742921550000005</v>
      </c>
      <c r="EG17" s="16">
        <v>52.704194529999995</v>
      </c>
      <c r="EH17" s="16">
        <v>52.170898510000001</v>
      </c>
      <c r="EI17" s="16">
        <v>52.684945209999995</v>
      </c>
      <c r="EJ17" s="16">
        <v>55.661989559999995</v>
      </c>
      <c r="EK17" s="16">
        <v>55.407963390000006</v>
      </c>
      <c r="EL17" s="16">
        <v>54.984581030000001</v>
      </c>
      <c r="EM17" s="16">
        <v>53.31801861000001</v>
      </c>
      <c r="EN17" s="16">
        <v>53.506327880000001</v>
      </c>
      <c r="EO17" s="16">
        <v>53.411504289999996</v>
      </c>
      <c r="EP17" s="16">
        <v>53.108708800000002</v>
      </c>
      <c r="EQ17" s="16">
        <v>52.157967760000005</v>
      </c>
      <c r="ER17" s="16">
        <v>32.37415721</v>
      </c>
      <c r="ES17" s="16">
        <v>53.191489529999998</v>
      </c>
      <c r="ET17" s="16">
        <v>50.70253203</v>
      </c>
      <c r="EU17" s="16">
        <v>47.713461039999999</v>
      </c>
      <c r="EV17" s="16">
        <v>49.716242609999995</v>
      </c>
      <c r="EW17" s="16">
        <v>48.609771530000003</v>
      </c>
      <c r="EX17" s="16">
        <v>50.071771429999998</v>
      </c>
    </row>
    <row r="18" spans="1:154" s="18" customFormat="1" x14ac:dyDescent="0.3">
      <c r="A18" s="15" t="s">
        <v>30</v>
      </c>
      <c r="B18" s="16">
        <v>173.79593448000003</v>
      </c>
      <c r="C18" s="16">
        <v>166.47357003999997</v>
      </c>
      <c r="D18" s="16">
        <v>179.59924499000002</v>
      </c>
      <c r="E18" s="16">
        <v>190.01010738972116</v>
      </c>
      <c r="F18" s="16">
        <v>291.88406337999993</v>
      </c>
      <c r="G18" s="16">
        <v>297.87247134999996</v>
      </c>
      <c r="H18" s="16">
        <v>312.50642290999997</v>
      </c>
      <c r="I18" s="16">
        <v>282.8823931</v>
      </c>
      <c r="J18" s="16">
        <v>277.51539309999998</v>
      </c>
      <c r="K18" s="17">
        <v>266.57936957999999</v>
      </c>
      <c r="L18" s="16">
        <v>313.29238627268541</v>
      </c>
      <c r="M18" s="16">
        <v>354.40241441133691</v>
      </c>
      <c r="N18" s="16">
        <v>345.94472355509822</v>
      </c>
      <c r="O18" s="16">
        <v>360.23793470509816</v>
      </c>
      <c r="P18" s="16">
        <v>368.51534088509823</v>
      </c>
      <c r="Q18" s="16">
        <v>379.91524479509826</v>
      </c>
      <c r="R18" s="16">
        <v>397.03602822509822</v>
      </c>
      <c r="S18" s="16">
        <v>361.86802832000001</v>
      </c>
      <c r="T18" s="16">
        <v>410.7830027600001</v>
      </c>
      <c r="U18" s="16">
        <v>424.72046663958054</v>
      </c>
      <c r="V18" s="16">
        <v>396.48707269999994</v>
      </c>
      <c r="W18" s="16">
        <v>462.80428560999997</v>
      </c>
      <c r="X18" s="16">
        <v>412.82875272000001</v>
      </c>
      <c r="Y18" s="16">
        <v>421.73027364000001</v>
      </c>
      <c r="Z18" s="16">
        <v>523.31038228000011</v>
      </c>
      <c r="AA18" s="16">
        <v>362.23328862</v>
      </c>
      <c r="AB18" s="16">
        <v>416.93941543000005</v>
      </c>
      <c r="AC18" s="16">
        <v>475.34777565999997</v>
      </c>
      <c r="AD18" s="16">
        <v>763.92430270000011</v>
      </c>
      <c r="AE18" s="16">
        <v>853.32283054999994</v>
      </c>
      <c r="AF18" s="16">
        <v>860.54574047999995</v>
      </c>
      <c r="AG18" s="16">
        <v>860.32171902999994</v>
      </c>
      <c r="AH18" s="16">
        <v>852.78084337000007</v>
      </c>
      <c r="AI18" s="16">
        <v>856.85817700999996</v>
      </c>
      <c r="AJ18" s="16">
        <v>849.04640920999998</v>
      </c>
      <c r="AK18" s="16">
        <v>847.35018830000001</v>
      </c>
      <c r="AL18" s="16">
        <v>900.98073104000014</v>
      </c>
      <c r="AM18" s="16">
        <v>530.65014177</v>
      </c>
      <c r="AN18" s="16">
        <v>423.85819050999999</v>
      </c>
      <c r="AO18" s="16">
        <v>587.36355494999987</v>
      </c>
      <c r="AP18" s="16">
        <v>566.61279353999998</v>
      </c>
      <c r="AQ18" s="16">
        <v>613.40793254999994</v>
      </c>
      <c r="AR18" s="16">
        <v>789.91832879000003</v>
      </c>
      <c r="AS18" s="16">
        <v>766.02959942000007</v>
      </c>
      <c r="AT18" s="16">
        <v>728.52957026000001</v>
      </c>
      <c r="AU18" s="16">
        <v>598.59993009999994</v>
      </c>
      <c r="AV18" s="16">
        <v>499.38514387000009</v>
      </c>
      <c r="AW18" s="16">
        <v>568.24753142999998</v>
      </c>
      <c r="AX18" s="16">
        <v>581.27296415000001</v>
      </c>
      <c r="AY18" s="16">
        <v>580.65690642000004</v>
      </c>
      <c r="AZ18" s="16">
        <v>414.54486384999996</v>
      </c>
      <c r="BA18" s="16">
        <v>435.05682984999999</v>
      </c>
      <c r="BB18" s="16">
        <v>415.00461509000002</v>
      </c>
      <c r="BC18" s="16">
        <v>385.79022848999995</v>
      </c>
      <c r="BD18" s="16">
        <v>482.76670715</v>
      </c>
      <c r="BE18" s="16">
        <v>555.49830480000003</v>
      </c>
      <c r="BF18" s="16">
        <v>625.80134891000012</v>
      </c>
      <c r="BG18" s="16">
        <v>739.74191385999995</v>
      </c>
      <c r="BH18" s="16">
        <v>743.30821827</v>
      </c>
      <c r="BI18" s="16">
        <v>689.22264681000001</v>
      </c>
      <c r="BJ18" s="16">
        <v>766.09582596000007</v>
      </c>
      <c r="BK18" s="16">
        <v>773.05243350000001</v>
      </c>
      <c r="BL18" s="16">
        <v>719.02918549999993</v>
      </c>
      <c r="BM18" s="16">
        <v>562.68188459999999</v>
      </c>
      <c r="BN18" s="16">
        <v>558.55562087999999</v>
      </c>
      <c r="BO18" s="16">
        <v>538.41911835999997</v>
      </c>
      <c r="BP18" s="16">
        <v>532.86101258999997</v>
      </c>
      <c r="BQ18" s="16">
        <v>530.34880709000004</v>
      </c>
      <c r="BR18" s="16">
        <v>543.94964607000009</v>
      </c>
      <c r="BS18" s="16">
        <v>537.55984429</v>
      </c>
      <c r="BT18" s="16">
        <v>568.86927698</v>
      </c>
      <c r="BU18" s="16">
        <v>478.06553423999992</v>
      </c>
      <c r="BV18" s="16">
        <v>440.36035945999998</v>
      </c>
      <c r="BW18" s="16">
        <v>400.47638684000003</v>
      </c>
      <c r="BX18" s="16">
        <v>400.14997690999996</v>
      </c>
      <c r="BY18" s="16">
        <v>415.67208767</v>
      </c>
      <c r="BZ18" s="16">
        <v>424.65706098999999</v>
      </c>
      <c r="CA18" s="16">
        <v>428.22634453999996</v>
      </c>
      <c r="CB18" s="16">
        <v>566.5125740200001</v>
      </c>
      <c r="CC18" s="16">
        <v>571.66468169000007</v>
      </c>
      <c r="CD18" s="16">
        <v>592.82422728000006</v>
      </c>
      <c r="CE18" s="16">
        <v>691.54295622999996</v>
      </c>
      <c r="CF18" s="16">
        <v>694.01152685000011</v>
      </c>
      <c r="CG18" s="16">
        <v>681.85303518000001</v>
      </c>
      <c r="CH18" s="16">
        <v>413.31609736000007</v>
      </c>
      <c r="CI18" s="16">
        <v>411.49908910000005</v>
      </c>
      <c r="CJ18" s="16">
        <v>428.09245052999995</v>
      </c>
      <c r="CK18" s="16">
        <v>427.61217970000001</v>
      </c>
      <c r="CL18" s="16">
        <v>421.29215793999998</v>
      </c>
      <c r="CM18" s="16">
        <v>426.71845155999995</v>
      </c>
      <c r="CN18" s="16">
        <v>439.21240402999996</v>
      </c>
      <c r="CO18" s="16">
        <v>439.70936643999994</v>
      </c>
      <c r="CP18" s="16">
        <v>372.11390331999996</v>
      </c>
      <c r="CQ18" s="16">
        <v>417.79553091999998</v>
      </c>
      <c r="CR18" s="16">
        <v>388.64718572999999</v>
      </c>
      <c r="CS18" s="16">
        <v>376.25011665999995</v>
      </c>
      <c r="CT18" s="16">
        <v>364.05325283999991</v>
      </c>
      <c r="CU18" s="16">
        <v>325.1286166999999</v>
      </c>
      <c r="CV18" s="16">
        <v>340.72978671999999</v>
      </c>
      <c r="CW18" s="16">
        <v>371.17825496999984</v>
      </c>
      <c r="CX18" s="16">
        <v>362.22641728999997</v>
      </c>
      <c r="CY18" s="16">
        <v>376.35807976999996</v>
      </c>
      <c r="CZ18" s="16">
        <v>358.77581236999998</v>
      </c>
      <c r="DA18" s="16">
        <v>467.99713563000006</v>
      </c>
      <c r="DB18" s="16">
        <v>263.00831328000004</v>
      </c>
      <c r="DC18" s="16">
        <v>290.88746306000007</v>
      </c>
      <c r="DD18" s="16">
        <v>290.89840429000003</v>
      </c>
      <c r="DE18" s="16">
        <v>289.70353367000001</v>
      </c>
      <c r="DF18" s="16">
        <v>290.39334637000007</v>
      </c>
      <c r="DG18" s="16">
        <v>248.13453633000006</v>
      </c>
      <c r="DH18" s="16">
        <v>242.65442787000003</v>
      </c>
      <c r="DI18" s="16">
        <v>289.67043772000005</v>
      </c>
      <c r="DJ18" s="16">
        <v>311.91821296000001</v>
      </c>
      <c r="DK18" s="16">
        <v>351.18832897999999</v>
      </c>
      <c r="DL18" s="16">
        <v>322.08424415999997</v>
      </c>
      <c r="DM18" s="16">
        <v>298.02588488000009</v>
      </c>
      <c r="DN18" s="16">
        <v>313.60910787000006</v>
      </c>
      <c r="DO18" s="16">
        <v>317.04293252000008</v>
      </c>
      <c r="DP18" s="16">
        <v>207.22127750999996</v>
      </c>
      <c r="DQ18" s="16">
        <v>210.64082524999998</v>
      </c>
      <c r="DR18" s="16">
        <v>223.81887227000001</v>
      </c>
      <c r="DS18" s="16">
        <v>179.05366276999999</v>
      </c>
      <c r="DT18" s="16">
        <v>214.78897486</v>
      </c>
      <c r="DU18" s="16">
        <v>310.97992523999989</v>
      </c>
      <c r="DV18" s="16">
        <v>313.60303803999994</v>
      </c>
      <c r="DW18" s="16">
        <v>263.54918942</v>
      </c>
      <c r="DX18" s="16">
        <v>305.34671323999993</v>
      </c>
      <c r="DY18" s="16">
        <v>256.17947541999996</v>
      </c>
      <c r="DZ18" s="16">
        <v>233.84908811999998</v>
      </c>
      <c r="EA18" s="16">
        <v>218.32742207999996</v>
      </c>
      <c r="EB18" s="16">
        <v>252.24265073999993</v>
      </c>
      <c r="EC18" s="16">
        <v>259.70384425999993</v>
      </c>
      <c r="ED18" s="16">
        <v>265.47293648999994</v>
      </c>
      <c r="EE18" s="16">
        <v>272.60728309199999</v>
      </c>
      <c r="EF18" s="16">
        <v>349.46241166799996</v>
      </c>
      <c r="EG18" s="16">
        <v>354.23564310199998</v>
      </c>
      <c r="EH18" s="16">
        <v>366.36509619599997</v>
      </c>
      <c r="EI18" s="16">
        <v>355.96359126999994</v>
      </c>
      <c r="EJ18" s="16">
        <v>560.23101615000007</v>
      </c>
      <c r="EK18" s="16">
        <v>587.67770081999993</v>
      </c>
      <c r="EL18" s="16">
        <v>598.26364034999995</v>
      </c>
      <c r="EM18" s="16">
        <v>614.84559085000149</v>
      </c>
      <c r="EN18" s="16">
        <v>452.95673979000151</v>
      </c>
      <c r="EO18" s="16">
        <v>444.89449558000149</v>
      </c>
      <c r="EP18" s="16">
        <v>484.27292603000143</v>
      </c>
      <c r="EQ18" s="16">
        <v>347.08401470000149</v>
      </c>
      <c r="ER18" s="16">
        <v>389.25315141000158</v>
      </c>
      <c r="ES18" s="16">
        <v>476.27324577000149</v>
      </c>
      <c r="ET18" s="16">
        <v>519.6308051600015</v>
      </c>
      <c r="EU18" s="16">
        <v>553.52573102000167</v>
      </c>
      <c r="EV18" s="16">
        <v>767.26793820000148</v>
      </c>
      <c r="EW18" s="16">
        <v>738.59337523000158</v>
      </c>
      <c r="EX18" s="16">
        <v>771.09182538000152</v>
      </c>
    </row>
    <row r="19" spans="1:154" s="18" customFormat="1" x14ac:dyDescent="0.3">
      <c r="A19" s="15" t="s">
        <v>31</v>
      </c>
      <c r="B19" s="16">
        <v>280.70194168999996</v>
      </c>
      <c r="C19" s="16">
        <v>276.22480469000004</v>
      </c>
      <c r="D19" s="16">
        <v>290.0356443</v>
      </c>
      <c r="E19" s="16">
        <v>300.58866141067517</v>
      </c>
      <c r="F19" s="16">
        <v>378.87894554999991</v>
      </c>
      <c r="G19" s="16">
        <v>398.27861219999994</v>
      </c>
      <c r="H19" s="16">
        <v>492.24849793999994</v>
      </c>
      <c r="I19" s="16">
        <v>512.5259143799999</v>
      </c>
      <c r="J19" s="16">
        <v>512.62591437999993</v>
      </c>
      <c r="K19" s="17">
        <v>546.91853663999996</v>
      </c>
      <c r="L19" s="16">
        <v>484.98714504851404</v>
      </c>
      <c r="M19" s="16">
        <v>489.98046993750165</v>
      </c>
      <c r="N19" s="16">
        <v>487.62996216959516</v>
      </c>
      <c r="O19" s="16">
        <v>444.96565749959507</v>
      </c>
      <c r="P19" s="16">
        <v>442.66112052959517</v>
      </c>
      <c r="Q19" s="16">
        <v>449.16732969959514</v>
      </c>
      <c r="R19" s="16">
        <v>449.11216440959504</v>
      </c>
      <c r="S19" s="16">
        <v>430.2846892199999</v>
      </c>
      <c r="T19" s="16">
        <v>422.45262648999994</v>
      </c>
      <c r="U19" s="16">
        <v>436.41016941504529</v>
      </c>
      <c r="V19" s="16">
        <v>429.86490782999999</v>
      </c>
      <c r="W19" s="16">
        <v>476.9418541600001</v>
      </c>
      <c r="X19" s="16">
        <v>438.42563493000006</v>
      </c>
      <c r="Y19" s="16">
        <v>2138.8774551100005</v>
      </c>
      <c r="Z19" s="16">
        <v>455.8298880100001</v>
      </c>
      <c r="AA19" s="16">
        <v>465.97966332000016</v>
      </c>
      <c r="AB19" s="16">
        <v>488.18210092999999</v>
      </c>
      <c r="AC19" s="16">
        <v>482.26839487000001</v>
      </c>
      <c r="AD19" s="16">
        <v>469.00381229000004</v>
      </c>
      <c r="AE19" s="16">
        <v>470.74388099999993</v>
      </c>
      <c r="AF19" s="16">
        <v>465.55730847999996</v>
      </c>
      <c r="AG19" s="16">
        <v>454.45227519000002</v>
      </c>
      <c r="AH19" s="16">
        <v>444.50113807999992</v>
      </c>
      <c r="AI19" s="16">
        <v>471.37632630000002</v>
      </c>
      <c r="AJ19" s="16">
        <v>464.06194577999997</v>
      </c>
      <c r="AK19" s="16">
        <v>458.92647571999993</v>
      </c>
      <c r="AL19" s="16">
        <v>425.62472571000001</v>
      </c>
      <c r="AM19" s="16">
        <v>469.17824715999996</v>
      </c>
      <c r="AN19" s="16">
        <v>464.65095157000007</v>
      </c>
      <c r="AO19" s="16">
        <v>531.84305720999998</v>
      </c>
      <c r="AP19" s="16">
        <v>619.04952496999999</v>
      </c>
      <c r="AQ19" s="16">
        <v>618.35661670000002</v>
      </c>
      <c r="AR19" s="16">
        <v>653.99824304000003</v>
      </c>
      <c r="AS19" s="16">
        <v>650.35236409000004</v>
      </c>
      <c r="AT19" s="16">
        <v>692.16200815000002</v>
      </c>
      <c r="AU19" s="16">
        <v>741.57953541999996</v>
      </c>
      <c r="AV19" s="16">
        <v>769.5787268900001</v>
      </c>
      <c r="AW19" s="16">
        <v>755.89921264999987</v>
      </c>
      <c r="AX19" s="16">
        <v>712.20621275000008</v>
      </c>
      <c r="AY19" s="16">
        <v>859.87571249000007</v>
      </c>
      <c r="AZ19" s="16">
        <v>990.66228481000007</v>
      </c>
      <c r="BA19" s="16">
        <v>1004.5903186999999</v>
      </c>
      <c r="BB19" s="16">
        <v>992.87622734000001</v>
      </c>
      <c r="BC19" s="16">
        <v>903.30161208000004</v>
      </c>
      <c r="BD19" s="16">
        <v>921.62773156000003</v>
      </c>
      <c r="BE19" s="16">
        <v>953.86089099999992</v>
      </c>
      <c r="BF19" s="16">
        <v>945.99589179999998</v>
      </c>
      <c r="BG19" s="16">
        <v>793.57487302000004</v>
      </c>
      <c r="BH19" s="16">
        <v>740.33962197000005</v>
      </c>
      <c r="BI19" s="16">
        <v>738.42918395000004</v>
      </c>
      <c r="BJ19" s="16">
        <v>718.57574073000001</v>
      </c>
      <c r="BK19" s="16">
        <v>724.10559425999986</v>
      </c>
      <c r="BL19" s="16">
        <v>760.19735620999995</v>
      </c>
      <c r="BM19" s="16">
        <v>733.99456390000012</v>
      </c>
      <c r="BN19" s="16">
        <v>740.23287083999992</v>
      </c>
      <c r="BO19" s="16">
        <v>840.78173525000011</v>
      </c>
      <c r="BP19" s="16">
        <v>759.43106427999987</v>
      </c>
      <c r="BQ19" s="16">
        <v>737.45992878000004</v>
      </c>
      <c r="BR19" s="16">
        <v>739.15775681000002</v>
      </c>
      <c r="BS19" s="16">
        <v>747.81627245000004</v>
      </c>
      <c r="BT19" s="16">
        <v>748.45291478000001</v>
      </c>
      <c r="BU19" s="16">
        <v>751.93045591999999</v>
      </c>
      <c r="BV19" s="16">
        <v>719.72709613000006</v>
      </c>
      <c r="BW19" s="16">
        <v>720.76105848000009</v>
      </c>
      <c r="BX19" s="16">
        <v>714.45239402000004</v>
      </c>
      <c r="BY19" s="16">
        <v>721.88268102999996</v>
      </c>
      <c r="BZ19" s="16">
        <v>646.75602196000011</v>
      </c>
      <c r="CA19" s="16">
        <v>648.33654739999997</v>
      </c>
      <c r="CB19" s="16">
        <v>623.59056089000001</v>
      </c>
      <c r="CC19" s="16">
        <v>204.99034952</v>
      </c>
      <c r="CD19" s="16">
        <v>255.01247540999998</v>
      </c>
      <c r="CE19" s="16">
        <v>268.00603061000004</v>
      </c>
      <c r="CF19" s="16">
        <v>302.08419734000006</v>
      </c>
      <c r="CG19" s="16">
        <v>322.69361614999997</v>
      </c>
      <c r="CH19" s="16">
        <v>376.3814476</v>
      </c>
      <c r="CI19" s="16">
        <v>366.66428642999995</v>
      </c>
      <c r="CJ19" s="16">
        <v>324.64912935000001</v>
      </c>
      <c r="CK19" s="16">
        <v>334.61569542000001</v>
      </c>
      <c r="CL19" s="16">
        <v>443.92002291999995</v>
      </c>
      <c r="CM19" s="16">
        <v>470.62793577999997</v>
      </c>
      <c r="CN19" s="16">
        <v>519.75541840000005</v>
      </c>
      <c r="CO19" s="16">
        <v>533.10004160000005</v>
      </c>
      <c r="CP19" s="16">
        <v>556.96393035999995</v>
      </c>
      <c r="CQ19" s="16">
        <v>583.27466929999991</v>
      </c>
      <c r="CR19" s="16">
        <v>599.09014452999998</v>
      </c>
      <c r="CS19" s="16">
        <v>608.35692651999989</v>
      </c>
      <c r="CT19" s="16">
        <v>690.66059503000008</v>
      </c>
      <c r="CU19" s="16">
        <v>735.4522249800001</v>
      </c>
      <c r="CV19" s="16">
        <v>739.84717818000013</v>
      </c>
      <c r="CW19" s="16">
        <v>735.54241774000002</v>
      </c>
      <c r="CX19" s="16">
        <v>721.97081615999991</v>
      </c>
      <c r="CY19" s="16">
        <v>555.99966524000001</v>
      </c>
      <c r="CZ19" s="16">
        <v>805.87636195999994</v>
      </c>
      <c r="DA19" s="16">
        <v>867.82471592000013</v>
      </c>
      <c r="DB19" s="16">
        <v>831.59233536000011</v>
      </c>
      <c r="DC19" s="16">
        <v>857.21862776</v>
      </c>
      <c r="DD19" s="16">
        <v>886.26783565000028</v>
      </c>
      <c r="DE19" s="16">
        <v>915.66930922999995</v>
      </c>
      <c r="DF19" s="16">
        <v>1073.6808381000001</v>
      </c>
      <c r="DG19" s="16">
        <v>1091.6272159199998</v>
      </c>
      <c r="DH19" s="16">
        <v>1154.1366191900001</v>
      </c>
      <c r="DI19" s="16">
        <v>1219.4334705500003</v>
      </c>
      <c r="DJ19" s="16">
        <v>1217.8268104200004</v>
      </c>
      <c r="DK19" s="16">
        <v>1154.6102462399999</v>
      </c>
      <c r="DL19" s="16">
        <v>1224.5636002700001</v>
      </c>
      <c r="DM19" s="16">
        <v>1215.6781547600003</v>
      </c>
      <c r="DN19" s="16">
        <v>1242.8080439299999</v>
      </c>
      <c r="DO19" s="16">
        <v>1245.5149581299997</v>
      </c>
      <c r="DP19" s="16">
        <v>1205.3854195099998</v>
      </c>
      <c r="DQ19" s="16">
        <v>1217.3117937799998</v>
      </c>
      <c r="DR19" s="16">
        <v>1223.3330977899998</v>
      </c>
      <c r="DS19" s="16">
        <v>1204.3108822100005</v>
      </c>
      <c r="DT19" s="16">
        <v>1227.6342109399998</v>
      </c>
      <c r="DU19" s="16">
        <v>1259.10380491</v>
      </c>
      <c r="DV19" s="16">
        <v>1206.5720066200004</v>
      </c>
      <c r="DW19" s="16">
        <v>1220.0927706100001</v>
      </c>
      <c r="DX19" s="16">
        <v>1336.9562301799997</v>
      </c>
      <c r="DY19" s="16">
        <v>1316.4058211699996</v>
      </c>
      <c r="DZ19" s="16">
        <v>1346.5883608100003</v>
      </c>
      <c r="EA19" s="16">
        <v>1326.6390518200001</v>
      </c>
      <c r="EB19" s="16">
        <v>1329.6563824400002</v>
      </c>
      <c r="EC19" s="16">
        <v>1279.3183778699999</v>
      </c>
      <c r="ED19" s="16">
        <v>1679.2446006299997</v>
      </c>
      <c r="EE19" s="16">
        <v>1662.66725636</v>
      </c>
      <c r="EF19" s="16">
        <v>1641.9137718500001</v>
      </c>
      <c r="EG19" s="16">
        <v>1660.3046228399999</v>
      </c>
      <c r="EH19" s="16">
        <v>1660.6585328300005</v>
      </c>
      <c r="EI19" s="16">
        <v>1613.8558143</v>
      </c>
      <c r="EJ19" s="16">
        <v>1642.2660044499999</v>
      </c>
      <c r="EK19" s="16">
        <v>2086.5824354000006</v>
      </c>
      <c r="EL19" s="16">
        <v>2236.1860436999996</v>
      </c>
      <c r="EM19" s="16">
        <v>2292.9309930400004</v>
      </c>
      <c r="EN19" s="16">
        <v>2277.9651355200008</v>
      </c>
      <c r="EO19" s="16">
        <v>2294.6201931900005</v>
      </c>
      <c r="EP19" s="16">
        <v>2302.3223554000006</v>
      </c>
      <c r="EQ19" s="16">
        <v>2539.8825283000006</v>
      </c>
      <c r="ER19" s="16">
        <v>2635.2983828500001</v>
      </c>
      <c r="ES19" s="16">
        <v>2726.6802754200003</v>
      </c>
      <c r="ET19" s="16">
        <v>2724.6722588300004</v>
      </c>
      <c r="EU19" s="16">
        <v>2727.6132902099998</v>
      </c>
      <c r="EV19" s="16">
        <v>2800.12479532</v>
      </c>
      <c r="EW19" s="16">
        <v>2811.3593663500001</v>
      </c>
      <c r="EX19" s="16">
        <v>2810.6608213500003</v>
      </c>
    </row>
    <row r="20" spans="1:154" s="14" customFormat="1" x14ac:dyDescent="0.3">
      <c r="A20" s="12" t="s">
        <v>32</v>
      </c>
      <c r="B20" s="13">
        <v>87878.030426859521</v>
      </c>
      <c r="C20" s="13">
        <v>87345.454361490512</v>
      </c>
      <c r="D20" s="13">
        <f t="shared" ref="D20:AL20" si="2">D21+D22+D23+D26+D27+D28+D29+D30+D31+D32+D33+D34+D35+D36+D37+D38+D39+D40+D41+D42+D43+D44</f>
        <v>88120.001038377988</v>
      </c>
      <c r="E20" s="13">
        <f t="shared" si="2"/>
        <v>90755.92094189924</v>
      </c>
      <c r="F20" s="13">
        <f t="shared" si="2"/>
        <v>91497.553873150508</v>
      </c>
      <c r="G20" s="13">
        <f t="shared" si="2"/>
        <v>95111.233481044415</v>
      </c>
      <c r="H20" s="13">
        <f t="shared" si="2"/>
        <v>96305.446296936367</v>
      </c>
      <c r="I20" s="13">
        <f t="shared" si="2"/>
        <v>97822.716967235363</v>
      </c>
      <c r="J20" s="13">
        <f t="shared" si="2"/>
        <v>97743.470967235378</v>
      </c>
      <c r="K20" s="13">
        <f t="shared" si="2"/>
        <v>96239.422433778091</v>
      </c>
      <c r="L20" s="13">
        <f t="shared" si="2"/>
        <v>96703.955895700376</v>
      </c>
      <c r="M20" s="13">
        <f t="shared" si="2"/>
        <v>98530.818562825618</v>
      </c>
      <c r="N20" s="13">
        <f t="shared" si="2"/>
        <v>94713.75507512725</v>
      </c>
      <c r="O20" s="13">
        <f t="shared" si="2"/>
        <v>94838.414059154689</v>
      </c>
      <c r="P20" s="13">
        <f t="shared" si="2"/>
        <v>96680.272216063473</v>
      </c>
      <c r="Q20" s="13">
        <f t="shared" si="2"/>
        <v>99608.619326041138</v>
      </c>
      <c r="R20" s="13">
        <f t="shared" si="2"/>
        <v>104189.87507747475</v>
      </c>
      <c r="S20" s="13">
        <f t="shared" si="2"/>
        <v>105426.16023921139</v>
      </c>
      <c r="T20" s="13">
        <f t="shared" si="2"/>
        <v>109911.06244022505</v>
      </c>
      <c r="U20" s="13">
        <f t="shared" si="2"/>
        <v>111930.76717942994</v>
      </c>
      <c r="V20" s="13">
        <f t="shared" si="2"/>
        <v>113924.80498281628</v>
      </c>
      <c r="W20" s="13">
        <f t="shared" si="2"/>
        <v>115683.56180251307</v>
      </c>
      <c r="X20" s="13">
        <f t="shared" si="2"/>
        <v>114990.45968574951</v>
      </c>
      <c r="Y20" s="13">
        <f t="shared" si="2"/>
        <v>113142.21099477698</v>
      </c>
      <c r="Z20" s="13">
        <f t="shared" si="2"/>
        <v>115185.976562467</v>
      </c>
      <c r="AA20" s="13">
        <f t="shared" si="2"/>
        <v>114155.34388032599</v>
      </c>
      <c r="AB20" s="13">
        <f t="shared" si="2"/>
        <v>115375.4614932275</v>
      </c>
      <c r="AC20" s="13">
        <f t="shared" si="2"/>
        <v>119786.22867421334</v>
      </c>
      <c r="AD20" s="13">
        <f t="shared" si="2"/>
        <v>119863.82851719031</v>
      </c>
      <c r="AE20" s="13">
        <f t="shared" si="2"/>
        <v>124904.6080249493</v>
      </c>
      <c r="AF20" s="13">
        <f t="shared" si="2"/>
        <v>130261.34660016598</v>
      </c>
      <c r="AG20" s="13">
        <f t="shared" si="2"/>
        <v>128781.06408298344</v>
      </c>
      <c r="AH20" s="13">
        <f t="shared" si="2"/>
        <v>131667.82089047899</v>
      </c>
      <c r="AI20" s="13">
        <f t="shared" si="2"/>
        <v>133679.44530045139</v>
      </c>
      <c r="AJ20" s="13">
        <f t="shared" si="2"/>
        <v>138136.63330289524</v>
      </c>
      <c r="AK20" s="13">
        <f t="shared" si="2"/>
        <v>141445.61022998832</v>
      </c>
      <c r="AL20" s="13">
        <f t="shared" si="2"/>
        <v>143972.15313232102</v>
      </c>
      <c r="AM20" s="13">
        <v>145976.74064761147</v>
      </c>
      <c r="AN20" s="13">
        <v>149035.84037432566</v>
      </c>
      <c r="AO20" s="13">
        <v>154098.73680710455</v>
      </c>
      <c r="AP20" s="13">
        <v>156633.17467249784</v>
      </c>
      <c r="AQ20" s="13">
        <v>159137.78395324902</v>
      </c>
      <c r="AR20" s="13">
        <v>164507.92826215396</v>
      </c>
      <c r="AS20" s="13">
        <v>166300.83624057274</v>
      </c>
      <c r="AT20" s="13">
        <v>166366.90434340219</v>
      </c>
      <c r="AU20" s="13">
        <v>169897.01235952054</v>
      </c>
      <c r="AV20" s="13">
        <v>168965.69712925953</v>
      </c>
      <c r="AW20" s="13">
        <v>170729.88025098952</v>
      </c>
      <c r="AX20" s="13">
        <v>176661.90786324942</v>
      </c>
      <c r="AY20" s="13">
        <v>177010.02733412039</v>
      </c>
      <c r="AZ20" s="13">
        <v>179209.80036753512</v>
      </c>
      <c r="BA20" s="13">
        <v>186179.76272380436</v>
      </c>
      <c r="BB20" s="13">
        <v>186542.55522691368</v>
      </c>
      <c r="BC20" s="13">
        <v>190177.74578054951</v>
      </c>
      <c r="BD20" s="13">
        <v>197804.92869784767</v>
      </c>
      <c r="BE20" s="13">
        <v>200948.37256001891</v>
      </c>
      <c r="BF20" s="13">
        <v>201268.80994524507</v>
      </c>
      <c r="BG20" s="13">
        <v>204401.44202136557</v>
      </c>
      <c r="BH20" s="13">
        <v>205343.68493147218</v>
      </c>
      <c r="BI20" s="13">
        <v>205521.7818911534</v>
      </c>
      <c r="BJ20" s="13">
        <v>207428.24956299333</v>
      </c>
      <c r="BK20" s="13">
        <v>211339.6349627233</v>
      </c>
      <c r="BL20" s="13">
        <v>219358.8311710511</v>
      </c>
      <c r="BM20" s="13">
        <v>227280.6020283362</v>
      </c>
      <c r="BN20" s="13">
        <v>226858.03842606978</v>
      </c>
      <c r="BO20" s="13">
        <v>229705.4067674072</v>
      </c>
      <c r="BP20" s="13">
        <v>241878.85153658767</v>
      </c>
      <c r="BQ20" s="13">
        <v>240293.73428502245</v>
      </c>
      <c r="BR20" s="13">
        <v>238914.72149009598</v>
      </c>
      <c r="BS20" s="13">
        <v>242719.11135807255</v>
      </c>
      <c r="BT20" s="13">
        <v>241723.05964236264</v>
      </c>
      <c r="BU20" s="13">
        <v>237718.25950136673</v>
      </c>
      <c r="BV20" s="13">
        <v>239722.8137405513</v>
      </c>
      <c r="BW20" s="13">
        <v>241048.39591474819</v>
      </c>
      <c r="BX20" s="13">
        <v>242578.90363806987</v>
      </c>
      <c r="BY20" s="13">
        <v>243897.99975389647</v>
      </c>
      <c r="BZ20" s="13">
        <v>242241.5345535432</v>
      </c>
      <c r="CA20" s="13">
        <v>241640.07112265698</v>
      </c>
      <c r="CB20" s="13">
        <v>253537.87728054411</v>
      </c>
      <c r="CC20" s="13">
        <v>261251.28363114427</v>
      </c>
      <c r="CD20" s="13">
        <v>262574.49408559978</v>
      </c>
      <c r="CE20" s="13">
        <v>267579.46467722522</v>
      </c>
      <c r="CF20" s="13">
        <v>269891.33389667154</v>
      </c>
      <c r="CG20" s="13">
        <v>273135.22474909382</v>
      </c>
      <c r="CH20" s="13">
        <v>278304.22351487173</v>
      </c>
      <c r="CI20" s="13">
        <v>279603.41953779373</v>
      </c>
      <c r="CJ20" s="13">
        <v>285593.03474745504</v>
      </c>
      <c r="CK20" s="13">
        <v>291187.80841543438</v>
      </c>
      <c r="CL20" s="13">
        <v>294965.36466779496</v>
      </c>
      <c r="CM20" s="13">
        <v>299112.0721291026</v>
      </c>
      <c r="CN20" s="13">
        <v>309129.87566021451</v>
      </c>
      <c r="CO20" s="13">
        <v>314826.63750161877</v>
      </c>
      <c r="CP20" s="13">
        <v>313975.78025977442</v>
      </c>
      <c r="CQ20" s="13">
        <v>312833.8151943477</v>
      </c>
      <c r="CR20" s="13">
        <v>315699.08800793759</v>
      </c>
      <c r="CS20" s="13">
        <v>312901.00540958461</v>
      </c>
      <c r="CT20" s="13">
        <v>315942.21505970118</v>
      </c>
      <c r="CU20" s="13">
        <v>318257.17697243451</v>
      </c>
      <c r="CV20" s="13">
        <v>323521.20818094449</v>
      </c>
      <c r="CW20" s="13">
        <v>322305.74490824487</v>
      </c>
      <c r="CX20" s="13">
        <v>328548.90997357614</v>
      </c>
      <c r="CY20" s="13">
        <v>335769.54092381202</v>
      </c>
      <c r="CZ20" s="13">
        <v>342621.2870592844</v>
      </c>
      <c r="DA20" s="13">
        <v>350845.69962590752</v>
      </c>
      <c r="DB20" s="13">
        <v>343689.56975354551</v>
      </c>
      <c r="DC20" s="13">
        <v>354767.63669825374</v>
      </c>
      <c r="DD20" s="13">
        <v>364080.32592256466</v>
      </c>
      <c r="DE20" s="13">
        <v>366733.08351767354</v>
      </c>
      <c r="DF20" s="13">
        <v>380563.57729318622</v>
      </c>
      <c r="DG20" s="13">
        <v>386709.29900203994</v>
      </c>
      <c r="DH20" s="13">
        <v>399382.25358039531</v>
      </c>
      <c r="DI20" s="13">
        <v>416586.1862744083</v>
      </c>
      <c r="DJ20" s="13">
        <v>423447.80677205283</v>
      </c>
      <c r="DK20" s="13">
        <v>429924.54873512563</v>
      </c>
      <c r="DL20" s="13">
        <v>437683.49871308525</v>
      </c>
      <c r="DM20" s="13">
        <v>447086.17222172325</v>
      </c>
      <c r="DN20" s="13">
        <v>448428.49148489494</v>
      </c>
      <c r="DO20" s="13">
        <v>455138.53403078171</v>
      </c>
      <c r="DP20" s="13">
        <v>453384.01372560445</v>
      </c>
      <c r="DQ20" s="13">
        <v>452512.01362853794</v>
      </c>
      <c r="DR20" s="13">
        <v>452451.53523562284</v>
      </c>
      <c r="DS20" s="13">
        <v>459993.47199544631</v>
      </c>
      <c r="DT20" s="13">
        <v>467908.06566747662</v>
      </c>
      <c r="DU20" s="13">
        <v>478961.45297028736</v>
      </c>
      <c r="DV20" s="13">
        <v>483268.80101786851</v>
      </c>
      <c r="DW20" s="13">
        <v>484668.21243624226</v>
      </c>
      <c r="DX20" s="13">
        <v>494646.25367394817</v>
      </c>
      <c r="DY20" s="13">
        <v>502048.36992400436</v>
      </c>
      <c r="DZ20" s="13">
        <v>508167.7879224908</v>
      </c>
      <c r="EA20" s="13">
        <v>514796.82024214679</v>
      </c>
      <c r="EB20" s="13">
        <v>510742.8197741668</v>
      </c>
      <c r="EC20" s="13">
        <v>505922.68293320981</v>
      </c>
      <c r="ED20" s="13">
        <v>509960.10348362167</v>
      </c>
      <c r="EE20" s="13">
        <v>502237.7219736448</v>
      </c>
      <c r="EF20" s="13">
        <v>508880.04026422329</v>
      </c>
      <c r="EG20" s="13">
        <v>515257.62743163179</v>
      </c>
      <c r="EH20" s="13">
        <v>518576.00805123668</v>
      </c>
      <c r="EI20" s="13">
        <v>525715.50721348077</v>
      </c>
      <c r="EJ20" s="13">
        <v>546163.34087930061</v>
      </c>
      <c r="EK20" s="13">
        <v>563515.22327284701</v>
      </c>
      <c r="EL20" s="13">
        <v>579527.50648909854</v>
      </c>
      <c r="EM20" s="13">
        <v>600695.68305867421</v>
      </c>
      <c r="EN20" s="13">
        <v>602215.73721092974</v>
      </c>
      <c r="EO20" s="13">
        <v>611345.05399658403</v>
      </c>
      <c r="EP20" s="13">
        <v>618935.82613292953</v>
      </c>
      <c r="EQ20" s="13">
        <v>627077.73446315678</v>
      </c>
      <c r="ER20" s="13">
        <v>651688.98728174961</v>
      </c>
      <c r="ES20" s="13">
        <v>661846.17495718284</v>
      </c>
      <c r="ET20" s="13">
        <v>669618.57091197185</v>
      </c>
      <c r="EU20" s="13">
        <v>684251.02184195851</v>
      </c>
      <c r="EV20" s="13">
        <v>690685.97938743955</v>
      </c>
      <c r="EW20" s="13">
        <v>689743.63233292464</v>
      </c>
      <c r="EX20" s="13">
        <v>677341.18073172309</v>
      </c>
    </row>
    <row r="21" spans="1:154" s="18" customFormat="1" x14ac:dyDescent="0.3">
      <c r="A21" s="15" t="s">
        <v>33</v>
      </c>
      <c r="B21" s="16">
        <v>17877.220434752508</v>
      </c>
      <c r="C21" s="16">
        <v>17342.914053029999</v>
      </c>
      <c r="D21" s="16">
        <v>16661.820070519996</v>
      </c>
      <c r="E21" s="16">
        <v>16020.694434221552</v>
      </c>
      <c r="F21" s="16">
        <v>15538.305340120001</v>
      </c>
      <c r="G21" s="16">
        <v>16088.694027654001</v>
      </c>
      <c r="H21" s="16">
        <v>19437.239013335224</v>
      </c>
      <c r="I21" s="16">
        <v>18628.057806405959</v>
      </c>
      <c r="J21" s="16">
        <v>18540.886806405964</v>
      </c>
      <c r="K21" s="17">
        <v>17997.746992426142</v>
      </c>
      <c r="L21" s="16">
        <v>18189.404494710023</v>
      </c>
      <c r="M21" s="16">
        <v>20089.586798380886</v>
      </c>
      <c r="N21" s="16">
        <v>18974.568644060248</v>
      </c>
      <c r="O21" s="16">
        <v>18881.583233015201</v>
      </c>
      <c r="P21" s="16">
        <v>18956.836323635245</v>
      </c>
      <c r="Q21" s="16">
        <v>19155.096449690238</v>
      </c>
      <c r="R21" s="16">
        <v>20365.077961941737</v>
      </c>
      <c r="S21" s="16">
        <v>21535.083919086501</v>
      </c>
      <c r="T21" s="16">
        <v>22848.205207237006</v>
      </c>
      <c r="U21" s="16">
        <v>22660.107365602667</v>
      </c>
      <c r="V21" s="16">
        <v>22885.187670503998</v>
      </c>
      <c r="W21" s="16">
        <v>21450.551525257499</v>
      </c>
      <c r="X21" s="16">
        <v>22552.136769557004</v>
      </c>
      <c r="Y21" s="16">
        <v>22863.692283689503</v>
      </c>
      <c r="Z21" s="16">
        <v>22998.826171774999</v>
      </c>
      <c r="AA21" s="16">
        <v>17594.994562660002</v>
      </c>
      <c r="AB21" s="16">
        <v>17763.665669388804</v>
      </c>
      <c r="AC21" s="16">
        <v>18481.554110295299</v>
      </c>
      <c r="AD21" s="16">
        <v>18247.385592020895</v>
      </c>
      <c r="AE21" s="16">
        <v>18562.743724561235</v>
      </c>
      <c r="AF21" s="16">
        <v>19367.991581594495</v>
      </c>
      <c r="AG21" s="16">
        <v>18242.413976108783</v>
      </c>
      <c r="AH21" s="16">
        <v>18595.175335495001</v>
      </c>
      <c r="AI21" s="16">
        <v>19019.014231011053</v>
      </c>
      <c r="AJ21" s="16">
        <v>21420.636671872599</v>
      </c>
      <c r="AK21" s="16">
        <v>22497.130638603077</v>
      </c>
      <c r="AL21" s="16">
        <v>24335.406805825995</v>
      </c>
      <c r="AM21" s="16">
        <v>24380.617447066888</v>
      </c>
      <c r="AN21" s="16">
        <v>24072.80491727679</v>
      </c>
      <c r="AO21" s="16">
        <v>24507.03566095938</v>
      </c>
      <c r="AP21" s="16">
        <v>24878.24229039899</v>
      </c>
      <c r="AQ21" s="16">
        <v>24336.598693342807</v>
      </c>
      <c r="AR21" s="16">
        <v>25817.315871283718</v>
      </c>
      <c r="AS21" s="16">
        <v>26639.857043636082</v>
      </c>
      <c r="AT21" s="16">
        <v>26748.237844832503</v>
      </c>
      <c r="AU21" s="16">
        <v>29128.634992544008</v>
      </c>
      <c r="AV21" s="16">
        <v>30778.773819526006</v>
      </c>
      <c r="AW21" s="16">
        <v>32208.084934237006</v>
      </c>
      <c r="AX21" s="16">
        <v>33893.29269141551</v>
      </c>
      <c r="AY21" s="16">
        <v>33784.165219218499</v>
      </c>
      <c r="AZ21" s="16">
        <v>33909.589806697011</v>
      </c>
      <c r="BA21" s="16">
        <v>34376.917031206503</v>
      </c>
      <c r="BB21" s="16">
        <v>33070.866408401009</v>
      </c>
      <c r="BC21" s="16">
        <v>33509.142718963485</v>
      </c>
      <c r="BD21" s="16">
        <v>35453.291192850003</v>
      </c>
      <c r="BE21" s="16">
        <v>35977.889160743005</v>
      </c>
      <c r="BF21" s="16">
        <v>35957.131800509502</v>
      </c>
      <c r="BG21" s="16">
        <v>36715.344320314995</v>
      </c>
      <c r="BH21" s="16">
        <v>37826.041287042506</v>
      </c>
      <c r="BI21" s="16">
        <v>39195.613677773516</v>
      </c>
      <c r="BJ21" s="16">
        <v>39248.855803488012</v>
      </c>
      <c r="BK21" s="16">
        <v>39396.009872844006</v>
      </c>
      <c r="BL21" s="16">
        <v>40040.681816612007</v>
      </c>
      <c r="BM21" s="16">
        <v>40998.378803642496</v>
      </c>
      <c r="BN21" s="16">
        <v>39379.740732486003</v>
      </c>
      <c r="BO21" s="16">
        <v>40352.403944587495</v>
      </c>
      <c r="BP21" s="16">
        <v>43870.755354005494</v>
      </c>
      <c r="BQ21" s="16">
        <v>43903.880312009998</v>
      </c>
      <c r="BR21" s="16">
        <v>43584.835425745514</v>
      </c>
      <c r="BS21" s="16">
        <v>44881.001151727003</v>
      </c>
      <c r="BT21" s="16">
        <v>46775.660780172009</v>
      </c>
      <c r="BU21" s="16">
        <v>46876.832113307501</v>
      </c>
      <c r="BV21" s="16">
        <v>46935.705852100495</v>
      </c>
      <c r="BW21" s="16">
        <v>47215.457614547493</v>
      </c>
      <c r="BX21" s="16">
        <v>46239.426104030994</v>
      </c>
      <c r="BY21" s="16">
        <v>45513.937631989007</v>
      </c>
      <c r="BZ21" s="16">
        <v>44402.903349095497</v>
      </c>
      <c r="CA21" s="16">
        <v>45258.268798340985</v>
      </c>
      <c r="CB21" s="16">
        <v>48238.233003342502</v>
      </c>
      <c r="CC21" s="16">
        <v>50219.134278166493</v>
      </c>
      <c r="CD21" s="16">
        <v>50401.496131506006</v>
      </c>
      <c r="CE21" s="16">
        <v>51195.771037961007</v>
      </c>
      <c r="CF21" s="16">
        <v>54302.013754635002</v>
      </c>
      <c r="CG21" s="16">
        <v>56084.193573142002</v>
      </c>
      <c r="CH21" s="16">
        <v>57554.869689941494</v>
      </c>
      <c r="CI21" s="16">
        <v>58408.346580951009</v>
      </c>
      <c r="CJ21" s="16">
        <v>58285.6422256035</v>
      </c>
      <c r="CK21" s="16">
        <v>59199.967082985</v>
      </c>
      <c r="CL21" s="16">
        <v>57546.488219393483</v>
      </c>
      <c r="CM21" s="16">
        <v>57513.947295540493</v>
      </c>
      <c r="CN21" s="16">
        <v>59646.666507053</v>
      </c>
      <c r="CO21" s="16">
        <v>61194.793468475997</v>
      </c>
      <c r="CP21" s="16">
        <v>60910.530301264509</v>
      </c>
      <c r="CQ21" s="16">
        <v>61191.863363430493</v>
      </c>
      <c r="CR21" s="16">
        <v>64351.528466089483</v>
      </c>
      <c r="CS21" s="16">
        <v>64885.185836938021</v>
      </c>
      <c r="CT21" s="16">
        <v>66587.176763047988</v>
      </c>
      <c r="CU21" s="16">
        <v>65380.504267984477</v>
      </c>
      <c r="CV21" s="16">
        <v>65368.884192214995</v>
      </c>
      <c r="CW21" s="16">
        <v>57964.526053177498</v>
      </c>
      <c r="CX21" s="16">
        <v>58060.961148461502</v>
      </c>
      <c r="CY21" s="16">
        <v>58857.272055473994</v>
      </c>
      <c r="CZ21" s="16">
        <v>58989.793159978515</v>
      </c>
      <c r="DA21" s="16">
        <v>60647.868335907508</v>
      </c>
      <c r="DB21" s="16">
        <v>54930.094841732986</v>
      </c>
      <c r="DC21" s="16">
        <v>54771.527717061515</v>
      </c>
      <c r="DD21" s="16">
        <v>54020.533382996517</v>
      </c>
      <c r="DE21" s="16">
        <v>55666.778532858501</v>
      </c>
      <c r="DF21" s="16">
        <v>57834.803742294476</v>
      </c>
      <c r="DG21" s="16">
        <v>55290.692436288125</v>
      </c>
      <c r="DH21" s="16">
        <v>54276.984890014683</v>
      </c>
      <c r="DI21" s="16">
        <v>53995.085910685288</v>
      </c>
      <c r="DJ21" s="16">
        <v>50192.627292184079</v>
      </c>
      <c r="DK21" s="16">
        <v>48354.742712670501</v>
      </c>
      <c r="DL21" s="16">
        <v>49670.78078762471</v>
      </c>
      <c r="DM21" s="16">
        <v>48750.837412562934</v>
      </c>
      <c r="DN21" s="16">
        <v>52033.293349624502</v>
      </c>
      <c r="DO21" s="16">
        <v>53956.044081360007</v>
      </c>
      <c r="DP21" s="16">
        <v>51494.349410650495</v>
      </c>
      <c r="DQ21" s="16">
        <v>52056.863320572396</v>
      </c>
      <c r="DR21" s="16">
        <v>49955.076081670988</v>
      </c>
      <c r="DS21" s="16">
        <v>51362.833604931482</v>
      </c>
      <c r="DT21" s="16">
        <v>52839.548152816002</v>
      </c>
      <c r="DU21" s="16">
        <v>54069.317629426325</v>
      </c>
      <c r="DV21" s="16">
        <v>54012.864554720603</v>
      </c>
      <c r="DW21" s="16">
        <v>55034.275002105598</v>
      </c>
      <c r="DX21" s="16">
        <v>58851.887687605507</v>
      </c>
      <c r="DY21" s="16">
        <v>59409.815259032206</v>
      </c>
      <c r="DZ21" s="16">
        <v>59535.300155747507</v>
      </c>
      <c r="EA21" s="16">
        <v>60413.023526038589</v>
      </c>
      <c r="EB21" s="16">
        <v>58142.037048523584</v>
      </c>
      <c r="EC21" s="16">
        <v>58627.100198596701</v>
      </c>
      <c r="ED21" s="16">
        <v>59154.021055343001</v>
      </c>
      <c r="EE21" s="16">
        <v>60084.521378651545</v>
      </c>
      <c r="EF21" s="16">
        <v>61286.726978256062</v>
      </c>
      <c r="EG21" s="16">
        <v>61129.916211142809</v>
      </c>
      <c r="EH21" s="16">
        <v>62483.850328891291</v>
      </c>
      <c r="EI21" s="16">
        <v>63016.273222386699</v>
      </c>
      <c r="EJ21" s="16">
        <v>67834.003107858414</v>
      </c>
      <c r="EK21" s="16">
        <v>69306.122251692199</v>
      </c>
      <c r="EL21" s="16">
        <v>75128.287302393801</v>
      </c>
      <c r="EM21" s="16">
        <v>80969.370510807421</v>
      </c>
      <c r="EN21" s="16">
        <v>80362.838036914589</v>
      </c>
      <c r="EO21" s="16">
        <v>81801.304767383292</v>
      </c>
      <c r="EP21" s="16">
        <v>84422.611799809994</v>
      </c>
      <c r="EQ21" s="16">
        <v>86975.663449197789</v>
      </c>
      <c r="ER21" s="16">
        <v>91214.616765972183</v>
      </c>
      <c r="ES21" s="16">
        <v>99294.278674763002</v>
      </c>
      <c r="ET21" s="16">
        <v>100474.76084614442</v>
      </c>
      <c r="EU21" s="16">
        <v>103328.52818272305</v>
      </c>
      <c r="EV21" s="16">
        <v>100749.60392430631</v>
      </c>
      <c r="EW21" s="16">
        <v>98450.675405960035</v>
      </c>
      <c r="EX21" s="16">
        <v>91483.858848370684</v>
      </c>
    </row>
    <row r="22" spans="1:154" s="18" customFormat="1" x14ac:dyDescent="0.3">
      <c r="A22" s="15" t="s">
        <v>34</v>
      </c>
      <c r="B22" s="16">
        <v>1787.68282697</v>
      </c>
      <c r="C22" s="16">
        <v>1766.37232363</v>
      </c>
      <c r="D22" s="16">
        <v>1736.7571074599996</v>
      </c>
      <c r="E22" s="16">
        <v>1597.9942798291613</v>
      </c>
      <c r="F22" s="16">
        <v>2364.0534429599998</v>
      </c>
      <c r="G22" s="16">
        <v>2629.7801035300004</v>
      </c>
      <c r="H22" s="16">
        <v>4011.3114750652894</v>
      </c>
      <c r="I22" s="16">
        <v>4658.0275283100018</v>
      </c>
      <c r="J22" s="16">
        <v>4680.9465283100017</v>
      </c>
      <c r="K22" s="17">
        <v>4907.79104757391</v>
      </c>
      <c r="L22" s="16">
        <v>5336.3026903113041</v>
      </c>
      <c r="M22" s="16">
        <v>5374.1138416939621</v>
      </c>
      <c r="N22" s="16">
        <f>5465.72101224042+31.2</f>
        <v>5496.9210122404202</v>
      </c>
      <c r="O22" s="16">
        <v>5262.5688184004202</v>
      </c>
      <c r="P22" s="16">
        <v>5295.7718049604155</v>
      </c>
      <c r="Q22" s="16">
        <v>5264.0597723504225</v>
      </c>
      <c r="R22" s="16">
        <v>5242.2915401604205</v>
      </c>
      <c r="S22" s="16">
        <v>5553.1748469400009</v>
      </c>
      <c r="T22" s="16">
        <v>6323.86119951</v>
      </c>
      <c r="U22" s="16">
        <v>6164.093038197936</v>
      </c>
      <c r="V22" s="16">
        <f>6190.43345697+43.9</f>
        <v>6234.33345697</v>
      </c>
      <c r="W22" s="16">
        <f>6524.90364973+43.8</f>
        <v>6568.7036497300005</v>
      </c>
      <c r="X22" s="16">
        <v>6456.9570654799991</v>
      </c>
      <c r="Y22" s="16">
        <f>6470.00776006+35.7</f>
        <v>6505.7077600599996</v>
      </c>
      <c r="Z22" s="16">
        <v>5065.3</v>
      </c>
      <c r="AA22" s="16">
        <v>6280.42292258</v>
      </c>
      <c r="AB22" s="16">
        <v>6054.0397229999999</v>
      </c>
      <c r="AC22" s="16">
        <v>6198.0958576300327</v>
      </c>
      <c r="AD22" s="16">
        <v>5961.5103138799977</v>
      </c>
      <c r="AE22" s="16">
        <v>5984.7512749500002</v>
      </c>
      <c r="AF22" s="16">
        <v>6273.3538645100016</v>
      </c>
      <c r="AG22" s="16">
        <v>5856.0040835</v>
      </c>
      <c r="AH22" s="16">
        <v>6022.974209189998</v>
      </c>
      <c r="AI22" s="16">
        <v>6429.5329637200002</v>
      </c>
      <c r="AJ22" s="16">
        <v>6783.1765382800004</v>
      </c>
      <c r="AK22" s="16">
        <v>7030.6601040299993</v>
      </c>
      <c r="AL22" s="16">
        <v>7070.1435716400001</v>
      </c>
      <c r="AM22" s="16">
        <v>6330.7622007299997</v>
      </c>
      <c r="AN22" s="16">
        <v>7130.7708474599985</v>
      </c>
      <c r="AO22" s="16">
        <v>7327.6279386300002</v>
      </c>
      <c r="AP22" s="16">
        <v>7404.9527484499995</v>
      </c>
      <c r="AQ22" s="16">
        <v>7448.9364304599967</v>
      </c>
      <c r="AR22" s="16">
        <v>8090.397211309999</v>
      </c>
      <c r="AS22" s="16">
        <v>7957.9768639599997</v>
      </c>
      <c r="AT22" s="16">
        <v>8572.5332582600004</v>
      </c>
      <c r="AU22" s="16">
        <v>7818.6737295100011</v>
      </c>
      <c r="AV22" s="16">
        <v>8470.8362768499992</v>
      </c>
      <c r="AW22" s="16">
        <v>8965.6308216200014</v>
      </c>
      <c r="AX22" s="16">
        <v>8664.6584994700006</v>
      </c>
      <c r="AY22" s="16">
        <v>8800.895273189999</v>
      </c>
      <c r="AZ22" s="16">
        <v>8510.601079510001</v>
      </c>
      <c r="BA22" s="16">
        <v>8607.5219422199989</v>
      </c>
      <c r="BB22" s="16">
        <v>8267.3459073799986</v>
      </c>
      <c r="BC22" s="16">
        <v>7932.0014978360005</v>
      </c>
      <c r="BD22" s="16">
        <v>8074.6117227267714</v>
      </c>
      <c r="BE22" s="16">
        <v>8283.8910586260008</v>
      </c>
      <c r="BF22" s="16">
        <v>8663.7099829660001</v>
      </c>
      <c r="BG22" s="16">
        <v>8814.0773892500038</v>
      </c>
      <c r="BH22" s="16">
        <v>9177.8760882600018</v>
      </c>
      <c r="BI22" s="16">
        <v>9359.0380863868777</v>
      </c>
      <c r="BJ22" s="16">
        <v>9525.6599227680017</v>
      </c>
      <c r="BK22" s="16">
        <v>9972.3185811424992</v>
      </c>
      <c r="BL22" s="16">
        <v>10253.580252343501</v>
      </c>
      <c r="BM22" s="16">
        <v>10525.695569243999</v>
      </c>
      <c r="BN22" s="16">
        <v>10615.903113477501</v>
      </c>
      <c r="BO22" s="16">
        <v>10274.990479260003</v>
      </c>
      <c r="BP22" s="16">
        <v>10269.114576759999</v>
      </c>
      <c r="BQ22" s="16">
        <v>10781.281763499997</v>
      </c>
      <c r="BR22" s="16">
        <v>11276.039785000001</v>
      </c>
      <c r="BS22" s="16">
        <v>11670.810791999995</v>
      </c>
      <c r="BT22" s="16">
        <v>11919.846699969996</v>
      </c>
      <c r="BU22" s="16">
        <v>11690.255205359997</v>
      </c>
      <c r="BV22" s="16">
        <v>12142.883572059998</v>
      </c>
      <c r="BW22" s="16">
        <v>12068.571260649998</v>
      </c>
      <c r="BX22" s="16">
        <v>12987.56838896</v>
      </c>
      <c r="BY22" s="16">
        <v>12950.674157079995</v>
      </c>
      <c r="BZ22" s="16">
        <v>12981.589570149974</v>
      </c>
      <c r="CA22" s="16">
        <v>12506.586215259997</v>
      </c>
      <c r="CB22" s="16">
        <v>13710.996225119505</v>
      </c>
      <c r="CC22" s="16">
        <v>14055.425038721001</v>
      </c>
      <c r="CD22" s="16">
        <v>14612.965368472502</v>
      </c>
      <c r="CE22" s="16">
        <v>15696.151582839497</v>
      </c>
      <c r="CF22" s="16">
        <v>16440.003380660004</v>
      </c>
      <c r="CG22" s="16">
        <v>16626.644872788002</v>
      </c>
      <c r="CH22" s="16">
        <v>16499.747036753506</v>
      </c>
      <c r="CI22" s="16">
        <v>15214.562756029003</v>
      </c>
      <c r="CJ22" s="16">
        <v>15281.104179700002</v>
      </c>
      <c r="CK22" s="16">
        <v>14714.097109979999</v>
      </c>
      <c r="CL22" s="16">
        <v>15237.704962983002</v>
      </c>
      <c r="CM22" s="16">
        <v>15208.174508926002</v>
      </c>
      <c r="CN22" s="16">
        <v>15158.043443024002</v>
      </c>
      <c r="CO22" s="16">
        <v>15215.299015888502</v>
      </c>
      <c r="CP22" s="16">
        <v>16056.968821490002</v>
      </c>
      <c r="CQ22" s="16">
        <v>16190.643554021502</v>
      </c>
      <c r="CR22" s="16">
        <v>16426.049211261998</v>
      </c>
      <c r="CS22" s="16">
        <v>15693.847867531998</v>
      </c>
      <c r="CT22" s="16">
        <v>15731.304086175998</v>
      </c>
      <c r="CU22" s="16">
        <v>15021.1040445905</v>
      </c>
      <c r="CV22" s="16">
        <v>14288.84352321</v>
      </c>
      <c r="CW22" s="16">
        <v>12857.745241320001</v>
      </c>
      <c r="CX22" s="16">
        <v>11321.197117635003</v>
      </c>
      <c r="CY22" s="16">
        <v>13318.979766549504</v>
      </c>
      <c r="CZ22" s="16">
        <v>14183.815098056</v>
      </c>
      <c r="DA22" s="16">
        <v>14240.926271714003</v>
      </c>
      <c r="DB22" s="16">
        <v>14662.944024845005</v>
      </c>
      <c r="DC22" s="16">
        <v>15726.727011854999</v>
      </c>
      <c r="DD22" s="16">
        <v>16461.746624210005</v>
      </c>
      <c r="DE22" s="16">
        <v>16880.062944129997</v>
      </c>
      <c r="DF22" s="16">
        <v>17122.220028490003</v>
      </c>
      <c r="DG22" s="16">
        <v>16855.775082219996</v>
      </c>
      <c r="DH22" s="16">
        <v>19697.721109310001</v>
      </c>
      <c r="DI22" s="16">
        <v>20421.237760059994</v>
      </c>
      <c r="DJ22" s="16">
        <v>19989.889369029999</v>
      </c>
      <c r="DK22" s="16">
        <v>19791.797281159998</v>
      </c>
      <c r="DL22" s="16">
        <v>19199.606093860002</v>
      </c>
      <c r="DM22" s="16">
        <v>19399.598997860499</v>
      </c>
      <c r="DN22" s="16">
        <v>20312.142116063507</v>
      </c>
      <c r="DO22" s="16">
        <v>20219.556758252496</v>
      </c>
      <c r="DP22" s="16">
        <v>20993.805541983998</v>
      </c>
      <c r="DQ22" s="16">
        <v>21315.050307020501</v>
      </c>
      <c r="DR22" s="16">
        <v>22080.018972209004</v>
      </c>
      <c r="DS22" s="16">
        <v>21321.086938607499</v>
      </c>
      <c r="DT22" s="16">
        <v>21215.279204915001</v>
      </c>
      <c r="DU22" s="16">
        <v>20856.678304159999</v>
      </c>
      <c r="DV22" s="16">
        <v>20882.189496759998</v>
      </c>
      <c r="DW22" s="16">
        <v>21185.819804679992</v>
      </c>
      <c r="DX22" s="16">
        <v>22908.635708079499</v>
      </c>
      <c r="DY22" s="16">
        <v>23471.192489776007</v>
      </c>
      <c r="DZ22" s="16">
        <v>23255.066822043984</v>
      </c>
      <c r="EA22" s="16">
        <v>23087.479139258001</v>
      </c>
      <c r="EB22" s="16">
        <v>22394.745734083994</v>
      </c>
      <c r="EC22" s="16">
        <v>22229.643664169998</v>
      </c>
      <c r="ED22" s="16">
        <v>22205.890034986493</v>
      </c>
      <c r="EE22" s="16">
        <v>21588.158980719989</v>
      </c>
      <c r="EF22" s="16">
        <v>23497.775202643988</v>
      </c>
      <c r="EG22" s="16">
        <v>24041.836951959995</v>
      </c>
      <c r="EH22" s="16">
        <v>24568.300686428011</v>
      </c>
      <c r="EI22" s="16">
        <v>28544.754758371997</v>
      </c>
      <c r="EJ22" s="16">
        <v>28615.864675441968</v>
      </c>
      <c r="EK22" s="16">
        <v>28857.308651879954</v>
      </c>
      <c r="EL22" s="16">
        <v>29918.332893607982</v>
      </c>
      <c r="EM22" s="16">
        <v>30585.81404193</v>
      </c>
      <c r="EN22" s="16">
        <v>30215.893448810028</v>
      </c>
      <c r="EO22" s="16">
        <v>30409.569430022002</v>
      </c>
      <c r="EP22" s="16">
        <v>27267.744175129996</v>
      </c>
      <c r="EQ22" s="16">
        <v>29982.677906269953</v>
      </c>
      <c r="ER22" s="16">
        <v>30759.57688945052</v>
      </c>
      <c r="ES22" s="16">
        <v>27635.603415318001</v>
      </c>
      <c r="ET22" s="16">
        <v>26728.130637359984</v>
      </c>
      <c r="EU22" s="16">
        <v>29673.031121329986</v>
      </c>
      <c r="EV22" s="16">
        <v>28765.709111249995</v>
      </c>
      <c r="EW22" s="16">
        <v>28899.420320199999</v>
      </c>
      <c r="EX22" s="16">
        <v>27596.617060855784</v>
      </c>
    </row>
    <row r="23" spans="1:154" s="18" customFormat="1" x14ac:dyDescent="0.3">
      <c r="A23" s="15" t="s">
        <v>35</v>
      </c>
      <c r="B23" s="16">
        <v>2357.0178607099997</v>
      </c>
      <c r="C23" s="16">
        <v>2294.9419232299997</v>
      </c>
      <c r="D23" s="16">
        <v>2470.0364232900001</v>
      </c>
      <c r="E23" s="16">
        <v>2192.8214373775481</v>
      </c>
      <c r="F23" s="16">
        <v>2324.2818516399998</v>
      </c>
      <c r="G23" s="16">
        <v>2728.76288823</v>
      </c>
      <c r="H23" s="16">
        <v>2937.0419734741095</v>
      </c>
      <c r="I23" s="16">
        <v>3361.5714825599994</v>
      </c>
      <c r="J23" s="16">
        <v>3363.0624825599998</v>
      </c>
      <c r="K23" s="19">
        <v>3289.7984120099995</v>
      </c>
      <c r="L23" s="16">
        <v>2928.9429004004896</v>
      </c>
      <c r="M23" s="16">
        <v>2949.6360303728943</v>
      </c>
      <c r="N23" s="16">
        <v>2587.4475962749475</v>
      </c>
      <c r="O23" s="16">
        <v>2582.6768277949477</v>
      </c>
      <c r="P23" s="16">
        <v>2225.7837564349479</v>
      </c>
      <c r="Q23" s="16">
        <v>2174.1014802649479</v>
      </c>
      <c r="R23" s="16">
        <v>2301.9780603149475</v>
      </c>
      <c r="S23" s="16">
        <v>2309.78740505</v>
      </c>
      <c r="T23" s="16">
        <v>2667.1238596600001</v>
      </c>
      <c r="U23" s="16">
        <v>2991.7057162857918</v>
      </c>
      <c r="V23" s="16">
        <v>3133.9799011099994</v>
      </c>
      <c r="W23" s="16">
        <v>3871.7544435599993</v>
      </c>
      <c r="X23" s="16">
        <v>3448.6104492300001</v>
      </c>
      <c r="Y23" s="16">
        <v>3274.7625109999999</v>
      </c>
      <c r="Z23" s="16">
        <v>3559.0939486000011</v>
      </c>
      <c r="AA23" s="16">
        <v>3728.3108025999995</v>
      </c>
      <c r="AB23" s="16">
        <v>3970.4279019700994</v>
      </c>
      <c r="AC23" s="16">
        <v>3731.7816219351002</v>
      </c>
      <c r="AD23" s="16">
        <v>3395.0059118099998</v>
      </c>
      <c r="AE23" s="16">
        <v>4092.534816469999</v>
      </c>
      <c r="AF23" s="16">
        <v>4479.8727722799995</v>
      </c>
      <c r="AG23" s="16">
        <v>4362.1456204899996</v>
      </c>
      <c r="AH23" s="16">
        <v>4323.6711236499987</v>
      </c>
      <c r="AI23" s="16">
        <v>4386.1141808800003</v>
      </c>
      <c r="AJ23" s="16">
        <v>4124.4848345600012</v>
      </c>
      <c r="AK23" s="16">
        <v>3897.6474219100005</v>
      </c>
      <c r="AL23" s="16">
        <v>4291.9056916800018</v>
      </c>
      <c r="AM23" s="16">
        <v>4389.2799891400018</v>
      </c>
      <c r="AN23" s="16">
        <v>4644.3</v>
      </c>
      <c r="AO23" s="16">
        <v>4529.9229081199983</v>
      </c>
      <c r="AP23" s="16">
        <v>4367.6204267100002</v>
      </c>
      <c r="AQ23" s="16">
        <v>4709.4922825593994</v>
      </c>
      <c r="AR23" s="16">
        <v>5786.1292696791006</v>
      </c>
      <c r="AS23" s="16">
        <v>6657.7881441866002</v>
      </c>
      <c r="AT23" s="16">
        <v>7100.2851322825973</v>
      </c>
      <c r="AU23" s="16">
        <v>7202.9009872252018</v>
      </c>
      <c r="AV23" s="16">
        <v>6875.4223559845996</v>
      </c>
      <c r="AW23" s="16">
        <v>6859.5532072748001</v>
      </c>
      <c r="AX23" s="16">
        <v>7727.5160490388016</v>
      </c>
      <c r="AY23" s="16">
        <v>7527.6599869536003</v>
      </c>
      <c r="AZ23" s="16">
        <v>7820.2408766600001</v>
      </c>
      <c r="BA23" s="16">
        <v>8165.0894440300026</v>
      </c>
      <c r="BB23" s="16">
        <v>8093.5494050199995</v>
      </c>
      <c r="BC23" s="16">
        <v>8110.4834229600001</v>
      </c>
      <c r="BD23" s="16">
        <v>8511.7054109399996</v>
      </c>
      <c r="BE23" s="16">
        <v>8964.9059044076967</v>
      </c>
      <c r="BF23" s="16">
        <v>8969.8375720676959</v>
      </c>
      <c r="BG23" s="16">
        <v>8828.983682357697</v>
      </c>
      <c r="BH23" s="16">
        <v>8374.5265062577</v>
      </c>
      <c r="BI23" s="16">
        <v>8106.9386130526991</v>
      </c>
      <c r="BJ23" s="16">
        <v>9142.5362600926965</v>
      </c>
      <c r="BK23" s="16">
        <v>9090.5361937576999</v>
      </c>
      <c r="BL23" s="16">
        <v>9456.0470233376982</v>
      </c>
      <c r="BM23" s="16">
        <v>8788.9612381379011</v>
      </c>
      <c r="BN23" s="16">
        <v>8306.4406434176981</v>
      </c>
      <c r="BO23" s="16">
        <v>8501.4846509076979</v>
      </c>
      <c r="BP23" s="16">
        <v>9067.820481497698</v>
      </c>
      <c r="BQ23" s="16">
        <v>9185.8658914277003</v>
      </c>
      <c r="BR23" s="16">
        <v>9050.438875407699</v>
      </c>
      <c r="BS23" s="16">
        <v>9345.0362130976973</v>
      </c>
      <c r="BT23" s="16">
        <v>8993.2627253639475</v>
      </c>
      <c r="BU23" s="16">
        <v>8410.7790398839497</v>
      </c>
      <c r="BV23" s="16">
        <v>9325.242914903949</v>
      </c>
      <c r="BW23" s="16">
        <v>9113.0558515939465</v>
      </c>
      <c r="BX23" s="16">
        <v>10264.796385363949</v>
      </c>
      <c r="BY23" s="16">
        <v>10150.478794233948</v>
      </c>
      <c r="BZ23" s="16">
        <v>9968.949931873949</v>
      </c>
      <c r="CA23" s="16">
        <v>9807.2733950139464</v>
      </c>
      <c r="CB23" s="16">
        <v>10512.85347060395</v>
      </c>
      <c r="CC23" s="16">
        <v>10383.043836693949</v>
      </c>
      <c r="CD23" s="16">
        <v>10897.346154083945</v>
      </c>
      <c r="CE23" s="16">
        <v>11212.132374943947</v>
      </c>
      <c r="CF23" s="16">
        <v>10949.26796251395</v>
      </c>
      <c r="CG23" s="16">
        <v>11428.086687973948</v>
      </c>
      <c r="CH23" s="16">
        <v>12914.878323680001</v>
      </c>
      <c r="CI23" s="16">
        <v>12534.88850909</v>
      </c>
      <c r="CJ23" s="16">
        <v>12797.631009060002</v>
      </c>
      <c r="CK23" s="16">
        <v>12752.659784530002</v>
      </c>
      <c r="CL23" s="16">
        <v>12412.523288330001</v>
      </c>
      <c r="CM23" s="16">
        <v>13915.723975070005</v>
      </c>
      <c r="CN23" s="16">
        <v>14619.472778670002</v>
      </c>
      <c r="CO23" s="16">
        <v>15364.424650819004</v>
      </c>
      <c r="CP23" s="16">
        <v>15207.099496501</v>
      </c>
      <c r="CQ23" s="16">
        <v>15634.8125544615</v>
      </c>
      <c r="CR23" s="16">
        <v>15607.71576197735</v>
      </c>
      <c r="CS23" s="16">
        <v>14951.987158057002</v>
      </c>
      <c r="CT23" s="16">
        <v>15415.907276856999</v>
      </c>
      <c r="CU23" s="16">
        <v>15237.104541473502</v>
      </c>
      <c r="CV23" s="16">
        <v>13833.118740762</v>
      </c>
      <c r="CW23" s="16">
        <v>13131.506282846001</v>
      </c>
      <c r="CX23" s="16">
        <v>13087.645248893003</v>
      </c>
      <c r="CY23" s="16">
        <v>12825.334060646999</v>
      </c>
      <c r="CZ23" s="16">
        <v>15213.740607853999</v>
      </c>
      <c r="DA23" s="16">
        <v>16295.593823134002</v>
      </c>
      <c r="DB23" s="16">
        <v>15435.500644979998</v>
      </c>
      <c r="DC23" s="16">
        <v>16898.652369789997</v>
      </c>
      <c r="DD23" s="16">
        <v>17367.493968040002</v>
      </c>
      <c r="DE23" s="16">
        <v>16205.379427369997</v>
      </c>
      <c r="DF23" s="16">
        <v>16706.904079589996</v>
      </c>
      <c r="DG23" s="16">
        <v>16984.628640750001</v>
      </c>
      <c r="DH23" s="16">
        <v>17174.705879209996</v>
      </c>
      <c r="DI23" s="16">
        <v>17295.77956241</v>
      </c>
      <c r="DJ23" s="16">
        <v>16972.505994340001</v>
      </c>
      <c r="DK23" s="16">
        <v>17552.449068469999</v>
      </c>
      <c r="DL23" s="16">
        <v>18459.876700739998</v>
      </c>
      <c r="DM23" s="16">
        <v>19471.468621530003</v>
      </c>
      <c r="DN23" s="16">
        <v>20315.722769390002</v>
      </c>
      <c r="DO23" s="16">
        <v>21054.209522712499</v>
      </c>
      <c r="DP23" s="16">
        <v>20745.379902189998</v>
      </c>
      <c r="DQ23" s="16">
        <v>20283.592146829997</v>
      </c>
      <c r="DR23" s="16">
        <v>21129.958796410003</v>
      </c>
      <c r="DS23" s="16">
        <v>21573.96297696</v>
      </c>
      <c r="DT23" s="16">
        <v>21171.397664857999</v>
      </c>
      <c r="DU23" s="16">
        <v>19927.258813349999</v>
      </c>
      <c r="DV23" s="16">
        <v>20234.160270699991</v>
      </c>
      <c r="DW23" s="16">
        <v>23089.970982070001</v>
      </c>
      <c r="DX23" s="16">
        <v>22962.855230180001</v>
      </c>
      <c r="DY23" s="16">
        <v>23430.337690480002</v>
      </c>
      <c r="DZ23" s="16">
        <v>23421.605495409996</v>
      </c>
      <c r="EA23" s="16">
        <v>23766.116998510002</v>
      </c>
      <c r="EB23" s="16">
        <v>23998.170421520001</v>
      </c>
      <c r="EC23" s="16">
        <v>24019.59174978</v>
      </c>
      <c r="ED23" s="16">
        <v>25131.861264329251</v>
      </c>
      <c r="EE23" s="16">
        <v>24807.151083790002</v>
      </c>
      <c r="EF23" s="16">
        <v>24994.129276770007</v>
      </c>
      <c r="EG23" s="16">
        <v>24806.405895619999</v>
      </c>
      <c r="EH23" s="16">
        <v>24416.049913430004</v>
      </c>
      <c r="EI23" s="16">
        <v>23789.338504170002</v>
      </c>
      <c r="EJ23" s="16">
        <v>25152.397959529997</v>
      </c>
      <c r="EK23" s="16">
        <v>25665.952166059993</v>
      </c>
      <c r="EL23" s="16">
        <v>25717.093497369999</v>
      </c>
      <c r="EM23" s="16">
        <v>25763.948011109991</v>
      </c>
      <c r="EN23" s="16">
        <v>25931.598107901998</v>
      </c>
      <c r="EO23" s="16">
        <v>27509.874460999999</v>
      </c>
      <c r="EP23" s="16">
        <v>27882.417949175993</v>
      </c>
      <c r="EQ23" s="16">
        <v>27727.434652972013</v>
      </c>
      <c r="ER23" s="16">
        <v>27879.238281292004</v>
      </c>
      <c r="ES23" s="16">
        <v>27377.574355609999</v>
      </c>
      <c r="ET23" s="16">
        <v>27224.341326310001</v>
      </c>
      <c r="EU23" s="16">
        <v>27426.742437579996</v>
      </c>
      <c r="EV23" s="16">
        <v>28459.159868441002</v>
      </c>
      <c r="EW23" s="16">
        <v>28555.479980739998</v>
      </c>
      <c r="EX23" s="16">
        <v>28700.108202439995</v>
      </c>
    </row>
    <row r="24" spans="1:154" s="18" customFormat="1" x14ac:dyDescent="0.3">
      <c r="A24" s="15" t="s">
        <v>36</v>
      </c>
      <c r="B24" s="16">
        <v>1531.3638139299999</v>
      </c>
      <c r="C24" s="16">
        <v>1521.4920057099998</v>
      </c>
      <c r="D24" s="16">
        <v>1749.3298257599999</v>
      </c>
      <c r="E24" s="16">
        <v>1473.2931444983592</v>
      </c>
      <c r="F24" s="16">
        <v>1608.4988084499998</v>
      </c>
      <c r="G24" s="16">
        <v>1892.1859418900003</v>
      </c>
      <c r="H24" s="16">
        <v>1952.1780608041099</v>
      </c>
      <c r="I24" s="16">
        <v>2186.5956302499994</v>
      </c>
      <c r="J24" s="16">
        <v>2186.0866302499994</v>
      </c>
      <c r="K24" s="17">
        <v>2160.1738379599992</v>
      </c>
      <c r="L24" s="16">
        <v>1838.4506167946643</v>
      </c>
      <c r="M24" s="16">
        <v>1915.7557154098945</v>
      </c>
      <c r="N24" s="16">
        <v>1865.4052953049472</v>
      </c>
      <c r="O24" s="16">
        <v>1849.9836657849478</v>
      </c>
      <c r="P24" s="16">
        <v>1538.1642316149478</v>
      </c>
      <c r="Q24" s="16">
        <v>1361.0487086349476</v>
      </c>
      <c r="R24" s="16">
        <v>1490.9098613849478</v>
      </c>
      <c r="S24" s="16">
        <v>1432.0525504299999</v>
      </c>
      <c r="T24" s="16">
        <v>1367.2360706900004</v>
      </c>
      <c r="U24" s="16">
        <v>1585.6767784938243</v>
      </c>
      <c r="V24" s="16">
        <v>1649.8305228300001</v>
      </c>
      <c r="W24" s="16">
        <v>2077.4670901100003</v>
      </c>
      <c r="X24" s="16">
        <v>2035.1720007899999</v>
      </c>
      <c r="Y24" s="16">
        <v>2021.9374896100003</v>
      </c>
      <c r="Z24" s="16">
        <v>2104.2937754699997</v>
      </c>
      <c r="AA24" s="16">
        <v>2413.49935452</v>
      </c>
      <c r="AB24" s="16">
        <v>2761.3747073280001</v>
      </c>
      <c r="AC24" s="16">
        <v>2606.440658043</v>
      </c>
      <c r="AD24" s="16">
        <v>2382.93269839</v>
      </c>
      <c r="AE24" s="16">
        <v>3055.9926272299995</v>
      </c>
      <c r="AF24" s="16">
        <v>3378.4929509500002</v>
      </c>
      <c r="AG24" s="16">
        <v>3226.6567244299995</v>
      </c>
      <c r="AH24" s="16">
        <v>3159.5454450799998</v>
      </c>
      <c r="AI24" s="16">
        <v>3289.5981736900007</v>
      </c>
      <c r="AJ24" s="16">
        <v>3016.5716117500001</v>
      </c>
      <c r="AK24" s="16">
        <v>2876.8448610300006</v>
      </c>
      <c r="AL24" s="16">
        <v>3049.9993415299991</v>
      </c>
      <c r="AM24" s="16">
        <v>3082.57491811</v>
      </c>
      <c r="AN24" s="16">
        <v>3362.2804328200004</v>
      </c>
      <c r="AO24" s="16">
        <v>3095.2605867499997</v>
      </c>
      <c r="AP24" s="16">
        <v>3155.4189692000004</v>
      </c>
      <c r="AQ24" s="16">
        <v>3154.1613475494005</v>
      </c>
      <c r="AR24" s="16">
        <v>3609.5566013091006</v>
      </c>
      <c r="AS24" s="16">
        <v>3601.8584226065987</v>
      </c>
      <c r="AT24" s="16">
        <v>3806.6132190426006</v>
      </c>
      <c r="AU24" s="16">
        <v>3777.2936144951996</v>
      </c>
      <c r="AV24" s="16">
        <v>3620.0704278645999</v>
      </c>
      <c r="AW24" s="16">
        <v>3473.0054209647992</v>
      </c>
      <c r="AX24" s="16">
        <v>3800.4303190188002</v>
      </c>
      <c r="AY24" s="16">
        <v>3820.7613424036003</v>
      </c>
      <c r="AZ24" s="16">
        <v>4026.6583951199996</v>
      </c>
      <c r="BA24" s="16">
        <v>4301.5214922100013</v>
      </c>
      <c r="BB24" s="16">
        <v>4034.5359622699989</v>
      </c>
      <c r="BC24" s="16">
        <v>4197.4743511400002</v>
      </c>
      <c r="BD24" s="16">
        <v>4257.5724778500007</v>
      </c>
      <c r="BE24" s="16">
        <v>4569.0828317976975</v>
      </c>
      <c r="BF24" s="16">
        <v>4470.6252516076984</v>
      </c>
      <c r="BG24" s="16">
        <v>4432.9419969776973</v>
      </c>
      <c r="BH24" s="16">
        <v>4490.4220671376979</v>
      </c>
      <c r="BI24" s="16">
        <v>4346.3907154876988</v>
      </c>
      <c r="BJ24" s="16">
        <v>5208.1198395176971</v>
      </c>
      <c r="BK24" s="16">
        <v>5063.2817638177003</v>
      </c>
      <c r="BL24" s="16">
        <v>5230.0314940076987</v>
      </c>
      <c r="BM24" s="16">
        <v>4782.3717788579006</v>
      </c>
      <c r="BN24" s="16">
        <v>4390.0343956776978</v>
      </c>
      <c r="BO24" s="16">
        <v>4531.2752883476978</v>
      </c>
      <c r="BP24" s="16">
        <v>4757.6790442776983</v>
      </c>
      <c r="BQ24" s="16">
        <v>4463.6921333176988</v>
      </c>
      <c r="BR24" s="16">
        <v>4522.2534585476978</v>
      </c>
      <c r="BS24" s="16">
        <v>4601.9623177576968</v>
      </c>
      <c r="BT24" s="16">
        <v>4295.9993767739479</v>
      </c>
      <c r="BU24" s="16">
        <v>4224.7139130039477</v>
      </c>
      <c r="BV24" s="16">
        <v>5133.7691856839474</v>
      </c>
      <c r="BW24" s="16">
        <v>4898.6467748239456</v>
      </c>
      <c r="BX24" s="16">
        <v>6315.9776776039471</v>
      </c>
      <c r="BY24" s="16">
        <v>6312.753142583947</v>
      </c>
      <c r="BZ24" s="16">
        <v>6052.906885993948</v>
      </c>
      <c r="CA24" s="16">
        <v>5832.1642438039462</v>
      </c>
      <c r="CB24" s="16">
        <v>6025.8185949339495</v>
      </c>
      <c r="CC24" s="16">
        <v>5984.5324820239493</v>
      </c>
      <c r="CD24" s="16">
        <v>6386.7200125939453</v>
      </c>
      <c r="CE24" s="16">
        <v>6932.9890423539473</v>
      </c>
      <c r="CF24" s="16">
        <v>7608.9512489239487</v>
      </c>
      <c r="CG24" s="16">
        <v>7836.0801670039482</v>
      </c>
      <c r="CH24" s="16">
        <v>8872.1227766899992</v>
      </c>
      <c r="CI24" s="16">
        <v>8549.2130177599993</v>
      </c>
      <c r="CJ24" s="16">
        <v>9023.3530110200008</v>
      </c>
      <c r="CK24" s="16">
        <v>9179.0985215500004</v>
      </c>
      <c r="CL24" s="16">
        <v>9081.1445316100016</v>
      </c>
      <c r="CM24" s="16">
        <v>10041.145533630004</v>
      </c>
      <c r="CN24" s="16">
        <v>10146.3426359</v>
      </c>
      <c r="CO24" s="16">
        <v>10610.111430439001</v>
      </c>
      <c r="CP24" s="16">
        <v>10919.078827750998</v>
      </c>
      <c r="CQ24" s="16">
        <v>11146.782141921502</v>
      </c>
      <c r="CR24" s="16">
        <v>11451.47540012735</v>
      </c>
      <c r="CS24" s="16">
        <v>11322.481315127001</v>
      </c>
      <c r="CT24" s="16">
        <v>11617.835332236999</v>
      </c>
      <c r="CU24" s="16">
        <v>11701.193156723502</v>
      </c>
      <c r="CV24" s="16">
        <v>10617.982408332</v>
      </c>
      <c r="CW24" s="16">
        <v>10261.866107516002</v>
      </c>
      <c r="CX24" s="16">
        <v>10147.115366193002</v>
      </c>
      <c r="CY24" s="16">
        <v>9467.3822829669989</v>
      </c>
      <c r="CZ24" s="16">
        <v>10912.037540763999</v>
      </c>
      <c r="DA24" s="16">
        <v>11450.955387514001</v>
      </c>
      <c r="DB24" s="16">
        <v>10715.442705649999</v>
      </c>
      <c r="DC24" s="16">
        <v>11730.202216829999</v>
      </c>
      <c r="DD24" s="16">
        <v>12119.480895130002</v>
      </c>
      <c r="DE24" s="16">
        <v>12246.735194299998</v>
      </c>
      <c r="DF24" s="16">
        <v>12666.778487179998</v>
      </c>
      <c r="DG24" s="16">
        <v>13269.200799090002</v>
      </c>
      <c r="DH24" s="16">
        <v>13695.083343089998</v>
      </c>
      <c r="DI24" s="16">
        <v>13769.24626301</v>
      </c>
      <c r="DJ24" s="16">
        <v>13170.48194718</v>
      </c>
      <c r="DK24" s="16">
        <v>13239.72843614</v>
      </c>
      <c r="DL24" s="16">
        <v>13550.082593529998</v>
      </c>
      <c r="DM24" s="16">
        <v>13430.8393062</v>
      </c>
      <c r="DN24" s="16">
        <v>13217.027021920003</v>
      </c>
      <c r="DO24" s="16">
        <v>13837.470893852502</v>
      </c>
      <c r="DP24" s="16">
        <v>14324.565828599998</v>
      </c>
      <c r="DQ24" s="16">
        <v>14607.051477169996</v>
      </c>
      <c r="DR24" s="16">
        <v>15665.758212100003</v>
      </c>
      <c r="DS24" s="16">
        <v>15990.993797939998</v>
      </c>
      <c r="DT24" s="16">
        <v>15853.131013419999</v>
      </c>
      <c r="DU24" s="16">
        <v>14784.368761679998</v>
      </c>
      <c r="DV24" s="16">
        <v>14736.876039689994</v>
      </c>
      <c r="DW24" s="16">
        <v>15359.065475260002</v>
      </c>
      <c r="DX24" s="16">
        <v>16124.113501720001</v>
      </c>
      <c r="DY24" s="16">
        <v>16120.157090440001</v>
      </c>
      <c r="DZ24" s="16">
        <v>15992.452425959998</v>
      </c>
      <c r="EA24" s="16">
        <v>16395.204034470004</v>
      </c>
      <c r="EB24" s="16">
        <v>16424.484783669999</v>
      </c>
      <c r="EC24" s="16">
        <v>16738.41733841</v>
      </c>
      <c r="ED24" s="16">
        <v>17724.868214769245</v>
      </c>
      <c r="EE24" s="16">
        <v>17818.845417769997</v>
      </c>
      <c r="EF24" s="16">
        <v>18410.679925050001</v>
      </c>
      <c r="EG24" s="16">
        <v>18734.723057229996</v>
      </c>
      <c r="EH24" s="16">
        <v>18602.970383160002</v>
      </c>
      <c r="EI24" s="16">
        <v>17896.812291580001</v>
      </c>
      <c r="EJ24" s="16">
        <v>18904.485976379998</v>
      </c>
      <c r="EK24" s="16">
        <v>18417.347668589995</v>
      </c>
      <c r="EL24" s="16">
        <v>19625.340351129998</v>
      </c>
      <c r="EM24" s="16">
        <v>20094.864788319992</v>
      </c>
      <c r="EN24" s="16">
        <v>20261.36190407</v>
      </c>
      <c r="EO24" s="16">
        <v>21176.372227529999</v>
      </c>
      <c r="EP24" s="16">
        <v>21758.924854805995</v>
      </c>
      <c r="EQ24" s="16">
        <v>22121.140909802012</v>
      </c>
      <c r="ER24" s="16">
        <v>21970.126485932007</v>
      </c>
      <c r="ES24" s="16">
        <v>21739.115150080001</v>
      </c>
      <c r="ET24" s="16">
        <v>21280.271721040001</v>
      </c>
      <c r="EU24" s="16">
        <v>21077.959408079998</v>
      </c>
      <c r="EV24" s="16">
        <v>21111.662242611004</v>
      </c>
      <c r="EW24" s="16">
        <v>21215.939938539999</v>
      </c>
      <c r="EX24" s="16">
        <v>21679.964593829998</v>
      </c>
    </row>
    <row r="25" spans="1:154" s="18" customFormat="1" x14ac:dyDescent="0.3">
      <c r="A25" s="15" t="s">
        <v>37</v>
      </c>
      <c r="B25" s="16">
        <v>825.65404677999993</v>
      </c>
      <c r="C25" s="16">
        <v>773.44991751999999</v>
      </c>
      <c r="D25" s="16">
        <v>720.70659753000007</v>
      </c>
      <c r="E25" s="16">
        <v>719.52829287918894</v>
      </c>
      <c r="F25" s="16">
        <v>715.78304319000006</v>
      </c>
      <c r="G25" s="16">
        <v>836.57694633999984</v>
      </c>
      <c r="H25" s="16">
        <v>984.86391266999976</v>
      </c>
      <c r="I25" s="16">
        <v>1174.9758523099999</v>
      </c>
      <c r="J25" s="16">
        <v>1176.9758523099999</v>
      </c>
      <c r="K25" s="17">
        <v>1129.6245740499999</v>
      </c>
      <c r="L25" s="16">
        <v>1090.4922836058254</v>
      </c>
      <c r="M25" s="16">
        <v>1033.880314963</v>
      </c>
      <c r="N25" s="16">
        <v>722.04230096999981</v>
      </c>
      <c r="O25" s="16">
        <v>732.69316200999992</v>
      </c>
      <c r="P25" s="16">
        <v>687.61952481999981</v>
      </c>
      <c r="Q25" s="16">
        <v>813.05277162999994</v>
      </c>
      <c r="R25" s="16">
        <v>811.06819892999988</v>
      </c>
      <c r="S25" s="16">
        <v>877.73485461999985</v>
      </c>
      <c r="T25" s="16">
        <v>1299.8877889700002</v>
      </c>
      <c r="U25" s="16">
        <v>1406.0289377919671</v>
      </c>
      <c r="V25" s="16">
        <v>1484.1493782800001</v>
      </c>
      <c r="W25" s="16">
        <v>1794.2873534500002</v>
      </c>
      <c r="X25" s="16">
        <v>1413.4384484400002</v>
      </c>
      <c r="Y25" s="16">
        <v>1252.8250213900001</v>
      </c>
      <c r="Z25" s="16">
        <v>1454.8001731299996</v>
      </c>
      <c r="AA25" s="16">
        <v>1314.8114480800002</v>
      </c>
      <c r="AB25" s="16">
        <v>1209.0531946421002</v>
      </c>
      <c r="AC25" s="16">
        <v>1125.3409638921003</v>
      </c>
      <c r="AD25" s="16">
        <v>1012.0732134199999</v>
      </c>
      <c r="AE25" s="16">
        <v>1036.54218924</v>
      </c>
      <c r="AF25" s="16">
        <v>1101.3798213299999</v>
      </c>
      <c r="AG25" s="16">
        <v>1135.4888960599999</v>
      </c>
      <c r="AH25" s="16">
        <v>1164.1256785700002</v>
      </c>
      <c r="AI25" s="16">
        <v>1096.51600719</v>
      </c>
      <c r="AJ25" s="16">
        <v>1107.9132228100002</v>
      </c>
      <c r="AK25" s="16">
        <v>1020.8025608800003</v>
      </c>
      <c r="AL25" s="16">
        <v>1241.9063501500002</v>
      </c>
      <c r="AM25" s="16">
        <v>1306.7050710300007</v>
      </c>
      <c r="AN25" s="16">
        <v>1281.9557840700004</v>
      </c>
      <c r="AO25" s="16">
        <v>1434.6623213700009</v>
      </c>
      <c r="AP25" s="16">
        <v>1212.2014575100006</v>
      </c>
      <c r="AQ25" s="16">
        <v>1555.3309350100003</v>
      </c>
      <c r="AR25" s="16">
        <v>2176.5726683699991</v>
      </c>
      <c r="AS25" s="16">
        <v>3055.9297215800002</v>
      </c>
      <c r="AT25" s="16">
        <v>3293.6719132400008</v>
      </c>
      <c r="AU25" s="16">
        <v>3425.6073727300009</v>
      </c>
      <c r="AV25" s="16">
        <v>3255.3519281200001</v>
      </c>
      <c r="AW25" s="16">
        <v>3386.5477863100004</v>
      </c>
      <c r="AX25" s="16">
        <v>3927.0857300200009</v>
      </c>
      <c r="AY25" s="16">
        <v>3706.89864455</v>
      </c>
      <c r="AZ25" s="16">
        <v>3793.5824815400001</v>
      </c>
      <c r="BA25" s="16">
        <v>3863.5679518200013</v>
      </c>
      <c r="BB25" s="16">
        <v>4059.0134427500006</v>
      </c>
      <c r="BC25" s="16">
        <v>3913.0090718199999</v>
      </c>
      <c r="BD25" s="16">
        <v>4254.1329330899989</v>
      </c>
      <c r="BE25" s="16">
        <v>4395.8230726100001</v>
      </c>
      <c r="BF25" s="16">
        <v>4499.2123204599984</v>
      </c>
      <c r="BG25" s="16">
        <v>4396.0416853799998</v>
      </c>
      <c r="BH25" s="16">
        <v>3884.1044391200021</v>
      </c>
      <c r="BI25" s="16">
        <v>3760.5478975650003</v>
      </c>
      <c r="BJ25" s="16">
        <v>3934.4164205749994</v>
      </c>
      <c r="BK25" s="16">
        <v>4027.2544299399997</v>
      </c>
      <c r="BL25" s="16">
        <v>4226.0155293299995</v>
      </c>
      <c r="BM25" s="16">
        <v>4006.58945928</v>
      </c>
      <c r="BN25" s="16">
        <v>3916.4062477400007</v>
      </c>
      <c r="BO25" s="16">
        <v>3970.2093625600005</v>
      </c>
      <c r="BP25" s="16">
        <v>4310.1414372199997</v>
      </c>
      <c r="BQ25" s="16">
        <v>4722.1737581100024</v>
      </c>
      <c r="BR25" s="16">
        <v>4528.1854168600012</v>
      </c>
      <c r="BS25" s="16">
        <v>4743.0738953399996</v>
      </c>
      <c r="BT25" s="16">
        <v>4697.2633485900005</v>
      </c>
      <c r="BU25" s="16">
        <v>4186.0651268800011</v>
      </c>
      <c r="BV25" s="16">
        <v>4191.4737292200007</v>
      </c>
      <c r="BW25" s="16">
        <v>4214.4090767700009</v>
      </c>
      <c r="BX25" s="16">
        <v>3948.8187077600005</v>
      </c>
      <c r="BY25" s="16">
        <v>3837.7256516500011</v>
      </c>
      <c r="BZ25" s="16">
        <v>3916.0430458800006</v>
      </c>
      <c r="CA25" s="16">
        <v>3975.1091512100006</v>
      </c>
      <c r="CB25" s="16">
        <v>4487.0348756700014</v>
      </c>
      <c r="CC25" s="16">
        <v>4398.5113546700004</v>
      </c>
      <c r="CD25" s="16">
        <v>4510.6261414900009</v>
      </c>
      <c r="CE25" s="16">
        <v>4279.1433325900007</v>
      </c>
      <c r="CF25" s="16">
        <v>3340.3167135900007</v>
      </c>
      <c r="CG25" s="16">
        <v>3592.0065209700006</v>
      </c>
      <c r="CH25" s="16">
        <v>4042.7555469900012</v>
      </c>
      <c r="CI25" s="16">
        <v>3985.6754913300001</v>
      </c>
      <c r="CJ25" s="16">
        <v>3774.277998040001</v>
      </c>
      <c r="CK25" s="16">
        <v>3573.5612629800012</v>
      </c>
      <c r="CL25" s="16">
        <v>3331.3787567200006</v>
      </c>
      <c r="CM25" s="16">
        <v>3874.5784414400009</v>
      </c>
      <c r="CN25" s="16">
        <v>4473.1301427700018</v>
      </c>
      <c r="CO25" s="16">
        <v>4754.3132203800023</v>
      </c>
      <c r="CP25" s="16">
        <v>4288.0206687500013</v>
      </c>
      <c r="CQ25" s="16">
        <v>4488.0304125399989</v>
      </c>
      <c r="CR25" s="16">
        <v>4156.2403618499993</v>
      </c>
      <c r="CS25" s="16">
        <v>3629.5058429300011</v>
      </c>
      <c r="CT25" s="16">
        <v>3798.0719446199996</v>
      </c>
      <c r="CU25" s="16">
        <v>3535.9113847499993</v>
      </c>
      <c r="CV25" s="16">
        <v>3215.1363324299996</v>
      </c>
      <c r="CW25" s="16">
        <v>2869.6401753299992</v>
      </c>
      <c r="CX25" s="16">
        <v>2940.5298827000001</v>
      </c>
      <c r="CY25" s="16">
        <v>3357.9517776800003</v>
      </c>
      <c r="CZ25" s="16">
        <v>4301.7030670900003</v>
      </c>
      <c r="DA25" s="16">
        <v>4844.6384356200015</v>
      </c>
      <c r="DB25" s="16">
        <v>4720.0579393299995</v>
      </c>
      <c r="DC25" s="16">
        <v>5168.4501529599993</v>
      </c>
      <c r="DD25" s="16">
        <v>5248.013072910001</v>
      </c>
      <c r="DE25" s="16">
        <v>3958.6442330700002</v>
      </c>
      <c r="DF25" s="16">
        <v>4040.1255924100001</v>
      </c>
      <c r="DG25" s="16">
        <v>3715.4278416599996</v>
      </c>
      <c r="DH25" s="16">
        <v>3479.622536119999</v>
      </c>
      <c r="DI25" s="16">
        <v>3526.5332994000005</v>
      </c>
      <c r="DJ25" s="16">
        <v>3802.02404716</v>
      </c>
      <c r="DK25" s="16">
        <v>4312.7206323300006</v>
      </c>
      <c r="DL25" s="16">
        <v>4909.7941072100002</v>
      </c>
      <c r="DM25" s="16">
        <v>6040.6293153300012</v>
      </c>
      <c r="DN25" s="16">
        <v>7098.6957474700002</v>
      </c>
      <c r="DO25" s="16">
        <v>7216.7386288599982</v>
      </c>
      <c r="DP25" s="16">
        <v>6420.8140735900015</v>
      </c>
      <c r="DQ25" s="16">
        <v>5676.5406696600003</v>
      </c>
      <c r="DR25" s="16">
        <v>5464.2005843099996</v>
      </c>
      <c r="DS25" s="16">
        <v>5582.9691790200004</v>
      </c>
      <c r="DT25" s="16">
        <v>5318.2666514379989</v>
      </c>
      <c r="DU25" s="16">
        <v>5142.8900516700014</v>
      </c>
      <c r="DV25" s="16">
        <v>5497.2842310099977</v>
      </c>
      <c r="DW25" s="16">
        <v>7730.9055068100006</v>
      </c>
      <c r="DX25" s="16">
        <v>6838.7417284600015</v>
      </c>
      <c r="DY25" s="16">
        <v>7310.1806000399993</v>
      </c>
      <c r="DZ25" s="16">
        <v>7429.1530694499979</v>
      </c>
      <c r="EA25" s="16">
        <v>7370.9129640399988</v>
      </c>
      <c r="EB25" s="16">
        <v>7573.6856378499997</v>
      </c>
      <c r="EC25" s="16">
        <v>7281.1744113700015</v>
      </c>
      <c r="ED25" s="16">
        <v>7406.9930495600038</v>
      </c>
      <c r="EE25" s="16">
        <v>6988.3056660200045</v>
      </c>
      <c r="EF25" s="16">
        <v>6583.4493517200062</v>
      </c>
      <c r="EG25" s="16">
        <v>6071.6828383900038</v>
      </c>
      <c r="EH25" s="16">
        <v>5813.0795302700035</v>
      </c>
      <c r="EI25" s="16">
        <v>5892.5262125900017</v>
      </c>
      <c r="EJ25" s="16">
        <v>6247.9119831499993</v>
      </c>
      <c r="EK25" s="16">
        <v>7248.6044974699998</v>
      </c>
      <c r="EL25" s="16">
        <v>6091.7531462399993</v>
      </c>
      <c r="EM25" s="16">
        <v>5669.0832227899991</v>
      </c>
      <c r="EN25" s="16">
        <v>5670.2362038319989</v>
      </c>
      <c r="EO25" s="16">
        <v>6333.5022334699997</v>
      </c>
      <c r="EP25" s="16">
        <v>6123.4930943699992</v>
      </c>
      <c r="EQ25" s="16">
        <v>5606.2937431700002</v>
      </c>
      <c r="ER25" s="16">
        <v>5909.1117953599978</v>
      </c>
      <c r="ES25" s="16">
        <v>5638.4592055299981</v>
      </c>
      <c r="ET25" s="16">
        <v>5944.0696052699996</v>
      </c>
      <c r="EU25" s="16">
        <v>6348.7830294999985</v>
      </c>
      <c r="EV25" s="16">
        <v>7347.4976258299985</v>
      </c>
      <c r="EW25" s="16">
        <v>7339.5400422000002</v>
      </c>
      <c r="EX25" s="16">
        <v>7020.1436086099984</v>
      </c>
    </row>
    <row r="26" spans="1:154" s="18" customFormat="1" x14ac:dyDescent="0.3">
      <c r="A26" s="15" t="s">
        <v>38</v>
      </c>
      <c r="B26" s="16">
        <v>259.36962176000003</v>
      </c>
      <c r="C26" s="16">
        <v>261.13146302000001</v>
      </c>
      <c r="D26" s="16">
        <v>280.10606019999994</v>
      </c>
      <c r="E26" s="16">
        <v>603.30343067431886</v>
      </c>
      <c r="F26" s="16">
        <v>503.6077482899999</v>
      </c>
      <c r="G26" s="16">
        <v>383.48816349999993</v>
      </c>
      <c r="H26" s="16">
        <v>54.934000000000005</v>
      </c>
      <c r="I26" s="16">
        <v>60.475740799999997</v>
      </c>
      <c r="J26" s="16">
        <v>60.475740799999997</v>
      </c>
      <c r="K26" s="17">
        <v>54.553110298160007</v>
      </c>
      <c r="L26" s="16">
        <v>63.008419147329185</v>
      </c>
      <c r="M26" s="16">
        <v>61.536949610000008</v>
      </c>
      <c r="N26" s="16">
        <v>67.016030099999995</v>
      </c>
      <c r="O26" s="16">
        <v>63.626859600000003</v>
      </c>
      <c r="P26" s="16">
        <v>52.8648241</v>
      </c>
      <c r="Q26" s="16">
        <v>55.216640659999996</v>
      </c>
      <c r="R26" s="16">
        <v>41.888670160000004</v>
      </c>
      <c r="S26" s="16">
        <v>58.268999659999999</v>
      </c>
      <c r="T26" s="16">
        <v>69.799159119999985</v>
      </c>
      <c r="U26" s="16">
        <v>68.473188620000002</v>
      </c>
      <c r="V26" s="16">
        <v>71.702018120000005</v>
      </c>
      <c r="W26" s="16">
        <v>70.27307454000001</v>
      </c>
      <c r="X26" s="16">
        <v>66.041074539999997</v>
      </c>
      <c r="Y26" s="16">
        <v>66.543004539999998</v>
      </c>
      <c r="Z26" s="16">
        <v>39.740837020000001</v>
      </c>
      <c r="AA26" s="16">
        <v>441.7103153700001</v>
      </c>
      <c r="AB26" s="16">
        <v>471.27365792999996</v>
      </c>
      <c r="AC26" s="16">
        <v>511.50238646999998</v>
      </c>
      <c r="AD26" s="16">
        <v>484.80169957000004</v>
      </c>
      <c r="AE26" s="16">
        <v>468.13656449000001</v>
      </c>
      <c r="AF26" s="16">
        <v>680.45034188999989</v>
      </c>
      <c r="AG26" s="16">
        <v>462.52816708</v>
      </c>
      <c r="AH26" s="16">
        <v>446.65874893000006</v>
      </c>
      <c r="AI26" s="16">
        <v>467.47476262000004</v>
      </c>
      <c r="AJ26" s="16">
        <v>469.14630323</v>
      </c>
      <c r="AK26" s="16">
        <v>261.39427378000005</v>
      </c>
      <c r="AL26" s="16">
        <v>601.80141879999996</v>
      </c>
      <c r="AM26" s="16">
        <v>277.93878226000004</v>
      </c>
      <c r="AN26" s="16">
        <v>257.73068518999997</v>
      </c>
      <c r="AO26" s="16">
        <v>283.31947332999994</v>
      </c>
      <c r="AP26" s="16">
        <v>269.18997128000001</v>
      </c>
      <c r="AQ26" s="16">
        <v>287.7527776</v>
      </c>
      <c r="AR26" s="16">
        <v>713.58944579999991</v>
      </c>
      <c r="AS26" s="16">
        <v>652.53319513999998</v>
      </c>
      <c r="AT26" s="16">
        <v>273.36731475999994</v>
      </c>
      <c r="AU26" s="16">
        <v>264.13730121999998</v>
      </c>
      <c r="AV26" s="16">
        <v>264.45085871000003</v>
      </c>
      <c r="AW26" s="16">
        <v>260.06232603999996</v>
      </c>
      <c r="AX26" s="16">
        <v>214.87673178</v>
      </c>
      <c r="AY26" s="16">
        <v>224.98985833</v>
      </c>
      <c r="AZ26" s="16">
        <v>283.59980506000005</v>
      </c>
      <c r="BA26" s="16">
        <v>312.49478035999999</v>
      </c>
      <c r="BB26" s="16">
        <v>284.72862490000006</v>
      </c>
      <c r="BC26" s="16">
        <v>297.96442723999996</v>
      </c>
      <c r="BD26" s="16">
        <v>1077.7607209999999</v>
      </c>
      <c r="BE26" s="16">
        <v>1180.20219296</v>
      </c>
      <c r="BF26" s="16">
        <v>1846.46178437</v>
      </c>
      <c r="BG26" s="16">
        <v>1653.1387983100001</v>
      </c>
      <c r="BH26" s="16">
        <v>1660.1789518600003</v>
      </c>
      <c r="BI26" s="16">
        <v>864.29291949000037</v>
      </c>
      <c r="BJ26" s="16">
        <v>1095.8884632000006</v>
      </c>
      <c r="BK26" s="16">
        <v>1619.8571488900004</v>
      </c>
      <c r="BL26" s="16">
        <v>1682.6208332500003</v>
      </c>
      <c r="BM26" s="16">
        <v>1808.3551017300006</v>
      </c>
      <c r="BN26" s="16">
        <v>1719.2453445600004</v>
      </c>
      <c r="BO26" s="16">
        <v>2385.4675508800015</v>
      </c>
      <c r="BP26" s="16">
        <v>2629.8270677</v>
      </c>
      <c r="BQ26" s="16">
        <v>3103.2439104600007</v>
      </c>
      <c r="BR26" s="16">
        <v>2427.1653835600005</v>
      </c>
      <c r="BS26" s="16">
        <v>2270.0628704300007</v>
      </c>
      <c r="BT26" s="16">
        <v>1882.8570503100004</v>
      </c>
      <c r="BU26" s="16">
        <v>877.37747757000056</v>
      </c>
      <c r="BV26" s="16">
        <v>1178.1382143000005</v>
      </c>
      <c r="BW26" s="16">
        <v>371.05782459600073</v>
      </c>
      <c r="BX26" s="16">
        <v>379.13160584600064</v>
      </c>
      <c r="BY26" s="16">
        <v>418.67318554600018</v>
      </c>
      <c r="BZ26" s="16">
        <v>395.72611628600026</v>
      </c>
      <c r="CA26" s="16">
        <v>1726.8719372960002</v>
      </c>
      <c r="CB26" s="16">
        <v>1297.188438616</v>
      </c>
      <c r="CC26" s="16">
        <v>1399.9002957759997</v>
      </c>
      <c r="CD26" s="16">
        <v>889.08743099600019</v>
      </c>
      <c r="CE26" s="16">
        <v>836.74768408599982</v>
      </c>
      <c r="CF26" s="16">
        <v>484.10467927600013</v>
      </c>
      <c r="CG26" s="16">
        <v>410.22262697600002</v>
      </c>
      <c r="CH26" s="16">
        <v>486.42998684999986</v>
      </c>
      <c r="CI26" s="16">
        <v>500.60323373999984</v>
      </c>
      <c r="CJ26" s="16">
        <v>505.36912885999982</v>
      </c>
      <c r="CK26" s="16">
        <v>531.24456981999992</v>
      </c>
      <c r="CL26" s="16">
        <v>519.1998601099998</v>
      </c>
      <c r="CM26" s="16">
        <v>540.24729964999983</v>
      </c>
      <c r="CN26" s="16">
        <v>1038.7755621600002</v>
      </c>
      <c r="CO26" s="16">
        <v>590.82160080999984</v>
      </c>
      <c r="CP26" s="16">
        <v>510.11504209000014</v>
      </c>
      <c r="CQ26" s="16">
        <v>479.02382067000002</v>
      </c>
      <c r="CR26" s="16">
        <v>510.22976409</v>
      </c>
      <c r="CS26" s="16">
        <v>440.57185699000007</v>
      </c>
      <c r="CT26" s="16">
        <v>429.10120980000005</v>
      </c>
      <c r="CU26" s="16">
        <v>467.61991170999994</v>
      </c>
      <c r="CV26" s="16">
        <v>465.65844377000002</v>
      </c>
      <c r="CW26" s="16">
        <v>513.72644249000018</v>
      </c>
      <c r="CX26" s="16">
        <v>1182.9052164500001</v>
      </c>
      <c r="CY26" s="16">
        <v>540.68264797000006</v>
      </c>
      <c r="CZ26" s="16">
        <v>465.00537563</v>
      </c>
      <c r="DA26" s="16">
        <v>681.67452274000016</v>
      </c>
      <c r="DB26" s="16">
        <v>650.75787592999995</v>
      </c>
      <c r="DC26" s="16">
        <v>742.35060313999998</v>
      </c>
      <c r="DD26" s="16">
        <v>849.31041665999999</v>
      </c>
      <c r="DE26" s="16">
        <v>729.29193197000006</v>
      </c>
      <c r="DF26" s="16">
        <v>1614.98716883</v>
      </c>
      <c r="DG26" s="16">
        <v>717.67816994000009</v>
      </c>
      <c r="DH26" s="16">
        <v>848.17710570000008</v>
      </c>
      <c r="DI26" s="16">
        <v>823.30928002000007</v>
      </c>
      <c r="DJ26" s="16">
        <v>800.86385044999986</v>
      </c>
      <c r="DK26" s="16">
        <v>859.56991430999994</v>
      </c>
      <c r="DL26" s="16">
        <v>988.94305376000011</v>
      </c>
      <c r="DM26" s="16">
        <v>995.31118036000021</v>
      </c>
      <c r="DN26" s="16">
        <v>1191.7289571600002</v>
      </c>
      <c r="DO26" s="16">
        <v>1057.0657108900002</v>
      </c>
      <c r="DP26" s="16">
        <v>598.64172793</v>
      </c>
      <c r="DQ26" s="16">
        <v>363.96653089000006</v>
      </c>
      <c r="DR26" s="16">
        <v>459.03481039999991</v>
      </c>
      <c r="DS26" s="16">
        <v>525.80191422999997</v>
      </c>
      <c r="DT26" s="16">
        <v>564.64094396999997</v>
      </c>
      <c r="DU26" s="16">
        <v>600.1226581599999</v>
      </c>
      <c r="DV26" s="16">
        <v>549.44946694000009</v>
      </c>
      <c r="DW26" s="16">
        <v>554.49087033000001</v>
      </c>
      <c r="DX26" s="16">
        <v>504.71674831150108</v>
      </c>
      <c r="DY26" s="16">
        <v>648.37241568150091</v>
      </c>
      <c r="DZ26" s="16">
        <v>555.90271756150116</v>
      </c>
      <c r="EA26" s="16">
        <v>619.1337359815011</v>
      </c>
      <c r="EB26" s="16">
        <v>1717.846014591501</v>
      </c>
      <c r="EC26" s="16">
        <v>1011.8876081099957</v>
      </c>
      <c r="ED26" s="16">
        <v>2740.0486804199959</v>
      </c>
      <c r="EE26" s="16">
        <v>1102.5652347138423</v>
      </c>
      <c r="EF26" s="16">
        <v>1101.2357623538426</v>
      </c>
      <c r="EG26" s="16">
        <v>759.11600081000006</v>
      </c>
      <c r="EH26" s="16">
        <v>769.33524775000001</v>
      </c>
      <c r="EI26" s="16">
        <v>574.56391536000024</v>
      </c>
      <c r="EJ26" s="16">
        <v>568.43686902000002</v>
      </c>
      <c r="EK26" s="16">
        <v>629.60509065000008</v>
      </c>
      <c r="EL26" s="16">
        <v>692.18323180000004</v>
      </c>
      <c r="EM26" s="16">
        <v>889.72792521999986</v>
      </c>
      <c r="EN26" s="16">
        <v>906.11960281000017</v>
      </c>
      <c r="EO26" s="16">
        <v>849.56019675999971</v>
      </c>
      <c r="EP26" s="16">
        <v>718.34986090999996</v>
      </c>
      <c r="EQ26" s="16">
        <v>1242.9821851800002</v>
      </c>
      <c r="ER26" s="16">
        <v>1268.3957394500001</v>
      </c>
      <c r="ES26" s="16">
        <v>1554.1465310000001</v>
      </c>
      <c r="ET26" s="16">
        <v>1337.2209440199999</v>
      </c>
      <c r="EU26" s="16">
        <v>1315.7764209599998</v>
      </c>
      <c r="EV26" s="16">
        <v>1303.7970609799991</v>
      </c>
      <c r="EW26" s="16">
        <v>1341.4682180499999</v>
      </c>
      <c r="EX26" s="16">
        <v>1357.3732279299991</v>
      </c>
    </row>
    <row r="27" spans="1:154" s="18" customFormat="1" x14ac:dyDescent="0.3">
      <c r="A27" s="15" t="s">
        <v>39</v>
      </c>
      <c r="B27" s="16">
        <v>2017.1857115299997</v>
      </c>
      <c r="C27" s="16">
        <v>1768.0200673648001</v>
      </c>
      <c r="D27" s="16">
        <v>1785.0127536579998</v>
      </c>
      <c r="E27" s="16">
        <v>2239.6502877976995</v>
      </c>
      <c r="F27" s="16">
        <v>2017.4411403485003</v>
      </c>
      <c r="G27" s="16">
        <v>2176.2477076033997</v>
      </c>
      <c r="H27" s="16">
        <v>2469.5202130868493</v>
      </c>
      <c r="I27" s="16">
        <v>2483.3796973893996</v>
      </c>
      <c r="J27" s="16">
        <v>2467.7196973893997</v>
      </c>
      <c r="K27" s="17">
        <v>2423.2466155904108</v>
      </c>
      <c r="L27" s="16">
        <v>2560.4155935922308</v>
      </c>
      <c r="M27" s="16">
        <v>3189.1770305572695</v>
      </c>
      <c r="N27" s="16">
        <v>2910.6728652740212</v>
      </c>
      <c r="O27" s="16">
        <v>2939.2435124780213</v>
      </c>
      <c r="P27" s="16">
        <v>2845.60936927802</v>
      </c>
      <c r="Q27" s="16">
        <v>2617.3784154680206</v>
      </c>
      <c r="R27" s="16">
        <v>2759.9465345880203</v>
      </c>
      <c r="S27" s="16">
        <v>2513.2993620300012</v>
      </c>
      <c r="T27" s="16">
        <v>2742.1969417500009</v>
      </c>
      <c r="U27" s="16">
        <v>2740.2921405653424</v>
      </c>
      <c r="V27" s="16">
        <v>3023.448006040001</v>
      </c>
      <c r="W27" s="16">
        <v>3302.1873543600004</v>
      </c>
      <c r="X27" s="16">
        <v>3407.5682776500007</v>
      </c>
      <c r="Y27" s="16">
        <v>2514.528470740001</v>
      </c>
      <c r="Z27" s="16">
        <v>2781.9891094000004</v>
      </c>
      <c r="AA27" s="16">
        <v>2525.5811810100013</v>
      </c>
      <c r="AB27" s="16">
        <v>2480.6297475459014</v>
      </c>
      <c r="AC27" s="16">
        <v>2448.4090629555012</v>
      </c>
      <c r="AD27" s="16">
        <v>2493.3933938500004</v>
      </c>
      <c r="AE27" s="16">
        <v>3525.0909585100003</v>
      </c>
      <c r="AF27" s="16">
        <v>3730.6264483710002</v>
      </c>
      <c r="AG27" s="16">
        <v>3891.0023847340949</v>
      </c>
      <c r="AH27" s="16">
        <v>3922.4944901399995</v>
      </c>
      <c r="AI27" s="16">
        <v>4077.7331132143267</v>
      </c>
      <c r="AJ27" s="16">
        <v>4111.127630076322</v>
      </c>
      <c r="AK27" s="16">
        <v>4129.1810102152285</v>
      </c>
      <c r="AL27" s="16">
        <v>4142.6550652300002</v>
      </c>
      <c r="AM27" s="16">
        <v>4068.5539477879997</v>
      </c>
      <c r="AN27" s="16">
        <v>3985.1630220039997</v>
      </c>
      <c r="AO27" s="16">
        <v>4088.9757677159992</v>
      </c>
      <c r="AP27" s="16">
        <v>4081.1451391999994</v>
      </c>
      <c r="AQ27" s="16">
        <v>4082.2460848659998</v>
      </c>
      <c r="AR27" s="16">
        <v>4257.7157491679991</v>
      </c>
      <c r="AS27" s="16">
        <v>4322.2694283780011</v>
      </c>
      <c r="AT27" s="16">
        <v>4475.854060906001</v>
      </c>
      <c r="AU27" s="16">
        <v>4598.9291534499998</v>
      </c>
      <c r="AV27" s="16">
        <v>4578.8223449636989</v>
      </c>
      <c r="AW27" s="16">
        <v>4561.0951729131011</v>
      </c>
      <c r="AX27" s="16">
        <v>4753.101016102798</v>
      </c>
      <c r="AY27" s="16">
        <v>4363.2567958396012</v>
      </c>
      <c r="AZ27" s="16">
        <v>4358.0009701474864</v>
      </c>
      <c r="BA27" s="16">
        <v>4439.7189083585008</v>
      </c>
      <c r="BB27" s="16">
        <v>4271.5938911885005</v>
      </c>
      <c r="BC27" s="16">
        <v>4738.8514531320025</v>
      </c>
      <c r="BD27" s="16">
        <v>4826.9040453139951</v>
      </c>
      <c r="BE27" s="16">
        <v>4928.3785869554958</v>
      </c>
      <c r="BF27" s="16">
        <v>5007.2159403174956</v>
      </c>
      <c r="BG27" s="16">
        <v>4506.2375611320012</v>
      </c>
      <c r="BH27" s="16">
        <v>5231.0843779099996</v>
      </c>
      <c r="BI27" s="16">
        <v>5272.1693989699988</v>
      </c>
      <c r="BJ27" s="16">
        <v>5430.947358150006</v>
      </c>
      <c r="BK27" s="16">
        <v>5204.2716516142818</v>
      </c>
      <c r="BL27" s="16">
        <v>4746.4231621900008</v>
      </c>
      <c r="BM27" s="16">
        <v>5043.6642503699986</v>
      </c>
      <c r="BN27" s="16">
        <v>5109.7527387500004</v>
      </c>
      <c r="BO27" s="16">
        <v>5119.7062929549984</v>
      </c>
      <c r="BP27" s="16">
        <v>5177.9653401350024</v>
      </c>
      <c r="BQ27" s="16">
        <v>5239.1025721999968</v>
      </c>
      <c r="BR27" s="16">
        <v>5266.1567507599993</v>
      </c>
      <c r="BS27" s="16">
        <v>5428.5879220600027</v>
      </c>
      <c r="BT27" s="16">
        <v>5289.4564231100012</v>
      </c>
      <c r="BU27" s="16">
        <v>5357.5276756400008</v>
      </c>
      <c r="BV27" s="16">
        <v>5435.4249892499975</v>
      </c>
      <c r="BW27" s="16">
        <v>5287.8229963899994</v>
      </c>
      <c r="BX27" s="16">
        <v>5453.0170225299998</v>
      </c>
      <c r="BY27" s="16">
        <v>5533.3537652720015</v>
      </c>
      <c r="BZ27" s="16">
        <v>5494.8708070680013</v>
      </c>
      <c r="CA27" s="16">
        <v>5370.870553515002</v>
      </c>
      <c r="CB27" s="16">
        <v>5516.7339790100013</v>
      </c>
      <c r="CC27" s="16">
        <v>5738.5410460250005</v>
      </c>
      <c r="CD27" s="16">
        <v>6601.0464373600016</v>
      </c>
      <c r="CE27" s="16">
        <v>6573.0088344500009</v>
      </c>
      <c r="CF27" s="16">
        <v>6130.7114261200013</v>
      </c>
      <c r="CG27" s="16">
        <v>5951.8338081200027</v>
      </c>
      <c r="CH27" s="16">
        <v>6241.0120558600001</v>
      </c>
      <c r="CI27" s="16">
        <v>6171.0556112700087</v>
      </c>
      <c r="CJ27" s="16">
        <v>6220.5470638900015</v>
      </c>
      <c r="CK27" s="16">
        <v>6319.6973771800012</v>
      </c>
      <c r="CL27" s="16">
        <v>6455.111202340001</v>
      </c>
      <c r="CM27" s="16">
        <v>6133.3504866600006</v>
      </c>
      <c r="CN27" s="16">
        <v>7701.8636366100027</v>
      </c>
      <c r="CO27" s="16">
        <v>7048.5796425400049</v>
      </c>
      <c r="CP27" s="16">
        <v>6844.1580527899987</v>
      </c>
      <c r="CQ27" s="16">
        <v>7127.7050194000039</v>
      </c>
      <c r="CR27" s="16">
        <v>6941.8909884830045</v>
      </c>
      <c r="CS27" s="16">
        <v>7356.431833493004</v>
      </c>
      <c r="CT27" s="16">
        <v>7519.3250838320037</v>
      </c>
      <c r="CU27" s="16">
        <v>7375.164050258004</v>
      </c>
      <c r="CV27" s="16">
        <v>7320.0765376400013</v>
      </c>
      <c r="CW27" s="16">
        <v>7618.2545331200017</v>
      </c>
      <c r="CX27" s="16">
        <v>7445.6384244500023</v>
      </c>
      <c r="CY27" s="16">
        <v>7617.2428317475024</v>
      </c>
      <c r="CZ27" s="16">
        <v>7629.2935904050028</v>
      </c>
      <c r="DA27" s="16">
        <v>7804.7623277635048</v>
      </c>
      <c r="DB27" s="16">
        <v>7586.2256619390027</v>
      </c>
      <c r="DC27" s="16">
        <v>7889.8086639500016</v>
      </c>
      <c r="DD27" s="16">
        <v>7916.0007718000024</v>
      </c>
      <c r="DE27" s="16">
        <v>7880.0102985000003</v>
      </c>
      <c r="DF27" s="16">
        <v>8120.1651251400008</v>
      </c>
      <c r="DG27" s="16">
        <v>8263.8149927700033</v>
      </c>
      <c r="DH27" s="16">
        <v>8234.5592168400035</v>
      </c>
      <c r="DI27" s="16">
        <v>8355.1182214690016</v>
      </c>
      <c r="DJ27" s="16">
        <v>8398.7363224000037</v>
      </c>
      <c r="DK27" s="16">
        <v>8472.5295528000024</v>
      </c>
      <c r="DL27" s="16">
        <v>9504.9657642699949</v>
      </c>
      <c r="DM27" s="16">
        <v>9365.5808667699966</v>
      </c>
      <c r="DN27" s="16">
        <v>9481.5258882899943</v>
      </c>
      <c r="DO27" s="16">
        <v>9676.8022891460005</v>
      </c>
      <c r="DP27" s="16">
        <v>9317.768255109997</v>
      </c>
      <c r="DQ27" s="16">
        <v>9250.5617601299728</v>
      </c>
      <c r="DR27" s="16">
        <v>9359.5016224299688</v>
      </c>
      <c r="DS27" s="16">
        <v>9573.9022883249763</v>
      </c>
      <c r="DT27" s="16">
        <v>9600.7012789749733</v>
      </c>
      <c r="DU27" s="16">
        <v>9741.6194600169729</v>
      </c>
      <c r="DV27" s="16">
        <v>9796.3168647179718</v>
      </c>
      <c r="DW27" s="16">
        <v>9913.8075768869712</v>
      </c>
      <c r="DX27" s="16">
        <v>9778.838684773973</v>
      </c>
      <c r="DY27" s="16">
        <v>9879.0473001054761</v>
      </c>
      <c r="DZ27" s="16">
        <v>10156.964444865069</v>
      </c>
      <c r="EA27" s="16">
        <v>10264.254552799472</v>
      </c>
      <c r="EB27" s="16">
        <v>10256.569452006472</v>
      </c>
      <c r="EC27" s="16">
        <v>9645.2605168524733</v>
      </c>
      <c r="ED27" s="16">
        <v>9928.6074404639949</v>
      </c>
      <c r="EE27" s="16">
        <v>11140.148835873233</v>
      </c>
      <c r="EF27" s="16">
        <v>9859.4351348191249</v>
      </c>
      <c r="EG27" s="16">
        <v>10078.75874351538</v>
      </c>
      <c r="EH27" s="16">
        <v>10201.534319373784</v>
      </c>
      <c r="EI27" s="16">
        <v>10180.912386650054</v>
      </c>
      <c r="EJ27" s="16">
        <v>10896.476327863513</v>
      </c>
      <c r="EK27" s="16">
        <v>11004.221723536391</v>
      </c>
      <c r="EL27" s="16">
        <v>10916.768611547759</v>
      </c>
      <c r="EM27" s="16">
        <v>11065.224966930826</v>
      </c>
      <c r="EN27" s="16">
        <v>11065.423730368593</v>
      </c>
      <c r="EO27" s="16">
        <v>11223.647021936025</v>
      </c>
      <c r="EP27" s="16">
        <v>11784.659747585603</v>
      </c>
      <c r="EQ27" s="16">
        <v>12037.968327054798</v>
      </c>
      <c r="ER27" s="16">
        <v>12083.017448853405</v>
      </c>
      <c r="ES27" s="16">
        <v>12305.860341892399</v>
      </c>
      <c r="ET27" s="16">
        <v>12353.981279345</v>
      </c>
      <c r="EU27" s="16">
        <v>12348.112557463804</v>
      </c>
      <c r="EV27" s="16">
        <v>12716.512766135005</v>
      </c>
      <c r="EW27" s="16">
        <v>12567.532425302201</v>
      </c>
      <c r="EX27" s="16">
        <v>12585.678262316404</v>
      </c>
    </row>
    <row r="28" spans="1:154" s="18" customFormat="1" x14ac:dyDescent="0.3">
      <c r="A28" s="15" t="s">
        <v>40</v>
      </c>
      <c r="B28" s="16">
        <v>505.04867823000006</v>
      </c>
      <c r="C28" s="16">
        <v>432.04449437999995</v>
      </c>
      <c r="D28" s="16">
        <v>456.04389360000005</v>
      </c>
      <c r="E28" s="16">
        <v>501.65136735012783</v>
      </c>
      <c r="F28" s="16">
        <v>514.45600000000002</v>
      </c>
      <c r="G28" s="16">
        <v>544.53099999999995</v>
      </c>
      <c r="H28" s="16">
        <v>278.69499999999999</v>
      </c>
      <c r="I28" s="16">
        <v>269.74100000000004</v>
      </c>
      <c r="J28" s="16">
        <v>269.74099999999999</v>
      </c>
      <c r="K28" s="17">
        <v>267.601</v>
      </c>
      <c r="L28" s="16">
        <v>266.78375266170912</v>
      </c>
      <c r="M28" s="16">
        <v>37.152999999999999</v>
      </c>
      <c r="N28" s="16">
        <v>0</v>
      </c>
      <c r="O28" s="16">
        <v>0</v>
      </c>
      <c r="P28" s="16">
        <v>62.236723179999998</v>
      </c>
      <c r="Q28" s="16">
        <v>31.982999999999997</v>
      </c>
      <c r="R28" s="16">
        <v>45.617251960000004</v>
      </c>
      <c r="S28" s="16">
        <v>42.42271581</v>
      </c>
      <c r="T28" s="16">
        <v>45.50504462</v>
      </c>
      <c r="U28" s="16">
        <v>43.621044620000006</v>
      </c>
      <c r="V28" s="16">
        <v>0</v>
      </c>
      <c r="W28" s="16">
        <v>0</v>
      </c>
      <c r="X28" s="16">
        <v>39.949728290000003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/>
      <c r="BC28" s="16"/>
      <c r="BD28" s="16"/>
      <c r="BE28" s="16">
        <v>0</v>
      </c>
      <c r="BF28" s="16"/>
      <c r="BG28" s="16"/>
      <c r="BH28" s="16">
        <v>0</v>
      </c>
      <c r="BI28" s="16">
        <v>0</v>
      </c>
      <c r="BJ28" s="16">
        <v>0</v>
      </c>
      <c r="BK28" s="16">
        <v>0</v>
      </c>
      <c r="BL28" s="16"/>
      <c r="BM28" s="16"/>
      <c r="BN28" s="16">
        <v>0</v>
      </c>
      <c r="BO28" s="16">
        <v>0</v>
      </c>
      <c r="BP28" s="16"/>
      <c r="BQ28" s="16">
        <v>0</v>
      </c>
      <c r="BR28" s="16"/>
      <c r="BS28" s="16"/>
      <c r="BT28" s="16">
        <v>0</v>
      </c>
      <c r="BU28" s="16">
        <v>0</v>
      </c>
      <c r="BV28" s="16">
        <v>0</v>
      </c>
      <c r="BW28" s="16">
        <v>0</v>
      </c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16"/>
      <c r="ES28" s="16"/>
      <c r="ET28" s="16"/>
      <c r="EU28" s="16"/>
      <c r="EV28" s="16"/>
      <c r="EW28" s="16"/>
      <c r="EX28" s="16"/>
    </row>
    <row r="29" spans="1:154" s="18" customFormat="1" x14ac:dyDescent="0.3">
      <c r="A29" s="15" t="s">
        <v>41</v>
      </c>
      <c r="B29" s="16">
        <v>8282.195720503998</v>
      </c>
      <c r="C29" s="16">
        <v>8037.5176034020014</v>
      </c>
      <c r="D29" s="16">
        <v>8166.6099172299992</v>
      </c>
      <c r="E29" s="16">
        <v>7880.2292001488486</v>
      </c>
      <c r="F29" s="16">
        <v>7843.131326282999</v>
      </c>
      <c r="G29" s="16">
        <v>7569.9282356380018</v>
      </c>
      <c r="H29" s="16">
        <v>8398.8723373952107</v>
      </c>
      <c r="I29" s="16">
        <v>8533.3180761625008</v>
      </c>
      <c r="J29" s="16">
        <v>8473.1230761624993</v>
      </c>
      <c r="K29" s="17">
        <v>7788.8292751409999</v>
      </c>
      <c r="L29" s="16">
        <v>8096.397099207019</v>
      </c>
      <c r="M29" s="16">
        <v>8026.6683578951806</v>
      </c>
      <c r="N29" s="16">
        <v>7705.9431684315859</v>
      </c>
      <c r="O29" s="16">
        <v>7825.440782366587</v>
      </c>
      <c r="P29" s="16">
        <v>7608.9995942940877</v>
      </c>
      <c r="Q29" s="16">
        <v>7202.6430485820847</v>
      </c>
      <c r="R29" s="16">
        <v>7420.7637830890872</v>
      </c>
      <c r="S29" s="16">
        <v>7310.0461992637956</v>
      </c>
      <c r="T29" s="16">
        <v>7567.6731617030018</v>
      </c>
      <c r="U29" s="16">
        <v>7785.1957660420594</v>
      </c>
      <c r="V29" s="16">
        <v>8111.7989673649963</v>
      </c>
      <c r="W29" s="16">
        <v>8406.9046163519979</v>
      </c>
      <c r="X29" s="16">
        <v>8134.7122616254974</v>
      </c>
      <c r="Y29" s="16">
        <v>8234.8686220530017</v>
      </c>
      <c r="Z29" s="16">
        <v>7338.9824812264997</v>
      </c>
      <c r="AA29" s="16">
        <v>7924.698142461998</v>
      </c>
      <c r="AB29" s="16">
        <v>7644.6663521902019</v>
      </c>
      <c r="AC29" s="16">
        <v>7707.6799292649002</v>
      </c>
      <c r="AD29" s="16">
        <v>7842.4055685603998</v>
      </c>
      <c r="AE29" s="16">
        <v>7723.6197672470498</v>
      </c>
      <c r="AF29" s="16">
        <v>7859.6484529896989</v>
      </c>
      <c r="AG29" s="16">
        <v>7749.246285497049</v>
      </c>
      <c r="AH29" s="16">
        <v>7806.7399221975002</v>
      </c>
      <c r="AI29" s="16">
        <v>8074.7348039140006</v>
      </c>
      <c r="AJ29" s="16">
        <v>8130.2137680562982</v>
      </c>
      <c r="AK29" s="16">
        <v>8571.4613731569989</v>
      </c>
      <c r="AL29" s="16">
        <v>8666.7118537810002</v>
      </c>
      <c r="AM29" s="16">
        <v>8729.8747724510013</v>
      </c>
      <c r="AN29" s="16">
        <v>8083.1390173584996</v>
      </c>
      <c r="AO29" s="16">
        <v>8389.9826182634988</v>
      </c>
      <c r="AP29" s="16">
        <v>8707.1710110807453</v>
      </c>
      <c r="AQ29" s="16">
        <v>8716.8843400239984</v>
      </c>
      <c r="AR29" s="16">
        <v>9125.4800741399995</v>
      </c>
      <c r="AS29" s="16">
        <v>8928.8279758750032</v>
      </c>
      <c r="AT29" s="16">
        <v>8695.0491137989975</v>
      </c>
      <c r="AU29" s="16">
        <v>9277.5597472096033</v>
      </c>
      <c r="AV29" s="16">
        <v>8727.895288792497</v>
      </c>
      <c r="AW29" s="16">
        <v>9062.2145943769992</v>
      </c>
      <c r="AX29" s="16">
        <v>9420.3675464700009</v>
      </c>
      <c r="AY29" s="16">
        <v>9519.8837823220001</v>
      </c>
      <c r="AZ29" s="16">
        <v>9615.1857344307555</v>
      </c>
      <c r="BA29" s="16">
        <v>10085.151004686501</v>
      </c>
      <c r="BB29" s="16">
        <v>9809.4869214474984</v>
      </c>
      <c r="BC29" s="16">
        <v>9671.6163464490037</v>
      </c>
      <c r="BD29" s="16">
        <v>9441.9873389739987</v>
      </c>
      <c r="BE29" s="16">
        <v>9702.8098388430026</v>
      </c>
      <c r="BF29" s="16">
        <v>9621.3327361000465</v>
      </c>
      <c r="BG29" s="16">
        <v>9821.5199683795036</v>
      </c>
      <c r="BH29" s="16">
        <v>9785.8660539780049</v>
      </c>
      <c r="BI29" s="16">
        <v>9962.4166840975049</v>
      </c>
      <c r="BJ29" s="16">
        <v>10417.841070970504</v>
      </c>
      <c r="BK29" s="16">
        <v>10356.803344379607</v>
      </c>
      <c r="BL29" s="16">
        <v>10860.078670309504</v>
      </c>
      <c r="BM29" s="16">
        <v>11038.411079182508</v>
      </c>
      <c r="BN29" s="16">
        <v>11073.753043816501</v>
      </c>
      <c r="BO29" s="16">
        <v>11010.382790413005</v>
      </c>
      <c r="BP29" s="16">
        <v>11279.098614766499</v>
      </c>
      <c r="BQ29" s="16">
        <v>10911.312741255002</v>
      </c>
      <c r="BR29" s="16">
        <v>10998.733759008503</v>
      </c>
      <c r="BS29" s="16">
        <v>11845.121718757</v>
      </c>
      <c r="BT29" s="16">
        <v>11893.115489451002</v>
      </c>
      <c r="BU29" s="16">
        <v>12169.598505406493</v>
      </c>
      <c r="BV29" s="16">
        <v>12511.331805401998</v>
      </c>
      <c r="BW29" s="16">
        <v>12671.701099296497</v>
      </c>
      <c r="BX29" s="16">
        <v>12881.4674874755</v>
      </c>
      <c r="BY29" s="16">
        <v>12862.667939647001</v>
      </c>
      <c r="BZ29" s="16">
        <v>12848.406504876</v>
      </c>
      <c r="CA29" s="16">
        <v>12759.855127148499</v>
      </c>
      <c r="CB29" s="16">
        <v>12893.130576797001</v>
      </c>
      <c r="CC29" s="16">
        <v>12911.252159252999</v>
      </c>
      <c r="CD29" s="16">
        <v>12793.323844543498</v>
      </c>
      <c r="CE29" s="16">
        <v>13103.345396369003</v>
      </c>
      <c r="CF29" s="16">
        <v>13634.238789771991</v>
      </c>
      <c r="CG29" s="16">
        <v>14062.915859620998</v>
      </c>
      <c r="CH29" s="16">
        <v>14244.230643025001</v>
      </c>
      <c r="CI29" s="16">
        <v>14965.704327375999</v>
      </c>
      <c r="CJ29" s="16">
        <v>15051.026254600501</v>
      </c>
      <c r="CK29" s="16">
        <v>15272.136811185997</v>
      </c>
      <c r="CL29" s="16">
        <v>15435.634996122504</v>
      </c>
      <c r="CM29" s="16">
        <v>15613.316555025502</v>
      </c>
      <c r="CN29" s="16">
        <v>15500.730498474499</v>
      </c>
      <c r="CO29" s="16">
        <v>15744.459905506999</v>
      </c>
      <c r="CP29" s="16">
        <v>15527.651708688001</v>
      </c>
      <c r="CQ29" s="16">
        <v>15419.921190942501</v>
      </c>
      <c r="CR29" s="16">
        <v>15363.208627316002</v>
      </c>
      <c r="CS29" s="16">
        <v>15148.731917342497</v>
      </c>
      <c r="CT29" s="16">
        <v>15262.086149631003</v>
      </c>
      <c r="CU29" s="16">
        <v>15302.317458608501</v>
      </c>
      <c r="CV29" s="16">
        <v>14755.069152815002</v>
      </c>
      <c r="CW29" s="16">
        <v>12246.370931243502</v>
      </c>
      <c r="CX29" s="16">
        <v>12075.8170298555</v>
      </c>
      <c r="CY29" s="16">
        <v>11909.203740694502</v>
      </c>
      <c r="CZ29" s="16">
        <v>12508.244134097498</v>
      </c>
      <c r="DA29" s="16">
        <v>13293.829280832</v>
      </c>
      <c r="DB29" s="16">
        <v>13163.628538373498</v>
      </c>
      <c r="DC29" s="16">
        <v>13124.720894030497</v>
      </c>
      <c r="DD29" s="16">
        <v>13414.200583331998</v>
      </c>
      <c r="DE29" s="16">
        <v>13819.190272434504</v>
      </c>
      <c r="DF29" s="16">
        <v>13993.286209838001</v>
      </c>
      <c r="DG29" s="16">
        <v>14527.843359518854</v>
      </c>
      <c r="DH29" s="16">
        <v>14593.183949076501</v>
      </c>
      <c r="DI29" s="16">
        <v>15167.549494906503</v>
      </c>
      <c r="DJ29" s="16">
        <v>15017.189952196997</v>
      </c>
      <c r="DK29" s="16">
        <v>15000.633135767002</v>
      </c>
      <c r="DL29" s="16">
        <v>15552.769719996999</v>
      </c>
      <c r="DM29" s="16">
        <v>15191.944897491499</v>
      </c>
      <c r="DN29" s="16">
        <v>14826.610193646995</v>
      </c>
      <c r="DO29" s="16">
        <v>15245.751974248997</v>
      </c>
      <c r="DP29" s="16">
        <v>17189.898091023002</v>
      </c>
      <c r="DQ29" s="16">
        <v>17209.966997661006</v>
      </c>
      <c r="DR29" s="16">
        <v>17778.758630243497</v>
      </c>
      <c r="DS29" s="16">
        <v>18315.590209235001</v>
      </c>
      <c r="DT29" s="16">
        <v>18442.808776271802</v>
      </c>
      <c r="DU29" s="16">
        <v>18523.602043613595</v>
      </c>
      <c r="DV29" s="16">
        <v>17917.736081073796</v>
      </c>
      <c r="DW29" s="16">
        <v>17200.607453061795</v>
      </c>
      <c r="DX29" s="16">
        <v>17431.731968967004</v>
      </c>
      <c r="DY29" s="16">
        <v>18076.5397015423</v>
      </c>
      <c r="DZ29" s="16">
        <v>18454.372683980204</v>
      </c>
      <c r="EA29" s="16">
        <v>18988.449520127502</v>
      </c>
      <c r="EB29" s="16">
        <v>19139.982867719002</v>
      </c>
      <c r="EC29" s="16">
        <v>18457.918464099999</v>
      </c>
      <c r="ED29" s="16">
        <v>18368.491302785198</v>
      </c>
      <c r="EE29" s="16">
        <v>18459.729100402998</v>
      </c>
      <c r="EF29" s="16">
        <v>18157.3330422238</v>
      </c>
      <c r="EG29" s="16">
        <v>18696.586335562799</v>
      </c>
      <c r="EH29" s="16">
        <v>18444.161820609999</v>
      </c>
      <c r="EI29" s="16">
        <v>17806.857158770406</v>
      </c>
      <c r="EJ29" s="16">
        <v>18118.346154865005</v>
      </c>
      <c r="EK29" s="16">
        <v>18938.265604905399</v>
      </c>
      <c r="EL29" s="16">
        <v>19296.572113674098</v>
      </c>
      <c r="EM29" s="16">
        <v>20780.176882882792</v>
      </c>
      <c r="EN29" s="16">
        <v>21618.891160981788</v>
      </c>
      <c r="EO29" s="16">
        <v>22164.822951818107</v>
      </c>
      <c r="EP29" s="16">
        <v>23158.122609725495</v>
      </c>
      <c r="EQ29" s="16">
        <v>23699.922404405992</v>
      </c>
      <c r="ER29" s="16">
        <v>24067.577737313997</v>
      </c>
      <c r="ES29" s="16">
        <v>23791.385782249999</v>
      </c>
      <c r="ET29" s="16">
        <v>23920.234722430003</v>
      </c>
      <c r="EU29" s="16">
        <v>24207.415989399993</v>
      </c>
      <c r="EV29" s="16">
        <v>24172.382365445494</v>
      </c>
      <c r="EW29" s="16">
        <v>24442.300339755704</v>
      </c>
      <c r="EX29" s="16">
        <v>24628.506594283001</v>
      </c>
    </row>
    <row r="30" spans="1:154" s="18" customFormat="1" x14ac:dyDescent="0.3">
      <c r="A30" s="15" t="s">
        <v>42</v>
      </c>
      <c r="B30" s="16">
        <v>1827.0541819300001</v>
      </c>
      <c r="C30" s="16">
        <v>1779.7777281500003</v>
      </c>
      <c r="D30" s="16">
        <v>1843.2796341599999</v>
      </c>
      <c r="E30" s="16">
        <v>1848.7421333752441</v>
      </c>
      <c r="F30" s="16">
        <v>1644.2004584000001</v>
      </c>
      <c r="G30" s="16">
        <v>1574.2406119799998</v>
      </c>
      <c r="H30" s="16">
        <v>532.14388535000001</v>
      </c>
      <c r="I30" s="16">
        <v>562.82117805000007</v>
      </c>
      <c r="J30" s="16">
        <v>551.65117805</v>
      </c>
      <c r="K30" s="17">
        <v>554.05728899999997</v>
      </c>
      <c r="L30" s="16">
        <v>582.82628890562933</v>
      </c>
      <c r="M30" s="16">
        <v>465.22586242999995</v>
      </c>
      <c r="N30" s="16">
        <v>486.05721151999995</v>
      </c>
      <c r="O30" s="16">
        <v>442.87421151999996</v>
      </c>
      <c r="P30" s="16">
        <v>658.89251407999996</v>
      </c>
      <c r="Q30" s="16">
        <v>754.95303761999992</v>
      </c>
      <c r="R30" s="16">
        <v>692.88003623999998</v>
      </c>
      <c r="S30" s="16">
        <v>703.64118367000015</v>
      </c>
      <c r="T30" s="16">
        <v>762.23069327999997</v>
      </c>
      <c r="U30" s="16">
        <v>757.97883866999996</v>
      </c>
      <c r="V30" s="16">
        <v>793.80682310000009</v>
      </c>
      <c r="W30" s="16">
        <v>797.47383113000001</v>
      </c>
      <c r="X30" s="16">
        <v>701.92471006000017</v>
      </c>
      <c r="Y30" s="16">
        <v>638.69645074000005</v>
      </c>
      <c r="Z30" s="16">
        <v>3255</v>
      </c>
      <c r="AA30" s="16">
        <v>3433.6139835199992</v>
      </c>
      <c r="AB30" s="16">
        <v>3461.0223062152991</v>
      </c>
      <c r="AC30" s="16">
        <v>3644.8837638053005</v>
      </c>
      <c r="AD30" s="16">
        <v>3753.75352419</v>
      </c>
      <c r="AE30" s="16">
        <v>3812.6107401000008</v>
      </c>
      <c r="AF30" s="16">
        <v>3998.0408013199999</v>
      </c>
      <c r="AG30" s="16">
        <v>4149.6561903500005</v>
      </c>
      <c r="AH30" s="16">
        <v>4283.8670711100003</v>
      </c>
      <c r="AI30" s="16">
        <v>4412.9630998499997</v>
      </c>
      <c r="AJ30" s="16">
        <v>4413.0134048400014</v>
      </c>
      <c r="AK30" s="16">
        <v>4466.8074245800008</v>
      </c>
      <c r="AL30" s="16">
        <v>4912.9495724999988</v>
      </c>
      <c r="AM30" s="16">
        <v>4903.6641200799995</v>
      </c>
      <c r="AN30" s="16">
        <v>4969.7537403599999</v>
      </c>
      <c r="AO30" s="16">
        <v>5084.9339084599997</v>
      </c>
      <c r="AP30" s="16">
        <v>5221.4699051599991</v>
      </c>
      <c r="AQ30" s="16">
        <v>5317.24922436</v>
      </c>
      <c r="AR30" s="16">
        <v>5512.5230086400015</v>
      </c>
      <c r="AS30" s="16">
        <v>5642.3177255500004</v>
      </c>
      <c r="AT30" s="16">
        <v>5739.9637659699983</v>
      </c>
      <c r="AU30" s="16">
        <v>6044.4728347899991</v>
      </c>
      <c r="AV30" s="16">
        <v>6084.877368739998</v>
      </c>
      <c r="AW30" s="16">
        <v>5963.7873506499991</v>
      </c>
      <c r="AX30" s="16">
        <v>6899.9186130600001</v>
      </c>
      <c r="AY30" s="16">
        <v>6904.0652317599979</v>
      </c>
      <c r="AZ30" s="16">
        <v>6900.5239231699989</v>
      </c>
      <c r="BA30" s="16">
        <v>7000.3028158400011</v>
      </c>
      <c r="BB30" s="16">
        <v>7006.2139330600003</v>
      </c>
      <c r="BC30" s="16">
        <v>6735.8296124800008</v>
      </c>
      <c r="BD30" s="16">
        <v>6955.8937681799998</v>
      </c>
      <c r="BE30" s="16">
        <v>6788.1497467299996</v>
      </c>
      <c r="BF30" s="16">
        <v>6790.2731980999988</v>
      </c>
      <c r="BG30" s="16">
        <v>7020.8676691900009</v>
      </c>
      <c r="BH30" s="16">
        <v>7072.0067578199996</v>
      </c>
      <c r="BI30" s="16">
        <v>7166.1399808200003</v>
      </c>
      <c r="BJ30" s="16">
        <v>7521.247142394107</v>
      </c>
      <c r="BK30" s="16">
        <v>7374.1678368641078</v>
      </c>
      <c r="BL30" s="16">
        <v>7581.3717383741059</v>
      </c>
      <c r="BM30" s="16">
        <v>7970.1497267799996</v>
      </c>
      <c r="BN30" s="16">
        <v>7905.7964246499996</v>
      </c>
      <c r="BO30" s="16">
        <v>7939.2163236799979</v>
      </c>
      <c r="BP30" s="16">
        <v>8196.2370300199982</v>
      </c>
      <c r="BQ30" s="16">
        <v>8226.794810819998</v>
      </c>
      <c r="BR30" s="16">
        <v>8388.0553797799985</v>
      </c>
      <c r="BS30" s="16">
        <v>8509.33618389</v>
      </c>
      <c r="BT30" s="16">
        <v>8630.7663704700026</v>
      </c>
      <c r="BU30" s="16">
        <v>8991.5482710374999</v>
      </c>
      <c r="BV30" s="16">
        <v>9383.0348133600037</v>
      </c>
      <c r="BW30" s="16">
        <v>9318.7815057000007</v>
      </c>
      <c r="BX30" s="16">
        <v>9379.3762791499976</v>
      </c>
      <c r="BY30" s="16">
        <v>9416.2095299799967</v>
      </c>
      <c r="BZ30" s="16">
        <v>9748.7269551500012</v>
      </c>
      <c r="CA30" s="16">
        <v>9696.819562480001</v>
      </c>
      <c r="CB30" s="16">
        <v>9808.2390918500005</v>
      </c>
      <c r="CC30" s="16">
        <v>9954.7972721000006</v>
      </c>
      <c r="CD30" s="16">
        <v>10218.354760049999</v>
      </c>
      <c r="CE30" s="16">
        <v>10413.874954306999</v>
      </c>
      <c r="CF30" s="16">
        <v>10402.858778731999</v>
      </c>
      <c r="CG30" s="16">
        <v>10517.213560624499</v>
      </c>
      <c r="CH30" s="16">
        <v>11030.980495948999</v>
      </c>
      <c r="CI30" s="16">
        <v>11403.631646866999</v>
      </c>
      <c r="CJ30" s="16">
        <v>11788.260805755001</v>
      </c>
      <c r="CK30" s="16">
        <v>12012.879871071988</v>
      </c>
      <c r="CL30" s="16">
        <v>12219.441248575002</v>
      </c>
      <c r="CM30" s="16">
        <v>12734.601704221002</v>
      </c>
      <c r="CN30" s="16">
        <v>13313.700156668998</v>
      </c>
      <c r="CO30" s="16">
        <v>13562.415901679002</v>
      </c>
      <c r="CP30" s="16">
        <v>13501.1933972685</v>
      </c>
      <c r="CQ30" s="16">
        <v>13906.936666811001</v>
      </c>
      <c r="CR30" s="16">
        <v>13590.799168499501</v>
      </c>
      <c r="CS30" s="16">
        <v>13454.487417049002</v>
      </c>
      <c r="CT30" s="16">
        <v>13829.841274672999</v>
      </c>
      <c r="CU30" s="16">
        <v>14000.599864828995</v>
      </c>
      <c r="CV30" s="16">
        <v>13943.020839352002</v>
      </c>
      <c r="CW30" s="16">
        <v>14361.793786207003</v>
      </c>
      <c r="CX30" s="16">
        <v>14497.696806706999</v>
      </c>
      <c r="CY30" s="16">
        <v>14233.872612097</v>
      </c>
      <c r="CZ30" s="16">
        <v>15295.138478946994</v>
      </c>
      <c r="DA30" s="16">
        <v>15577.298647017002</v>
      </c>
      <c r="DB30" s="16">
        <v>15299.437143886997</v>
      </c>
      <c r="DC30" s="16">
        <v>15483.688778616999</v>
      </c>
      <c r="DD30" s="16">
        <v>15624.988521476998</v>
      </c>
      <c r="DE30" s="16">
        <v>15570.692259317002</v>
      </c>
      <c r="DF30" s="16">
        <v>16021.678753207003</v>
      </c>
      <c r="DG30" s="16">
        <v>16015.467084166999</v>
      </c>
      <c r="DH30" s="16">
        <v>16105.153002390001</v>
      </c>
      <c r="DI30" s="16">
        <v>16218.506320449997</v>
      </c>
      <c r="DJ30" s="16">
        <v>16378.331820129995</v>
      </c>
      <c r="DK30" s="16">
        <v>16685.228660649998</v>
      </c>
      <c r="DL30" s="16">
        <v>16601.812121320003</v>
      </c>
      <c r="DM30" s="16">
        <v>16716.67936663</v>
      </c>
      <c r="DN30" s="16">
        <v>17419.027459270001</v>
      </c>
      <c r="DO30" s="16">
        <v>17510.732503409999</v>
      </c>
      <c r="DP30" s="16">
        <v>17002.792031480003</v>
      </c>
      <c r="DQ30" s="16">
        <v>16847.92223453</v>
      </c>
      <c r="DR30" s="16">
        <v>16542.311296160002</v>
      </c>
      <c r="DS30" s="16">
        <v>16241.923849999999</v>
      </c>
      <c r="DT30" s="16">
        <v>16802.980394965503</v>
      </c>
      <c r="DU30" s="16">
        <v>17434.005178760002</v>
      </c>
      <c r="DV30" s="16">
        <v>17433.967783200995</v>
      </c>
      <c r="DW30" s="16">
        <v>17391.110829629</v>
      </c>
      <c r="DX30" s="16">
        <v>17393.587605339002</v>
      </c>
      <c r="DY30" s="16">
        <v>17586.099228456002</v>
      </c>
      <c r="DZ30" s="16">
        <v>17826.568948562999</v>
      </c>
      <c r="EA30" s="16">
        <v>17467.546989291004</v>
      </c>
      <c r="EB30" s="16">
        <v>17197.9600024785</v>
      </c>
      <c r="EC30" s="16">
        <v>17683.171435730001</v>
      </c>
      <c r="ED30" s="16">
        <v>18317.144827352509</v>
      </c>
      <c r="EE30" s="16">
        <v>18146.963066377513</v>
      </c>
      <c r="EF30" s="16">
        <v>18193.052226421507</v>
      </c>
      <c r="EG30" s="16">
        <v>18443.071876163507</v>
      </c>
      <c r="EH30" s="16">
        <v>18461.278978360504</v>
      </c>
      <c r="EI30" s="16">
        <v>18083.920100317508</v>
      </c>
      <c r="EJ30" s="16">
        <v>17342.892974632508</v>
      </c>
      <c r="EK30" s="16">
        <v>17848.150761182507</v>
      </c>
      <c r="EL30" s="16">
        <v>18258.803136667007</v>
      </c>
      <c r="EM30" s="16">
        <v>20174.101322137507</v>
      </c>
      <c r="EN30" s="16">
        <v>20242.37096653851</v>
      </c>
      <c r="EO30" s="16">
        <v>19802.085040507507</v>
      </c>
      <c r="EP30" s="16">
        <v>21327.407618990012</v>
      </c>
      <c r="EQ30" s="16">
        <v>21332.883924282509</v>
      </c>
      <c r="ER30" s="16">
        <v>22939.018905840505</v>
      </c>
      <c r="ES30" s="16">
        <v>23407.853763710511</v>
      </c>
      <c r="ET30" s="16">
        <v>23992.314121262509</v>
      </c>
      <c r="EU30" s="16">
        <v>24328.803868430507</v>
      </c>
      <c r="EV30" s="16">
        <v>25036.432144195507</v>
      </c>
      <c r="EW30" s="16">
        <v>25404.186496572511</v>
      </c>
      <c r="EX30" s="16">
        <v>27697.31345168901</v>
      </c>
    </row>
    <row r="31" spans="1:154" s="18" customFormat="1" x14ac:dyDescent="0.3">
      <c r="A31" s="15" t="s">
        <v>43</v>
      </c>
      <c r="B31" s="16">
        <v>1976.6225990999999</v>
      </c>
      <c r="C31" s="16">
        <v>2026.1738261700004</v>
      </c>
      <c r="D31" s="16">
        <v>1894.4819861599997</v>
      </c>
      <c r="E31" s="16">
        <v>1975.4914355555113</v>
      </c>
      <c r="F31" s="16">
        <v>1832.1905197799999</v>
      </c>
      <c r="G31" s="16">
        <v>2093.5992551099998</v>
      </c>
      <c r="H31" s="16">
        <v>2050.7564785593886</v>
      </c>
      <c r="I31" s="16">
        <v>2025.7859242400002</v>
      </c>
      <c r="J31" s="16">
        <v>2024.86192424</v>
      </c>
      <c r="K31" s="17">
        <v>2040.8235697653843</v>
      </c>
      <c r="L31" s="16">
        <v>1921.6114897529521</v>
      </c>
      <c r="M31" s="16">
        <v>2047.4150814318334</v>
      </c>
      <c r="N31" s="16">
        <v>1913.5833642609462</v>
      </c>
      <c r="O31" s="16">
        <v>1867.1894448009461</v>
      </c>
      <c r="P31" s="16">
        <v>2115.0794241784456</v>
      </c>
      <c r="Q31" s="16">
        <v>1885.8487324909461</v>
      </c>
      <c r="R31" s="16">
        <v>1819.9686645809463</v>
      </c>
      <c r="S31" s="16">
        <v>1841.4463925000005</v>
      </c>
      <c r="T31" s="16">
        <v>1952.3805983300001</v>
      </c>
      <c r="U31" s="16">
        <v>1830.7983010242588</v>
      </c>
      <c r="V31" s="16">
        <v>1802.5565141900001</v>
      </c>
      <c r="W31" s="16">
        <v>1855.7761082699994</v>
      </c>
      <c r="X31" s="16">
        <v>1779.3288811999992</v>
      </c>
      <c r="Y31" s="16">
        <v>1768.5051341800004</v>
      </c>
      <c r="Z31" s="16">
        <v>2534.7594148800003</v>
      </c>
      <c r="AA31" s="16">
        <v>1842.6752003399999</v>
      </c>
      <c r="AB31" s="16">
        <v>1945.1269259200003</v>
      </c>
      <c r="AC31" s="16">
        <v>1914.2723217400001</v>
      </c>
      <c r="AD31" s="16">
        <v>1904.9568501400001</v>
      </c>
      <c r="AE31" s="16">
        <v>1880.1919933869997</v>
      </c>
      <c r="AF31" s="16">
        <v>1978.6302880780001</v>
      </c>
      <c r="AG31" s="16">
        <v>1962.9808228099989</v>
      </c>
      <c r="AH31" s="16">
        <v>2015.5036658499994</v>
      </c>
      <c r="AI31" s="16">
        <v>2050.2991759199995</v>
      </c>
      <c r="AJ31" s="16">
        <v>1980.9486389099998</v>
      </c>
      <c r="AK31" s="16">
        <v>2100.7566594359996</v>
      </c>
      <c r="AL31" s="16">
        <v>2152.0886183699995</v>
      </c>
      <c r="AM31" s="16">
        <v>2243.98101636</v>
      </c>
      <c r="AN31" s="16">
        <v>2262.5534824339993</v>
      </c>
      <c r="AO31" s="16">
        <v>2253.0919289979993</v>
      </c>
      <c r="AP31" s="16">
        <v>2245.2430241899997</v>
      </c>
      <c r="AQ31" s="16">
        <v>2324.1824129325</v>
      </c>
      <c r="AR31" s="16">
        <v>2422.9770582730011</v>
      </c>
      <c r="AS31" s="16">
        <v>2344.787947588999</v>
      </c>
      <c r="AT31" s="16">
        <v>2277.9367609134993</v>
      </c>
      <c r="AU31" s="16">
        <v>2325.1822304399998</v>
      </c>
      <c r="AV31" s="16">
        <v>2367.8559266074999</v>
      </c>
      <c r="AW31" s="16">
        <v>2369.6607282004993</v>
      </c>
      <c r="AX31" s="16">
        <v>2615.5693545400004</v>
      </c>
      <c r="AY31" s="16">
        <v>2775.5549256539998</v>
      </c>
      <c r="AZ31" s="16">
        <v>2756.3695025700003</v>
      </c>
      <c r="BA31" s="16">
        <v>2864.8517424399997</v>
      </c>
      <c r="BB31" s="16">
        <v>2814.8196281460005</v>
      </c>
      <c r="BC31" s="16">
        <v>3008.6144174479991</v>
      </c>
      <c r="BD31" s="16">
        <v>3058.0029607819997</v>
      </c>
      <c r="BE31" s="16">
        <v>2998.3167502374968</v>
      </c>
      <c r="BF31" s="16">
        <v>3044.8603434511247</v>
      </c>
      <c r="BG31" s="16">
        <v>3091.0503723299989</v>
      </c>
      <c r="BH31" s="16">
        <v>3073.2667011474991</v>
      </c>
      <c r="BI31" s="16">
        <v>2983.4020883284998</v>
      </c>
      <c r="BJ31" s="16">
        <v>3009.2826143919992</v>
      </c>
      <c r="BK31" s="16">
        <v>3025.933665647256</v>
      </c>
      <c r="BL31" s="16">
        <v>3091.5911885549999</v>
      </c>
      <c r="BM31" s="16">
        <v>3361.1034290474995</v>
      </c>
      <c r="BN31" s="16">
        <v>3399.8571640199998</v>
      </c>
      <c r="BO31" s="16">
        <v>3416.2356629689998</v>
      </c>
      <c r="BP31" s="16">
        <v>3579.8726778080004</v>
      </c>
      <c r="BQ31" s="16">
        <v>3690.299277955</v>
      </c>
      <c r="BR31" s="16">
        <v>3780.090943234999</v>
      </c>
      <c r="BS31" s="16">
        <v>3846.7911981510001</v>
      </c>
      <c r="BT31" s="16">
        <v>3741.5851644489999</v>
      </c>
      <c r="BU31" s="16">
        <v>3660.1341740755006</v>
      </c>
      <c r="BV31" s="16">
        <v>3578.3016751724995</v>
      </c>
      <c r="BW31" s="16">
        <v>3622.1564684099994</v>
      </c>
      <c r="BX31" s="16">
        <v>3625.4932237795006</v>
      </c>
      <c r="BY31" s="16">
        <v>3707.3949097899995</v>
      </c>
      <c r="BZ31" s="16">
        <v>3729.3465997799999</v>
      </c>
      <c r="CA31" s="16">
        <v>3587.4215122300002</v>
      </c>
      <c r="CB31" s="16">
        <v>3642.9454959699992</v>
      </c>
      <c r="CC31" s="16">
        <v>3801.7527929319999</v>
      </c>
      <c r="CD31" s="16">
        <v>4108.5744441794996</v>
      </c>
      <c r="CE31" s="16">
        <v>4268.4292276510014</v>
      </c>
      <c r="CF31" s="16">
        <v>4219.2499216850001</v>
      </c>
      <c r="CG31" s="16">
        <v>4440.5805620950014</v>
      </c>
      <c r="CH31" s="16">
        <v>4426.8728541125001</v>
      </c>
      <c r="CI31" s="16">
        <v>4425.2868816749997</v>
      </c>
      <c r="CJ31" s="16">
        <v>4567.7003011700008</v>
      </c>
      <c r="CK31" s="16">
        <v>4690.2379017800013</v>
      </c>
      <c r="CL31" s="16">
        <v>4940.4634651299993</v>
      </c>
      <c r="CM31" s="16">
        <v>5264.9904140100016</v>
      </c>
      <c r="CN31" s="16">
        <v>5219.640803889999</v>
      </c>
      <c r="CO31" s="16">
        <v>5341.5499043500004</v>
      </c>
      <c r="CP31" s="16">
        <v>5343.3538891509997</v>
      </c>
      <c r="CQ31" s="16">
        <v>5423.43663036</v>
      </c>
      <c r="CR31" s="16">
        <v>5476.4361304299991</v>
      </c>
      <c r="CS31" s="16">
        <v>5539.1344533200026</v>
      </c>
      <c r="CT31" s="16">
        <v>5560.9763669600006</v>
      </c>
      <c r="CU31" s="16">
        <v>5506.8055724700007</v>
      </c>
      <c r="CV31" s="16">
        <v>5542.5590204299997</v>
      </c>
      <c r="CW31" s="16">
        <v>5899.1978603199987</v>
      </c>
      <c r="CX31" s="16">
        <v>5972.0375689999992</v>
      </c>
      <c r="CY31" s="16">
        <v>5941.5727246800006</v>
      </c>
      <c r="CZ31" s="16">
        <v>6207.1077107500005</v>
      </c>
      <c r="DA31" s="16">
        <v>6370.1318985099979</v>
      </c>
      <c r="DB31" s="16">
        <v>6346.435915099999</v>
      </c>
      <c r="DC31" s="16">
        <v>6029.0493826999991</v>
      </c>
      <c r="DD31" s="16">
        <v>6524.2995736499997</v>
      </c>
      <c r="DE31" s="16">
        <v>6450.59673578</v>
      </c>
      <c r="DF31" s="16">
        <v>6585.9268298700008</v>
      </c>
      <c r="DG31" s="16">
        <v>6327.0600764600013</v>
      </c>
      <c r="DH31" s="16">
        <v>6494.5302725690808</v>
      </c>
      <c r="DI31" s="16">
        <v>6857.1619568550705</v>
      </c>
      <c r="DJ31" s="16">
        <v>7224.19370664293</v>
      </c>
      <c r="DK31" s="16">
        <v>7763.570473133158</v>
      </c>
      <c r="DL31" s="16">
        <v>7724.6934780081492</v>
      </c>
      <c r="DM31" s="16">
        <v>7956.4870292799997</v>
      </c>
      <c r="DN31" s="16">
        <v>8291.8057054499986</v>
      </c>
      <c r="DO31" s="16">
        <v>8530.7635840939984</v>
      </c>
      <c r="DP31" s="16">
        <v>8371.0096710300004</v>
      </c>
      <c r="DQ31" s="16">
        <v>8468.7547614999985</v>
      </c>
      <c r="DR31" s="16">
        <v>8736.3252759735678</v>
      </c>
      <c r="DS31" s="16">
        <v>8699.0747847081766</v>
      </c>
      <c r="DT31" s="16">
        <v>8735.9606823795111</v>
      </c>
      <c r="DU31" s="16">
        <v>9004.4581003111598</v>
      </c>
      <c r="DV31" s="16">
        <v>9077.9410369307534</v>
      </c>
      <c r="DW31" s="16">
        <v>9404.2553210692349</v>
      </c>
      <c r="DX31" s="16">
        <v>9818.9042782229753</v>
      </c>
      <c r="DY31" s="16">
        <v>10219.022438109949</v>
      </c>
      <c r="DZ31" s="16">
        <v>10298.266904290578</v>
      </c>
      <c r="EA31" s="16">
        <v>10835.663533228102</v>
      </c>
      <c r="EB31" s="16">
        <v>10750.376066957602</v>
      </c>
      <c r="EC31" s="16">
        <v>10655.799901570001</v>
      </c>
      <c r="ED31" s="16">
        <v>10812.1031102176</v>
      </c>
      <c r="EE31" s="16">
        <v>11240.8137362176</v>
      </c>
      <c r="EF31" s="16">
        <v>11219.044046997597</v>
      </c>
      <c r="EG31" s="16">
        <v>11382.479779487601</v>
      </c>
      <c r="EH31" s="16">
        <v>11296.906717147596</v>
      </c>
      <c r="EI31" s="16">
        <v>11424.320254807601</v>
      </c>
      <c r="EJ31" s="16">
        <v>11486.093610329997</v>
      </c>
      <c r="EK31" s="16">
        <v>11429.265980040002</v>
      </c>
      <c r="EL31" s="16">
        <v>11200.637135899999</v>
      </c>
      <c r="EM31" s="16">
        <v>11598.70084096</v>
      </c>
      <c r="EN31" s="16">
        <v>11818.133216210003</v>
      </c>
      <c r="EO31" s="16">
        <v>11616.605545729999</v>
      </c>
      <c r="EP31" s="16">
        <v>12995.880117905999</v>
      </c>
      <c r="EQ31" s="16">
        <v>12929.839451166001</v>
      </c>
      <c r="ER31" s="16">
        <v>14216.545411556001</v>
      </c>
      <c r="ES31" s="16">
        <v>13421.655177516002</v>
      </c>
      <c r="ET31" s="16">
        <v>13583.115417596</v>
      </c>
      <c r="EU31" s="16">
        <v>13577.530729715998</v>
      </c>
      <c r="EV31" s="16">
        <v>13983.0147564485</v>
      </c>
      <c r="EW31" s="16">
        <v>14070.465096915999</v>
      </c>
      <c r="EX31" s="16">
        <v>14152.221652086004</v>
      </c>
    </row>
    <row r="32" spans="1:154" s="18" customFormat="1" x14ac:dyDescent="0.3">
      <c r="A32" s="15" t="s">
        <v>44</v>
      </c>
      <c r="B32" s="16">
        <v>2258.9290433699998</v>
      </c>
      <c r="C32" s="16">
        <v>2280.0602496500005</v>
      </c>
      <c r="D32" s="16">
        <v>2424.6443431899997</v>
      </c>
      <c r="E32" s="16">
        <v>2710.8376157135945</v>
      </c>
      <c r="F32" s="16">
        <v>2832.1671064399993</v>
      </c>
      <c r="G32" s="16">
        <v>2768.1414538899994</v>
      </c>
      <c r="H32" s="16">
        <v>2771.5959523371303</v>
      </c>
      <c r="I32" s="16">
        <v>2791.0004318099996</v>
      </c>
      <c r="J32" s="16">
        <v>2784.8524318099999</v>
      </c>
      <c r="K32" s="17">
        <v>2886.5322390227502</v>
      </c>
      <c r="L32" s="16">
        <v>2920.0061846837834</v>
      </c>
      <c r="M32" s="16">
        <v>3093.2891190582673</v>
      </c>
      <c r="N32" s="16">
        <v>2605.8357472974249</v>
      </c>
      <c r="O32" s="16">
        <v>2760.0658316574254</v>
      </c>
      <c r="P32" s="16">
        <v>2802.3092917669246</v>
      </c>
      <c r="Q32" s="16">
        <v>3027.2735951798259</v>
      </c>
      <c r="R32" s="16">
        <v>3125.523948997426</v>
      </c>
      <c r="S32" s="16">
        <v>3155.0357433121007</v>
      </c>
      <c r="T32" s="16">
        <v>3229.3574014425558</v>
      </c>
      <c r="U32" s="16">
        <v>3624.0268667624368</v>
      </c>
      <c r="V32" s="16">
        <v>3751.0533187199994</v>
      </c>
      <c r="W32" s="16">
        <v>3800.4432037700012</v>
      </c>
      <c r="X32" s="16">
        <v>3796.6154214899993</v>
      </c>
      <c r="Y32" s="16">
        <v>3553.528773080001</v>
      </c>
      <c r="Z32" s="16">
        <v>2975.6425485499999</v>
      </c>
      <c r="AA32" s="16">
        <v>3453.2063205600002</v>
      </c>
      <c r="AB32" s="16">
        <v>3345.9259665029995</v>
      </c>
      <c r="AC32" s="16">
        <v>3549.4188731129993</v>
      </c>
      <c r="AD32" s="16">
        <v>3631.3521356300002</v>
      </c>
      <c r="AE32" s="16">
        <v>3662.1618310499989</v>
      </c>
      <c r="AF32" s="16">
        <v>3919.5748401299998</v>
      </c>
      <c r="AG32" s="16">
        <v>4056.2623255900003</v>
      </c>
      <c r="AH32" s="16">
        <v>4038.5063758000001</v>
      </c>
      <c r="AI32" s="16">
        <v>4089.0783663099996</v>
      </c>
      <c r="AJ32" s="16">
        <v>4051.353591380001</v>
      </c>
      <c r="AK32" s="16">
        <v>3959.8813351600015</v>
      </c>
      <c r="AL32" s="16">
        <v>3782.6837757699996</v>
      </c>
      <c r="AM32" s="16">
        <v>4108.0045961144997</v>
      </c>
      <c r="AN32" s="16">
        <v>4107.4865412285017</v>
      </c>
      <c r="AO32" s="16">
        <v>4127.8974815689999</v>
      </c>
      <c r="AP32" s="16">
        <v>4189.3028011299994</v>
      </c>
      <c r="AQ32" s="16">
        <v>4377.1591874920014</v>
      </c>
      <c r="AR32" s="16">
        <v>4241.5176009799998</v>
      </c>
      <c r="AS32" s="16">
        <v>4327.1292487799992</v>
      </c>
      <c r="AT32" s="16">
        <v>4314.5400883600005</v>
      </c>
      <c r="AU32" s="16">
        <v>4573.435422810001</v>
      </c>
      <c r="AV32" s="16">
        <v>4390.3452227399985</v>
      </c>
      <c r="AW32" s="16">
        <v>4520.5574002900012</v>
      </c>
      <c r="AX32" s="16">
        <v>4367.3378748799996</v>
      </c>
      <c r="AY32" s="16">
        <v>4390.2246304399996</v>
      </c>
      <c r="AZ32" s="16">
        <v>4500.1879564000001</v>
      </c>
      <c r="BA32" s="16">
        <v>4745.3619337600003</v>
      </c>
      <c r="BB32" s="16">
        <v>4788.1569453400007</v>
      </c>
      <c r="BC32" s="16">
        <v>4930.3871181599998</v>
      </c>
      <c r="BD32" s="16">
        <v>5127.8856486521299</v>
      </c>
      <c r="BE32" s="16">
        <v>5156.5822218900012</v>
      </c>
      <c r="BF32" s="16">
        <v>5336.6326630843332</v>
      </c>
      <c r="BG32" s="16">
        <v>5456.7517667999991</v>
      </c>
      <c r="BH32" s="16">
        <v>5328.1955570700002</v>
      </c>
      <c r="BI32" s="16">
        <v>5442.9716661399989</v>
      </c>
      <c r="BJ32" s="16">
        <v>5338.8542553000007</v>
      </c>
      <c r="BK32" s="16">
        <v>5535.3486542873579</v>
      </c>
      <c r="BL32" s="16">
        <v>5608.06412499</v>
      </c>
      <c r="BM32" s="16">
        <v>5630.1761830100004</v>
      </c>
      <c r="BN32" s="16">
        <v>5661.0395097600003</v>
      </c>
      <c r="BO32" s="16">
        <v>5858.6149690599996</v>
      </c>
      <c r="BP32" s="16">
        <v>5860.6209802700005</v>
      </c>
      <c r="BQ32" s="16">
        <v>5871.34138609</v>
      </c>
      <c r="BR32" s="16">
        <v>5987.7622028199994</v>
      </c>
      <c r="BS32" s="16">
        <v>6129.0939536499991</v>
      </c>
      <c r="BT32" s="16">
        <v>5892.8057440499988</v>
      </c>
      <c r="BU32" s="16">
        <v>6040.1537203300004</v>
      </c>
      <c r="BV32" s="16">
        <v>5971.6699836099997</v>
      </c>
      <c r="BW32" s="16">
        <v>5857.2157205199992</v>
      </c>
      <c r="BX32" s="16">
        <v>5996.20578114</v>
      </c>
      <c r="BY32" s="16">
        <v>6211.8943127000002</v>
      </c>
      <c r="BZ32" s="16">
        <v>6184.5964245499999</v>
      </c>
      <c r="CA32" s="16">
        <v>6172.6687315199997</v>
      </c>
      <c r="CB32" s="16">
        <v>6428.0229782400002</v>
      </c>
      <c r="CC32" s="16">
        <v>6659.9806408780005</v>
      </c>
      <c r="CD32" s="16">
        <v>6964.7585312850006</v>
      </c>
      <c r="CE32" s="16">
        <v>7107.7432140395013</v>
      </c>
      <c r="CF32" s="16">
        <v>6740.0305145659995</v>
      </c>
      <c r="CG32" s="16">
        <v>6533.3202088365006</v>
      </c>
      <c r="CH32" s="16">
        <v>6842.5234746384995</v>
      </c>
      <c r="CI32" s="16">
        <v>6784.0083560499988</v>
      </c>
      <c r="CJ32" s="16">
        <v>7027.9608522300014</v>
      </c>
      <c r="CK32" s="16">
        <v>7470.188158463</v>
      </c>
      <c r="CL32" s="16">
        <v>7755.6964166979988</v>
      </c>
      <c r="CM32" s="16">
        <v>7644.1444958164993</v>
      </c>
      <c r="CN32" s="16">
        <v>7833.346711399</v>
      </c>
      <c r="CO32" s="16">
        <v>7928.9328646299991</v>
      </c>
      <c r="CP32" s="16">
        <v>7911.7111539399993</v>
      </c>
      <c r="CQ32" s="16">
        <v>7674.4252752400007</v>
      </c>
      <c r="CR32" s="16">
        <v>7385.9905847700011</v>
      </c>
      <c r="CS32" s="16">
        <v>7239.9951800500003</v>
      </c>
      <c r="CT32" s="16">
        <v>7473.8443759700003</v>
      </c>
      <c r="CU32" s="16">
        <v>7711.0724231500008</v>
      </c>
      <c r="CV32" s="16">
        <v>7720.4899114840018</v>
      </c>
      <c r="CW32" s="16">
        <v>7888.8387305100014</v>
      </c>
      <c r="CX32" s="16">
        <v>7737.827809409001</v>
      </c>
      <c r="CY32" s="16">
        <v>8032.8169899105033</v>
      </c>
      <c r="CZ32" s="16">
        <v>8293.3460925039981</v>
      </c>
      <c r="DA32" s="16">
        <v>8519.2050094840015</v>
      </c>
      <c r="DB32" s="16">
        <v>8434.2008681400021</v>
      </c>
      <c r="DC32" s="16">
        <v>8181.7212142995013</v>
      </c>
      <c r="DD32" s="16">
        <v>7984.1287460100002</v>
      </c>
      <c r="DE32" s="16">
        <v>8070.4150576400007</v>
      </c>
      <c r="DF32" s="16">
        <v>8277.6427168100017</v>
      </c>
      <c r="DG32" s="16">
        <v>8551.195723169998</v>
      </c>
      <c r="DH32" s="16">
        <v>8422.1355474699994</v>
      </c>
      <c r="DI32" s="16">
        <v>8612.8281526900009</v>
      </c>
      <c r="DJ32" s="16">
        <v>8391.0593757700008</v>
      </c>
      <c r="DK32" s="16">
        <v>8527.2770535399977</v>
      </c>
      <c r="DL32" s="16">
        <v>9064.80530903</v>
      </c>
      <c r="DM32" s="16">
        <v>9275.271275430001</v>
      </c>
      <c r="DN32" s="16">
        <v>9327.8888628900022</v>
      </c>
      <c r="DO32" s="16">
        <v>9276.1183185199989</v>
      </c>
      <c r="DP32" s="16">
        <v>8537.0984337800001</v>
      </c>
      <c r="DQ32" s="16">
        <v>8599.4997146599999</v>
      </c>
      <c r="DR32" s="16">
        <v>8579.533107969999</v>
      </c>
      <c r="DS32" s="16">
        <v>8850.5993678399991</v>
      </c>
      <c r="DT32" s="16">
        <v>8882.6356055399992</v>
      </c>
      <c r="DU32" s="16">
        <v>9206.5519375100012</v>
      </c>
      <c r="DV32" s="16">
        <v>9285.4872146800008</v>
      </c>
      <c r="DW32" s="16">
        <v>9630.2086147199989</v>
      </c>
      <c r="DX32" s="16">
        <v>9397.6233534399962</v>
      </c>
      <c r="DY32" s="16">
        <v>9732.269600540003</v>
      </c>
      <c r="DZ32" s="16">
        <v>9780.0332725069966</v>
      </c>
      <c r="EA32" s="16">
        <v>9963.3151473794987</v>
      </c>
      <c r="EB32" s="16">
        <v>9928.256290755</v>
      </c>
      <c r="EC32" s="16">
        <v>9445.3247034100023</v>
      </c>
      <c r="ED32" s="16">
        <v>9630.1604641699996</v>
      </c>
      <c r="EE32" s="16">
        <v>9848.1692496399974</v>
      </c>
      <c r="EF32" s="16">
        <v>9837.5920086000006</v>
      </c>
      <c r="EG32" s="16">
        <v>10014.498371889998</v>
      </c>
      <c r="EH32" s="16">
        <v>10257.229497483999</v>
      </c>
      <c r="EI32" s="16">
        <v>10335.722991117998</v>
      </c>
      <c r="EJ32" s="16">
        <v>10803.586236894</v>
      </c>
      <c r="EK32" s="16">
        <v>11101.106853768002</v>
      </c>
      <c r="EL32" s="16">
        <v>11076.50110179</v>
      </c>
      <c r="EM32" s="16">
        <v>11504.810063645</v>
      </c>
      <c r="EN32" s="16">
        <v>11557.781214369999</v>
      </c>
      <c r="EO32" s="16">
        <v>11608.130728796503</v>
      </c>
      <c r="EP32" s="16">
        <v>10759.030991948999</v>
      </c>
      <c r="EQ32" s="16">
        <v>10992.205245789002</v>
      </c>
      <c r="ER32" s="16">
        <v>11501.372860048003</v>
      </c>
      <c r="ES32" s="16">
        <v>11431.091899896001</v>
      </c>
      <c r="ET32" s="16">
        <v>11374.462191842</v>
      </c>
      <c r="EU32" s="16">
        <v>11500.669420893</v>
      </c>
      <c r="EV32" s="16">
        <v>11934.628607328999</v>
      </c>
      <c r="EW32" s="16">
        <v>12275.044808209999</v>
      </c>
      <c r="EX32" s="16">
        <v>12558.553477900003</v>
      </c>
    </row>
    <row r="33" spans="1:154" s="18" customFormat="1" x14ac:dyDescent="0.3">
      <c r="A33" s="15" t="s">
        <v>45</v>
      </c>
      <c r="B33" s="16">
        <v>3501.2012874600005</v>
      </c>
      <c r="C33" s="16">
        <v>3444.1218594899992</v>
      </c>
      <c r="D33" s="16">
        <v>3165.9856637299999</v>
      </c>
      <c r="E33" s="16">
        <v>3456.5553091436427</v>
      </c>
      <c r="F33" s="16">
        <v>3165.4334025199996</v>
      </c>
      <c r="G33" s="16">
        <v>3391.7896070900001</v>
      </c>
      <c r="H33" s="16">
        <v>295.02352253999999</v>
      </c>
      <c r="I33" s="16">
        <v>304.08415753999998</v>
      </c>
      <c r="J33" s="16">
        <v>297.41515754</v>
      </c>
      <c r="K33" s="17">
        <v>295.73615753999997</v>
      </c>
      <c r="L33" s="16">
        <v>288.06331301883648</v>
      </c>
      <c r="M33" s="16">
        <v>205.29814789000002</v>
      </c>
      <c r="N33" s="16">
        <v>149.53872317999998</v>
      </c>
      <c r="O33" s="16">
        <v>0</v>
      </c>
      <c r="P33" s="16">
        <v>200.71067859999999</v>
      </c>
      <c r="Q33" s="16">
        <v>689.43502438849987</v>
      </c>
      <c r="R33" s="16">
        <v>673.99834516150008</v>
      </c>
      <c r="S33" s="16">
        <v>665.06546120450002</v>
      </c>
      <c r="T33" s="16">
        <v>642.72591997099971</v>
      </c>
      <c r="U33" s="16">
        <v>630.95940551499984</v>
      </c>
      <c r="V33" s="16">
        <v>565.94627654400006</v>
      </c>
      <c r="W33" s="16">
        <v>534.55564334999997</v>
      </c>
      <c r="X33" s="16">
        <v>645.76664103000007</v>
      </c>
      <c r="Y33" s="16">
        <v>666.81667383000001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/>
      <c r="AZ33" s="16"/>
      <c r="BA33" s="16"/>
      <c r="BB33" s="16"/>
      <c r="BC33" s="16"/>
      <c r="BD33" s="16"/>
      <c r="BE33" s="16">
        <v>0</v>
      </c>
      <c r="BF33" s="16"/>
      <c r="BG33" s="16"/>
      <c r="BH33" s="16"/>
      <c r="BI33" s="16"/>
      <c r="BJ33" s="16">
        <v>0</v>
      </c>
      <c r="BK33" s="16">
        <v>0</v>
      </c>
      <c r="BL33" s="16"/>
      <c r="BM33" s="16"/>
      <c r="BN33" s="16"/>
      <c r="BO33" s="16"/>
      <c r="BP33" s="16"/>
      <c r="BQ33" s="16"/>
      <c r="BR33" s="16"/>
      <c r="BS33" s="16"/>
      <c r="BT33" s="16">
        <v>0</v>
      </c>
      <c r="BU33" s="16">
        <v>0</v>
      </c>
      <c r="BV33" s="16"/>
      <c r="BW33" s="16"/>
      <c r="BX33" s="16"/>
      <c r="BY33" s="16"/>
      <c r="BZ33" s="1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1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16"/>
      <c r="ES33" s="16"/>
      <c r="ET33" s="16"/>
      <c r="EU33" s="16"/>
      <c r="EV33" s="16"/>
      <c r="EW33" s="16"/>
      <c r="EX33" s="16"/>
    </row>
    <row r="34" spans="1:154" s="18" customFormat="1" x14ac:dyDescent="0.3">
      <c r="A34" s="15" t="s">
        <v>46</v>
      </c>
      <c r="B34" s="16">
        <v>3630.0483770600013</v>
      </c>
      <c r="C34" s="16">
        <v>3555.8650829999992</v>
      </c>
      <c r="D34" s="16">
        <v>3588.262777160001</v>
      </c>
      <c r="E34" s="16">
        <v>3437.3291905417309</v>
      </c>
      <c r="F34" s="16">
        <v>3811.1275947200002</v>
      </c>
      <c r="G34" s="16">
        <v>3919.0251188999996</v>
      </c>
      <c r="H34" s="16">
        <v>3802.6130145373963</v>
      </c>
      <c r="I34" s="16">
        <v>3957.6570659600011</v>
      </c>
      <c r="J34" s="16">
        <v>3959.5540659600001</v>
      </c>
      <c r="K34" s="17">
        <v>3922.7944995866978</v>
      </c>
      <c r="L34" s="16">
        <v>4047.3452178626694</v>
      </c>
      <c r="M34" s="16">
        <v>3856.4668919933902</v>
      </c>
      <c r="N34" s="16">
        <v>3938.5099904751341</v>
      </c>
      <c r="O34" s="16">
        <v>3752.4512373751336</v>
      </c>
      <c r="P34" s="16">
        <v>3888.8221391051347</v>
      </c>
      <c r="Q34" s="16">
        <v>4065.7916569951331</v>
      </c>
      <c r="R34" s="16">
        <v>4151.7622579351346</v>
      </c>
      <c r="S34" s="16">
        <v>4278.7169756460007</v>
      </c>
      <c r="T34" s="16">
        <v>4665.2210163360005</v>
      </c>
      <c r="U34" s="16">
        <v>4576.0189311279491</v>
      </c>
      <c r="V34" s="16">
        <v>4621.5846203159999</v>
      </c>
      <c r="W34" s="16">
        <v>4621.358036556001</v>
      </c>
      <c r="X34" s="16">
        <v>4605.720490406</v>
      </c>
      <c r="Y34" s="16">
        <v>4541.9908811559999</v>
      </c>
      <c r="Z34" s="16">
        <v>4708.1798847399987</v>
      </c>
      <c r="AA34" s="16">
        <v>4729.362868276</v>
      </c>
      <c r="AB34" s="16">
        <v>4767.7649563660007</v>
      </c>
      <c r="AC34" s="16">
        <v>4959.3383957760016</v>
      </c>
      <c r="AD34" s="16">
        <v>5037.6718836559994</v>
      </c>
      <c r="AE34" s="16">
        <v>5056.1640782259983</v>
      </c>
      <c r="AF34" s="16">
        <v>5130.5398020059993</v>
      </c>
      <c r="AG34" s="16">
        <v>5168.9390163360003</v>
      </c>
      <c r="AH34" s="16">
        <v>5259.9366658959989</v>
      </c>
      <c r="AI34" s="16">
        <v>5269.2717360959996</v>
      </c>
      <c r="AJ34" s="16">
        <v>5380.839970830003</v>
      </c>
      <c r="AK34" s="16">
        <v>5341.6432467799996</v>
      </c>
      <c r="AL34" s="16">
        <v>5313.0108038500002</v>
      </c>
      <c r="AM34" s="16">
        <v>5340.8179004199983</v>
      </c>
      <c r="AN34" s="16">
        <v>5449.3526854600004</v>
      </c>
      <c r="AO34" s="16">
        <v>5584.6250368499996</v>
      </c>
      <c r="AP34" s="16">
        <v>5740.7726167500005</v>
      </c>
      <c r="AQ34" s="16">
        <v>5738.9059549200019</v>
      </c>
      <c r="AR34" s="16">
        <v>5756.0269067699992</v>
      </c>
      <c r="AS34" s="16">
        <v>5870.290374109999</v>
      </c>
      <c r="AT34" s="16">
        <v>5923.2392724399997</v>
      </c>
      <c r="AU34" s="16">
        <v>6042.0137587999989</v>
      </c>
      <c r="AV34" s="16">
        <v>6047.7492974199995</v>
      </c>
      <c r="AW34" s="16">
        <v>6086.9792446400015</v>
      </c>
      <c r="AX34" s="16">
        <v>6055.2868160700009</v>
      </c>
      <c r="AY34" s="16">
        <v>6149.0284278700001</v>
      </c>
      <c r="AZ34" s="16">
        <v>6208.8953798000002</v>
      </c>
      <c r="BA34" s="16">
        <v>6459.1975704399993</v>
      </c>
      <c r="BB34" s="16">
        <v>6562.4250588999994</v>
      </c>
      <c r="BC34" s="16">
        <v>6889.86948321</v>
      </c>
      <c r="BD34" s="16">
        <v>6666.8994994223294</v>
      </c>
      <c r="BE34" s="16">
        <v>6735.7190123799983</v>
      </c>
      <c r="BF34" s="16">
        <v>6838.428609290002</v>
      </c>
      <c r="BG34" s="16">
        <v>6878.6671047100017</v>
      </c>
      <c r="BH34" s="16">
        <v>6837.6929135099999</v>
      </c>
      <c r="BI34" s="16">
        <v>6971.7348821900005</v>
      </c>
      <c r="BJ34" s="16">
        <v>6922.8878496700008</v>
      </c>
      <c r="BK34" s="16">
        <v>6884.3467333700009</v>
      </c>
      <c r="BL34" s="16">
        <v>7068.5133274200007</v>
      </c>
      <c r="BM34" s="16">
        <v>7116.56830808</v>
      </c>
      <c r="BN34" s="16">
        <v>7274.2187711199977</v>
      </c>
      <c r="BO34" s="16">
        <v>7351.2430329999988</v>
      </c>
      <c r="BP34" s="16">
        <v>7941.0639014400003</v>
      </c>
      <c r="BQ34" s="16">
        <v>7869.46700607</v>
      </c>
      <c r="BR34" s="16">
        <v>8072.5730630500002</v>
      </c>
      <c r="BS34" s="16">
        <v>8334.0882033199996</v>
      </c>
      <c r="BT34" s="16">
        <v>8277.1758718800011</v>
      </c>
      <c r="BU34" s="16">
        <v>8320.8863599199976</v>
      </c>
      <c r="BV34" s="16">
        <v>8128.4076914699981</v>
      </c>
      <c r="BW34" s="16">
        <v>7833.9955505300004</v>
      </c>
      <c r="BX34" s="16">
        <v>7948.1165752499983</v>
      </c>
      <c r="BY34" s="16">
        <v>8098.0488620699998</v>
      </c>
      <c r="BZ34" s="16">
        <v>8053.0403153499974</v>
      </c>
      <c r="CA34" s="16">
        <v>8001.8983217800005</v>
      </c>
      <c r="CB34" s="16">
        <v>8622.5145400599995</v>
      </c>
      <c r="CC34" s="16">
        <v>8772.4648085300014</v>
      </c>
      <c r="CD34" s="16">
        <v>8771.1743148300011</v>
      </c>
      <c r="CE34" s="16">
        <v>8908.2925029099988</v>
      </c>
      <c r="CF34" s="16">
        <v>8792.6345838799989</v>
      </c>
      <c r="CG34" s="16">
        <v>8985.4548382699977</v>
      </c>
      <c r="CH34" s="16">
        <v>9376.4555037800001</v>
      </c>
      <c r="CI34" s="16">
        <v>9140.158286150001</v>
      </c>
      <c r="CJ34" s="16">
        <v>9545.6327441700014</v>
      </c>
      <c r="CK34" s="16">
        <v>10025.311720400001</v>
      </c>
      <c r="CL34" s="16">
        <v>10165.406372230002</v>
      </c>
      <c r="CM34" s="16">
        <v>10497.205132730001</v>
      </c>
      <c r="CN34" s="16">
        <v>10404.549756269998</v>
      </c>
      <c r="CO34" s="16">
        <v>10482.878322770001</v>
      </c>
      <c r="CP34" s="16">
        <v>10442.69125622</v>
      </c>
      <c r="CQ34" s="16">
        <v>10324.801973630001</v>
      </c>
      <c r="CR34" s="16">
        <v>10429.708362029998</v>
      </c>
      <c r="CS34" s="16">
        <v>10406.715464699997</v>
      </c>
      <c r="CT34" s="16">
        <v>10484.509542569998</v>
      </c>
      <c r="CU34" s="16">
        <v>10328.371042459999</v>
      </c>
      <c r="CV34" s="16">
        <v>10211.500978770002</v>
      </c>
      <c r="CW34" s="16">
        <v>9752.7156122599972</v>
      </c>
      <c r="CX34" s="16">
        <v>9617.1618355600003</v>
      </c>
      <c r="CY34" s="16">
        <v>9590.1026067900002</v>
      </c>
      <c r="CZ34" s="16">
        <v>10246.853959800001</v>
      </c>
      <c r="DA34" s="16">
        <v>10541.074297440004</v>
      </c>
      <c r="DB34" s="16">
        <v>10569.104570669997</v>
      </c>
      <c r="DC34" s="16">
        <v>10913.041415380001</v>
      </c>
      <c r="DD34" s="16">
        <v>11130.42908519</v>
      </c>
      <c r="DE34" s="16">
        <v>11410.924315940001</v>
      </c>
      <c r="DF34" s="16">
        <v>11641.310269379997</v>
      </c>
      <c r="DG34" s="16">
        <v>11819.186141669998</v>
      </c>
      <c r="DH34" s="16">
        <v>12097.423324600002</v>
      </c>
      <c r="DI34" s="16">
        <v>12664.692803770002</v>
      </c>
      <c r="DJ34" s="16">
        <v>13190.538476620002</v>
      </c>
      <c r="DK34" s="16">
        <v>13484.115919040005</v>
      </c>
      <c r="DL34" s="16">
        <v>13831.256531177003</v>
      </c>
      <c r="DM34" s="16">
        <v>14086.616059027017</v>
      </c>
      <c r="DN34" s="16">
        <v>14324.438662099996</v>
      </c>
      <c r="DO34" s="16">
        <v>14355.551043229998</v>
      </c>
      <c r="DP34" s="16">
        <v>14696.707416930001</v>
      </c>
      <c r="DQ34" s="16">
        <v>14893.083077880001</v>
      </c>
      <c r="DR34" s="16">
        <v>15373.518562202498</v>
      </c>
      <c r="DS34" s="16">
        <v>16306.994403757501</v>
      </c>
      <c r="DT34" s="16">
        <v>16501.4462451375</v>
      </c>
      <c r="DU34" s="16">
        <v>17078.472426517499</v>
      </c>
      <c r="DV34" s="16">
        <v>17523.946714157501</v>
      </c>
      <c r="DW34" s="16">
        <v>17535.612146720003</v>
      </c>
      <c r="DX34" s="16">
        <v>17957.049807240001</v>
      </c>
      <c r="DY34" s="16">
        <v>18086.362151614998</v>
      </c>
      <c r="DZ34" s="16">
        <v>18813.433725269995</v>
      </c>
      <c r="EA34" s="16">
        <v>19086.472799524996</v>
      </c>
      <c r="EB34" s="16">
        <v>19266.585409609997</v>
      </c>
      <c r="EC34" s="16">
        <v>19395.501549865003</v>
      </c>
      <c r="ED34" s="16">
        <v>19564.390187345005</v>
      </c>
      <c r="EE34" s="16">
        <v>19597.513347095017</v>
      </c>
      <c r="EF34" s="16">
        <v>19576.063515155012</v>
      </c>
      <c r="EG34" s="16">
        <v>19971.133087794995</v>
      </c>
      <c r="EH34" s="16">
        <v>20215.251594249996</v>
      </c>
      <c r="EI34" s="16">
        <v>19718.064048639993</v>
      </c>
      <c r="EJ34" s="16">
        <v>20234.629059149996</v>
      </c>
      <c r="EK34" s="16">
        <v>20471.140687680003</v>
      </c>
      <c r="EL34" s="16">
        <v>20819.010126304998</v>
      </c>
      <c r="EM34" s="16">
        <v>22801.533421139997</v>
      </c>
      <c r="EN34" s="16">
        <v>22929.766118383985</v>
      </c>
      <c r="EO34" s="16">
        <v>22953.90332938599</v>
      </c>
      <c r="EP34" s="16">
        <v>22337.751505958993</v>
      </c>
      <c r="EQ34" s="16">
        <v>22267.865078011993</v>
      </c>
      <c r="ER34" s="16">
        <v>23250.338226851989</v>
      </c>
      <c r="ES34" s="16">
        <v>23439.977011243995</v>
      </c>
      <c r="ET34" s="16">
        <v>23838.922636916999</v>
      </c>
      <c r="EU34" s="16">
        <v>24145.192233430986</v>
      </c>
      <c r="EV34" s="16">
        <v>24391.221315919993</v>
      </c>
      <c r="EW34" s="16">
        <v>24936.778342339996</v>
      </c>
      <c r="EX34" s="16">
        <v>25126.401051159988</v>
      </c>
    </row>
    <row r="35" spans="1:154" s="18" customFormat="1" x14ac:dyDescent="0.3">
      <c r="A35" s="15" t="s">
        <v>47</v>
      </c>
      <c r="B35" s="16">
        <v>2218.45882742</v>
      </c>
      <c r="C35" s="16">
        <v>2055.60360425</v>
      </c>
      <c r="D35" s="16">
        <v>1953.6588091500003</v>
      </c>
      <c r="E35" s="16">
        <v>1804.2316485113497</v>
      </c>
      <c r="F35" s="16">
        <v>1947.2522046699996</v>
      </c>
      <c r="G35" s="16">
        <v>1838.9197758899998</v>
      </c>
      <c r="H35" s="16">
        <v>1753.7051180482326</v>
      </c>
      <c r="I35" s="16">
        <v>2031.5690275299996</v>
      </c>
      <c r="J35" s="16">
        <v>2030.8190275299996</v>
      </c>
      <c r="K35" s="17">
        <v>1876.2959246230973</v>
      </c>
      <c r="L35" s="16">
        <v>2222.9598413649314</v>
      </c>
      <c r="M35" s="16">
        <v>1595.1273471493332</v>
      </c>
      <c r="N35" s="16">
        <v>1482.4428224905357</v>
      </c>
      <c r="O35" s="16">
        <v>1463.4160476905358</v>
      </c>
      <c r="P35" s="16">
        <v>1482.4254546005361</v>
      </c>
      <c r="Q35" s="16">
        <v>2073.6406626555358</v>
      </c>
      <c r="R35" s="16">
        <v>2385.0351889505355</v>
      </c>
      <c r="S35" s="16">
        <v>1658.5861370115003</v>
      </c>
      <c r="T35" s="16">
        <v>1706.3504027870003</v>
      </c>
      <c r="U35" s="16">
        <v>1785.5713572125351</v>
      </c>
      <c r="V35" s="16">
        <v>1766.5406021000006</v>
      </c>
      <c r="W35" s="16">
        <v>1749.0406064600004</v>
      </c>
      <c r="X35" s="16">
        <v>1626.3195430000003</v>
      </c>
      <c r="Y35" s="16">
        <v>1496.5424048400002</v>
      </c>
      <c r="Z35" s="16">
        <v>1281.9232548699997</v>
      </c>
      <c r="AA35" s="16">
        <v>1238.9956205900003</v>
      </c>
      <c r="AB35" s="16">
        <v>1393.5503467000001</v>
      </c>
      <c r="AC35" s="16">
        <v>1420.4540044300004</v>
      </c>
      <c r="AD35" s="16">
        <v>1507.2204784600001</v>
      </c>
      <c r="AE35" s="16">
        <v>1533.2352853100003</v>
      </c>
      <c r="AF35" s="16">
        <v>1701.2711209500005</v>
      </c>
      <c r="AG35" s="16">
        <v>2049.5851801900003</v>
      </c>
      <c r="AH35" s="16">
        <v>2233.6290447300003</v>
      </c>
      <c r="AI35" s="16">
        <v>1711.3081633800002</v>
      </c>
      <c r="AJ35" s="16">
        <v>1717.7724052599999</v>
      </c>
      <c r="AK35" s="16">
        <v>1941.7180683700001</v>
      </c>
      <c r="AL35" s="16">
        <v>1726.63913189</v>
      </c>
      <c r="AM35" s="16">
        <v>1616.5205457299999</v>
      </c>
      <c r="AN35" s="16">
        <v>1549.4687721599998</v>
      </c>
      <c r="AO35" s="16">
        <v>1758.0631190200002</v>
      </c>
      <c r="AP35" s="16">
        <v>2297.23613535</v>
      </c>
      <c r="AQ35" s="16">
        <v>2463.3549426099999</v>
      </c>
      <c r="AR35" s="16">
        <v>2165.6399345330001</v>
      </c>
      <c r="AS35" s="16">
        <v>2128.102582686</v>
      </c>
      <c r="AT35" s="16">
        <v>2081.2221558390002</v>
      </c>
      <c r="AU35" s="16">
        <v>1992.4306780190002</v>
      </c>
      <c r="AV35" s="16">
        <v>1669.054692146</v>
      </c>
      <c r="AW35" s="16">
        <v>1383.0224834800001</v>
      </c>
      <c r="AX35" s="16">
        <v>1376.54377353</v>
      </c>
      <c r="AY35" s="16">
        <v>1426.6903753775002</v>
      </c>
      <c r="AZ35" s="16">
        <v>1523.5984782700002</v>
      </c>
      <c r="BA35" s="16">
        <v>2073.2976229319997</v>
      </c>
      <c r="BB35" s="16">
        <v>1845.6882612045001</v>
      </c>
      <c r="BC35" s="16">
        <v>1658.3815788660004</v>
      </c>
      <c r="BD35" s="16">
        <v>1208.0949318850005</v>
      </c>
      <c r="BE35" s="16">
        <v>1292.5263298970003</v>
      </c>
      <c r="BF35" s="16">
        <v>1273.9819707285001</v>
      </c>
      <c r="BG35" s="16">
        <v>1160.820276813</v>
      </c>
      <c r="BH35" s="16">
        <v>1080.7433435085002</v>
      </c>
      <c r="BI35" s="16">
        <v>1278.2119094099999</v>
      </c>
      <c r="BJ35" s="16">
        <v>1388.4852953835</v>
      </c>
      <c r="BK35" s="16">
        <v>1412.1633760550003</v>
      </c>
      <c r="BL35" s="16">
        <v>1274.805595522</v>
      </c>
      <c r="BM35" s="16">
        <v>1670.0895979484999</v>
      </c>
      <c r="BN35" s="16">
        <v>1855.7946054574998</v>
      </c>
      <c r="BO35" s="16">
        <v>1857.6019910319997</v>
      </c>
      <c r="BP35" s="16">
        <v>1923.9660930279997</v>
      </c>
      <c r="BQ35" s="16">
        <v>1282.841583725</v>
      </c>
      <c r="BR35" s="16">
        <v>1457.6459794445</v>
      </c>
      <c r="BS35" s="16">
        <v>1560.5639208529997</v>
      </c>
      <c r="BT35" s="16">
        <v>1594.0651287360004</v>
      </c>
      <c r="BU35" s="16">
        <v>1621.5006321395001</v>
      </c>
      <c r="BV35" s="16">
        <v>1548.3025098995004</v>
      </c>
      <c r="BW35" s="16">
        <v>1623.68573941</v>
      </c>
      <c r="BX35" s="16">
        <v>1570.9778109284998</v>
      </c>
      <c r="BY35" s="16">
        <v>1353.1182723740003</v>
      </c>
      <c r="BZ35" s="16">
        <v>1342.4738132939999</v>
      </c>
      <c r="CA35" s="16">
        <v>1304.031803652</v>
      </c>
      <c r="CB35" s="16">
        <v>1440.9958710779999</v>
      </c>
      <c r="CC35" s="16">
        <v>1450.882901122</v>
      </c>
      <c r="CD35" s="16">
        <v>1589.4230733850002</v>
      </c>
      <c r="CE35" s="16">
        <v>1607.4976708500001</v>
      </c>
      <c r="CF35" s="16">
        <v>1488.4124204149998</v>
      </c>
      <c r="CG35" s="16">
        <v>1602.2253578369998</v>
      </c>
      <c r="CH35" s="16">
        <v>1447.0951462989999</v>
      </c>
      <c r="CI35" s="16">
        <v>1714.4283896704997</v>
      </c>
      <c r="CJ35" s="16">
        <v>1639.673567239</v>
      </c>
      <c r="CK35" s="16">
        <v>1477.1136516549998</v>
      </c>
      <c r="CL35" s="16">
        <v>1420.684315061</v>
      </c>
      <c r="CM35" s="16">
        <v>1384.9706806199997</v>
      </c>
      <c r="CN35" s="16">
        <v>1385.0516005699997</v>
      </c>
      <c r="CO35" s="16">
        <v>1569.2005867075</v>
      </c>
      <c r="CP35" s="16">
        <v>1505.8474666824995</v>
      </c>
      <c r="CQ35" s="16">
        <v>1501.2480289304999</v>
      </c>
      <c r="CR35" s="16">
        <v>1408.205119238</v>
      </c>
      <c r="CS35" s="16">
        <v>1427.6034956379999</v>
      </c>
      <c r="CT35" s="16">
        <v>1333.4887252104998</v>
      </c>
      <c r="CU35" s="16">
        <v>1475.5831645025</v>
      </c>
      <c r="CV35" s="16">
        <v>1507.9818683900003</v>
      </c>
      <c r="CW35" s="16">
        <v>1667.04387185</v>
      </c>
      <c r="CX35" s="16">
        <v>1800.9168915624996</v>
      </c>
      <c r="CY35" s="16">
        <v>1845.3828425475003</v>
      </c>
      <c r="CZ35" s="16">
        <v>2129.3015114199998</v>
      </c>
      <c r="DA35" s="16">
        <v>2392.9908525340006</v>
      </c>
      <c r="DB35" s="16">
        <v>2490.3229083019996</v>
      </c>
      <c r="DC35" s="16">
        <v>2419.4122133369997</v>
      </c>
      <c r="DD35" s="16">
        <v>3083.8307524244992</v>
      </c>
      <c r="DE35" s="16">
        <v>2343.7711900009995</v>
      </c>
      <c r="DF35" s="16">
        <v>2653.4328206734995</v>
      </c>
      <c r="DG35" s="16">
        <v>2957.1773928270004</v>
      </c>
      <c r="DH35" s="16">
        <v>3014.3679017719992</v>
      </c>
      <c r="DI35" s="16">
        <v>2926.0649638599998</v>
      </c>
      <c r="DJ35" s="16">
        <v>2856.8039699999999</v>
      </c>
      <c r="DK35" s="16">
        <v>2968.0375406200005</v>
      </c>
      <c r="DL35" s="16">
        <v>2925.43163925</v>
      </c>
      <c r="DM35" s="16">
        <v>2866.2735676349989</v>
      </c>
      <c r="DN35" s="16">
        <v>2946.5733679449995</v>
      </c>
      <c r="DO35" s="16">
        <v>2882.6792917100001</v>
      </c>
      <c r="DP35" s="16">
        <v>2870.129422396999</v>
      </c>
      <c r="DQ35" s="16">
        <v>2700.1183434970003</v>
      </c>
      <c r="DR35" s="16">
        <v>2692.9368252385002</v>
      </c>
      <c r="DS35" s="16">
        <v>2602.0251873280004</v>
      </c>
      <c r="DT35" s="16">
        <v>2815.9462901854999</v>
      </c>
      <c r="DU35" s="16">
        <v>3306.6734212959996</v>
      </c>
      <c r="DV35" s="16">
        <v>3245.2681647380009</v>
      </c>
      <c r="DW35" s="16">
        <v>3449.2281744000002</v>
      </c>
      <c r="DX35" s="16">
        <v>3446.1859733050005</v>
      </c>
      <c r="DY35" s="16">
        <v>3452.8194131469995</v>
      </c>
      <c r="DZ35" s="16">
        <v>3207.1561872917</v>
      </c>
      <c r="EA35" s="16">
        <v>3728.7863548217001</v>
      </c>
      <c r="EB35" s="16">
        <v>3931.9127929771998</v>
      </c>
      <c r="EC35" s="16">
        <v>4089.1680255219999</v>
      </c>
      <c r="ED35" s="16">
        <v>4101.9332851914996</v>
      </c>
      <c r="EE35" s="16">
        <v>4479.8772884912005</v>
      </c>
      <c r="EF35" s="16">
        <v>4170.4940659536996</v>
      </c>
      <c r="EG35" s="16">
        <v>3984.8810725967001</v>
      </c>
      <c r="EH35" s="16">
        <v>3829.1419900632004</v>
      </c>
      <c r="EI35" s="16">
        <v>4116.8659292071998</v>
      </c>
      <c r="EJ35" s="16">
        <v>4104.1927497897004</v>
      </c>
      <c r="EK35" s="16">
        <v>4086.8642265101994</v>
      </c>
      <c r="EL35" s="16">
        <v>4835.9836813986994</v>
      </c>
      <c r="EM35" s="16">
        <v>5104.3616794611989</v>
      </c>
      <c r="EN35" s="16">
        <v>5393.2826541639997</v>
      </c>
      <c r="EO35" s="16">
        <v>5818.5882670529991</v>
      </c>
      <c r="EP35" s="16">
        <v>5546.9252261094998</v>
      </c>
      <c r="EQ35" s="16">
        <v>5871.4226911080004</v>
      </c>
      <c r="ER35" s="16">
        <v>6228.1602795940016</v>
      </c>
      <c r="ES35" s="16">
        <v>5527.2692287700002</v>
      </c>
      <c r="ET35" s="16">
        <v>5876.3478426299998</v>
      </c>
      <c r="EU35" s="16">
        <v>6120.4231366399999</v>
      </c>
      <c r="EV35" s="16">
        <v>5947.2699463259996</v>
      </c>
      <c r="EW35" s="16">
        <v>5512.3518203199992</v>
      </c>
      <c r="EX35" s="16">
        <v>5152.9652758600005</v>
      </c>
    </row>
    <row r="36" spans="1:154" s="18" customFormat="1" x14ac:dyDescent="0.3">
      <c r="A36" s="15" t="s">
        <v>48</v>
      </c>
      <c r="B36" s="16">
        <v>112.70854968999997</v>
      </c>
      <c r="C36" s="16">
        <v>74.495309420000012</v>
      </c>
      <c r="D36" s="16">
        <v>65.700503859999998</v>
      </c>
      <c r="E36" s="16">
        <v>167.08872492405379</v>
      </c>
      <c r="F36" s="16">
        <v>244.49763248999997</v>
      </c>
      <c r="G36" s="16">
        <v>277.4447692</v>
      </c>
      <c r="H36" s="16">
        <v>375.42667950195772</v>
      </c>
      <c r="I36" s="16">
        <v>352.66881912000002</v>
      </c>
      <c r="J36" s="16">
        <v>352.92781911999998</v>
      </c>
      <c r="K36" s="17">
        <v>344.99916416999997</v>
      </c>
      <c r="L36" s="16">
        <v>278.64404461649974</v>
      </c>
      <c r="M36" s="16">
        <v>264.83896362406824</v>
      </c>
      <c r="N36" s="16">
        <v>400.96426022748437</v>
      </c>
      <c r="O36" s="16">
        <v>350.63142320748437</v>
      </c>
      <c r="P36" s="16">
        <v>269.93394453748442</v>
      </c>
      <c r="Q36" s="16">
        <v>401.13143925748443</v>
      </c>
      <c r="R36" s="16">
        <v>394.37463351748437</v>
      </c>
      <c r="S36" s="16">
        <v>402.07367855000001</v>
      </c>
      <c r="T36" s="16">
        <v>497.64051576000003</v>
      </c>
      <c r="U36" s="16">
        <v>440.55579790151751</v>
      </c>
      <c r="V36" s="16">
        <v>464.18302783000001</v>
      </c>
      <c r="W36" s="16">
        <v>477.73767506999991</v>
      </c>
      <c r="X36" s="16">
        <v>491.07706681000002</v>
      </c>
      <c r="Y36" s="16">
        <v>490.62578070999996</v>
      </c>
      <c r="Z36" s="16">
        <v>295.73291508</v>
      </c>
      <c r="AA36" s="16">
        <v>277.49322322</v>
      </c>
      <c r="AB36" s="16">
        <v>377.79756526</v>
      </c>
      <c r="AC36" s="16">
        <v>382.61066529000004</v>
      </c>
      <c r="AD36" s="16">
        <v>429.75087458000002</v>
      </c>
      <c r="AE36" s="16">
        <v>450.20678092999998</v>
      </c>
      <c r="AF36" s="16">
        <v>455.62852580999999</v>
      </c>
      <c r="AG36" s="16">
        <v>489.66880464000002</v>
      </c>
      <c r="AH36" s="16">
        <v>492.44067986000005</v>
      </c>
      <c r="AI36" s="16">
        <v>501.44431104000006</v>
      </c>
      <c r="AJ36" s="16">
        <v>505.86488242999997</v>
      </c>
      <c r="AK36" s="16">
        <v>485.10683821000009</v>
      </c>
      <c r="AL36" s="16">
        <v>492.84087349000004</v>
      </c>
      <c r="AM36" s="16">
        <v>482.52148930999999</v>
      </c>
      <c r="AN36" s="16">
        <v>479.33281302</v>
      </c>
      <c r="AO36" s="16">
        <v>507.24629136999999</v>
      </c>
      <c r="AP36" s="16">
        <v>506.00322879999999</v>
      </c>
      <c r="AQ36" s="16">
        <v>491.46596970999997</v>
      </c>
      <c r="AR36" s="16">
        <v>469.40482377000001</v>
      </c>
      <c r="AS36" s="16">
        <v>470.65111680000001</v>
      </c>
      <c r="AT36" s="16">
        <v>461.24935310000001</v>
      </c>
      <c r="AU36" s="16">
        <v>505.52443897000006</v>
      </c>
      <c r="AV36" s="16">
        <v>519.95840305000002</v>
      </c>
      <c r="AW36" s="16">
        <v>507.14350425000009</v>
      </c>
      <c r="AX36" s="16">
        <v>496.47051314000009</v>
      </c>
      <c r="AY36" s="16">
        <v>598.60925019000001</v>
      </c>
      <c r="AZ36" s="16">
        <v>459.16496881000012</v>
      </c>
      <c r="BA36" s="16">
        <v>449.74198781000007</v>
      </c>
      <c r="BB36" s="16">
        <v>450.44565538000001</v>
      </c>
      <c r="BC36" s="16">
        <v>463.22849159000009</v>
      </c>
      <c r="BD36" s="16">
        <v>464.62918989999997</v>
      </c>
      <c r="BE36" s="16">
        <v>484.81447986000001</v>
      </c>
      <c r="BF36" s="16">
        <v>497.20041133000007</v>
      </c>
      <c r="BG36" s="16">
        <v>490.53087787999999</v>
      </c>
      <c r="BH36" s="16">
        <v>481.66012277000004</v>
      </c>
      <c r="BI36" s="16">
        <v>407.22449543000005</v>
      </c>
      <c r="BJ36" s="16">
        <v>406.62934354999999</v>
      </c>
      <c r="BK36" s="16">
        <v>398.71128024999996</v>
      </c>
      <c r="BL36" s="16">
        <v>406.12883441999998</v>
      </c>
      <c r="BM36" s="16">
        <v>546.56330769999988</v>
      </c>
      <c r="BN36" s="16">
        <v>634.84807995999995</v>
      </c>
      <c r="BO36" s="16">
        <v>649.96282563000011</v>
      </c>
      <c r="BP36" s="16">
        <v>705.84576546000005</v>
      </c>
      <c r="BQ36" s="16">
        <v>704.44602722000002</v>
      </c>
      <c r="BR36" s="16">
        <v>763.69441901000016</v>
      </c>
      <c r="BS36" s="16">
        <v>744.10132122000005</v>
      </c>
      <c r="BT36" s="16">
        <v>680.49184400000001</v>
      </c>
      <c r="BU36" s="16">
        <v>637.1229252600001</v>
      </c>
      <c r="BV36" s="16">
        <v>762.92991114000017</v>
      </c>
      <c r="BW36" s="16">
        <v>690.5760812000002</v>
      </c>
      <c r="BX36" s="16">
        <v>580.63036383000019</v>
      </c>
      <c r="BY36" s="16">
        <v>649.40023124000004</v>
      </c>
      <c r="BZ36" s="16">
        <v>673.17724787999987</v>
      </c>
      <c r="CA36" s="16">
        <v>732.82913009000004</v>
      </c>
      <c r="CB36" s="16">
        <v>791.61448246000009</v>
      </c>
      <c r="CC36" s="16">
        <v>875.80148409000003</v>
      </c>
      <c r="CD36" s="16">
        <v>919.25595165000004</v>
      </c>
      <c r="CE36" s="16">
        <v>939.36487717</v>
      </c>
      <c r="CF36" s="16">
        <v>950.83524775000001</v>
      </c>
      <c r="CG36" s="16">
        <v>947.01875001999997</v>
      </c>
      <c r="CH36" s="16">
        <v>987.18567110000004</v>
      </c>
      <c r="CI36" s="16">
        <v>988.16831366999986</v>
      </c>
      <c r="CJ36" s="16">
        <v>1000.03726923</v>
      </c>
      <c r="CK36" s="16">
        <v>1079.1225687900001</v>
      </c>
      <c r="CL36" s="16">
        <v>1078.5267796399999</v>
      </c>
      <c r="CM36" s="16">
        <v>1130.5703807999998</v>
      </c>
      <c r="CN36" s="16">
        <v>1226.3720373599999</v>
      </c>
      <c r="CO36" s="16">
        <v>1235.9172160500002</v>
      </c>
      <c r="CP36" s="16">
        <v>1225.12803416</v>
      </c>
      <c r="CQ36" s="16">
        <v>1193.2331412200001</v>
      </c>
      <c r="CR36" s="16">
        <v>1194.96996128</v>
      </c>
      <c r="CS36" s="16">
        <v>1197.01697169</v>
      </c>
      <c r="CT36" s="16">
        <v>1141.79956171</v>
      </c>
      <c r="CU36" s="16">
        <v>1193.1613807999997</v>
      </c>
      <c r="CV36" s="16">
        <v>1154.4004698200001</v>
      </c>
      <c r="CW36" s="16">
        <v>1164.1030184800002</v>
      </c>
      <c r="CX36" s="16">
        <v>1154.24106545</v>
      </c>
      <c r="CY36" s="16">
        <v>1005.22345061</v>
      </c>
      <c r="CZ36" s="16">
        <v>1150.8925619599997</v>
      </c>
      <c r="DA36" s="16">
        <v>1360.50859373</v>
      </c>
      <c r="DB36" s="16">
        <v>1326.0168240800001</v>
      </c>
      <c r="DC36" s="16">
        <v>1319.4131616</v>
      </c>
      <c r="DD36" s="16">
        <v>1309.10478526</v>
      </c>
      <c r="DE36" s="16">
        <v>1311.14647416</v>
      </c>
      <c r="DF36" s="16">
        <v>1375.7956389400003</v>
      </c>
      <c r="DG36" s="16">
        <v>1279.82596792</v>
      </c>
      <c r="DH36" s="16">
        <v>1236.34261148</v>
      </c>
      <c r="DI36" s="16">
        <v>1436.69137368</v>
      </c>
      <c r="DJ36" s="16">
        <v>1410.0058774299998</v>
      </c>
      <c r="DK36" s="16">
        <v>1399.4086457200001</v>
      </c>
      <c r="DL36" s="16">
        <v>1427.01379974</v>
      </c>
      <c r="DM36" s="16">
        <v>1374.0963859599999</v>
      </c>
      <c r="DN36" s="16">
        <v>1366.1533179999999</v>
      </c>
      <c r="DO36" s="16">
        <v>1321.79055135</v>
      </c>
      <c r="DP36" s="16">
        <v>1204.49977881</v>
      </c>
      <c r="DQ36" s="16">
        <v>1187.3247663699999</v>
      </c>
      <c r="DR36" s="16">
        <v>1110.37116552</v>
      </c>
      <c r="DS36" s="16">
        <v>1079.0066433</v>
      </c>
      <c r="DT36" s="16">
        <v>1058.66270758</v>
      </c>
      <c r="DU36" s="16">
        <v>1047.4604029899999</v>
      </c>
      <c r="DV36" s="16">
        <v>1122.45269321</v>
      </c>
      <c r="DW36" s="16">
        <v>1157.7234690800001</v>
      </c>
      <c r="DX36" s="16">
        <v>1298.6837312500002</v>
      </c>
      <c r="DY36" s="16">
        <v>1351.9883508099999</v>
      </c>
      <c r="DZ36" s="16">
        <v>1171.7125189999999</v>
      </c>
      <c r="EA36" s="16">
        <v>1191.40707015</v>
      </c>
      <c r="EB36" s="16">
        <v>1203.72090832</v>
      </c>
      <c r="EC36" s="16">
        <v>1264.10235173</v>
      </c>
      <c r="ED36" s="16">
        <v>1213.6838126100001</v>
      </c>
      <c r="EE36" s="16">
        <v>1159.9013019899999</v>
      </c>
      <c r="EF36" s="16">
        <v>1142.5404043299998</v>
      </c>
      <c r="EG36" s="16">
        <v>1253.2005491799998</v>
      </c>
      <c r="EH36" s="16">
        <v>1126.62341795</v>
      </c>
      <c r="EI36" s="16">
        <v>1120.1953005939999</v>
      </c>
      <c r="EJ36" s="16">
        <v>1120.4912526800001</v>
      </c>
      <c r="EK36" s="16">
        <v>1136.0839205299999</v>
      </c>
      <c r="EL36" s="16">
        <v>1166.0742997900002</v>
      </c>
      <c r="EM36" s="16">
        <v>1080.88385642</v>
      </c>
      <c r="EN36" s="16">
        <v>1058.9584381599998</v>
      </c>
      <c r="EO36" s="16">
        <v>1057.2323206699998</v>
      </c>
      <c r="EP36" s="16">
        <v>997.20974214000023</v>
      </c>
      <c r="EQ36" s="16">
        <v>1024.92505579</v>
      </c>
      <c r="ER36" s="16">
        <v>1078.7408798400002</v>
      </c>
      <c r="ES36" s="16">
        <v>1038.75698674</v>
      </c>
      <c r="ET36" s="16">
        <v>1032.70971177</v>
      </c>
      <c r="EU36" s="16">
        <v>1053.76869003</v>
      </c>
      <c r="EV36" s="16">
        <v>1101.9373592900001</v>
      </c>
      <c r="EW36" s="16">
        <v>1127.0237583799999</v>
      </c>
      <c r="EX36" s="16">
        <v>1147.37833927</v>
      </c>
    </row>
    <row r="37" spans="1:154" s="18" customFormat="1" x14ac:dyDescent="0.3">
      <c r="A37" s="15" t="s">
        <v>49</v>
      </c>
      <c r="B37" s="16">
        <v>235.91422570999998</v>
      </c>
      <c r="C37" s="16">
        <v>236.75328202999998</v>
      </c>
      <c r="D37" s="16">
        <v>236.69163565000002</v>
      </c>
      <c r="E37" s="16">
        <v>241.81111317891069</v>
      </c>
      <c r="F37" s="16">
        <v>252.19496224999997</v>
      </c>
      <c r="G37" s="16">
        <v>369.10078444999994</v>
      </c>
      <c r="H37" s="16">
        <v>230.15284526717201</v>
      </c>
      <c r="I37" s="16">
        <v>235.22554323999998</v>
      </c>
      <c r="J37" s="16">
        <v>235.24054323999994</v>
      </c>
      <c r="K37" s="17">
        <v>246.41826723999989</v>
      </c>
      <c r="L37" s="16">
        <v>272.42687080484961</v>
      </c>
      <c r="M37" s="16">
        <v>268.06937421192987</v>
      </c>
      <c r="N37" s="16">
        <v>273.26012342118833</v>
      </c>
      <c r="O37" s="16">
        <v>270.83048202118829</v>
      </c>
      <c r="P37" s="16">
        <v>279.90396082118843</v>
      </c>
      <c r="Q37" s="16">
        <v>289.95492341118836</v>
      </c>
      <c r="R37" s="16">
        <v>280.21025453118835</v>
      </c>
      <c r="S37" s="16">
        <v>299.11611907999998</v>
      </c>
      <c r="T37" s="16">
        <v>273.13270410000007</v>
      </c>
      <c r="U37" s="16">
        <v>288.3040368867899</v>
      </c>
      <c r="V37" s="16">
        <v>294.21663454999992</v>
      </c>
      <c r="W37" s="16">
        <v>283.14522851999999</v>
      </c>
      <c r="X37" s="16">
        <v>288.44683356000002</v>
      </c>
      <c r="Y37" s="16">
        <v>268.21481755999997</v>
      </c>
      <c r="Z37" s="16">
        <v>263.55825318000001</v>
      </c>
      <c r="AA37" s="16">
        <v>262.15551001</v>
      </c>
      <c r="AB37" s="16">
        <v>281.53744348999999</v>
      </c>
      <c r="AC37" s="16">
        <v>297.48034478</v>
      </c>
      <c r="AD37" s="16">
        <v>284.13299709</v>
      </c>
      <c r="AE37" s="16">
        <v>300.05665128999999</v>
      </c>
      <c r="AF37" s="16">
        <v>308.25937286999994</v>
      </c>
      <c r="AG37" s="16">
        <v>314.45608855999996</v>
      </c>
      <c r="AH37" s="16">
        <v>303.98584938000005</v>
      </c>
      <c r="AI37" s="16">
        <v>311.77674916000001</v>
      </c>
      <c r="AJ37" s="16">
        <v>346.79880612999995</v>
      </c>
      <c r="AK37" s="16">
        <v>348.39854480000008</v>
      </c>
      <c r="AL37" s="16">
        <v>293.01218444000006</v>
      </c>
      <c r="AM37" s="16">
        <v>283.35681769000001</v>
      </c>
      <c r="AN37" s="16">
        <v>283.90868909000005</v>
      </c>
      <c r="AO37" s="16">
        <v>335.13277262999998</v>
      </c>
      <c r="AP37" s="16">
        <v>321.15047066</v>
      </c>
      <c r="AQ37" s="16">
        <v>329.50386558000002</v>
      </c>
      <c r="AR37" s="16">
        <v>351.34294047999998</v>
      </c>
      <c r="AS37" s="16">
        <v>337.96014112</v>
      </c>
      <c r="AT37" s="16">
        <v>332.04300472</v>
      </c>
      <c r="AU37" s="16">
        <v>343.27113671999996</v>
      </c>
      <c r="AV37" s="16">
        <v>354.82283955000003</v>
      </c>
      <c r="AW37" s="16">
        <v>370.62824675000013</v>
      </c>
      <c r="AX37" s="16">
        <v>395.32739528999991</v>
      </c>
      <c r="AY37" s="16">
        <v>431.39566396999993</v>
      </c>
      <c r="AZ37" s="16">
        <v>451.41451926999991</v>
      </c>
      <c r="BA37" s="16">
        <v>453.56345236999999</v>
      </c>
      <c r="BB37" s="16">
        <v>480.46359567000007</v>
      </c>
      <c r="BC37" s="16">
        <v>499.81260978999995</v>
      </c>
      <c r="BD37" s="16">
        <v>529.0672508099999</v>
      </c>
      <c r="BE37" s="16">
        <v>540.63463802999991</v>
      </c>
      <c r="BF37" s="16">
        <v>546.42693280000003</v>
      </c>
      <c r="BG37" s="16">
        <v>514.68348461000005</v>
      </c>
      <c r="BH37" s="16">
        <v>508.94543117000001</v>
      </c>
      <c r="BI37" s="16">
        <v>512.88126857999998</v>
      </c>
      <c r="BJ37" s="16">
        <v>562.20942798999999</v>
      </c>
      <c r="BK37" s="16">
        <v>569.07659273999991</v>
      </c>
      <c r="BL37" s="16">
        <v>552.4552441400001</v>
      </c>
      <c r="BM37" s="16">
        <v>561.96979911999995</v>
      </c>
      <c r="BN37" s="16">
        <v>557.36655805000009</v>
      </c>
      <c r="BO37" s="16">
        <v>525.69171710000001</v>
      </c>
      <c r="BP37" s="16">
        <v>545.59296002999997</v>
      </c>
      <c r="BQ37" s="16">
        <v>576.30072336000012</v>
      </c>
      <c r="BR37" s="16">
        <v>565.44280275000017</v>
      </c>
      <c r="BS37" s="16">
        <v>571.07002414999999</v>
      </c>
      <c r="BT37" s="16">
        <v>549.87941052000019</v>
      </c>
      <c r="BU37" s="16">
        <v>536.17737276999992</v>
      </c>
      <c r="BV37" s="16">
        <v>538.65169500000002</v>
      </c>
      <c r="BW37" s="16">
        <v>568.46968033000007</v>
      </c>
      <c r="BX37" s="16">
        <v>573.15933867000001</v>
      </c>
      <c r="BY37" s="16">
        <v>486.99695370000006</v>
      </c>
      <c r="BZ37" s="16">
        <v>486.45072766999999</v>
      </c>
      <c r="CA37" s="16">
        <v>527.03986207999992</v>
      </c>
      <c r="CB37" s="16">
        <v>515.6659934600001</v>
      </c>
      <c r="CC37" s="16">
        <v>514.38061504000007</v>
      </c>
      <c r="CD37" s="16">
        <v>532.42522200000008</v>
      </c>
      <c r="CE37" s="16">
        <v>425.84234972000002</v>
      </c>
      <c r="CF37" s="16">
        <v>434.3559792800001</v>
      </c>
      <c r="CG37" s="16">
        <v>434.46477372999993</v>
      </c>
      <c r="CH37" s="16">
        <v>435.70243128000004</v>
      </c>
      <c r="CI37" s="16">
        <v>426.49637812999998</v>
      </c>
      <c r="CJ37" s="16">
        <v>402.88043605999991</v>
      </c>
      <c r="CK37" s="16">
        <v>407.73752769000004</v>
      </c>
      <c r="CL37" s="16">
        <v>422.83005710000003</v>
      </c>
      <c r="CM37" s="16">
        <v>427.11394753999991</v>
      </c>
      <c r="CN37" s="16">
        <v>470.63612742000015</v>
      </c>
      <c r="CO37" s="16">
        <v>457.29929216999994</v>
      </c>
      <c r="CP37" s="16">
        <v>452.27143996000001</v>
      </c>
      <c r="CQ37" s="16">
        <v>499.12049718000009</v>
      </c>
      <c r="CR37" s="16">
        <v>505.76696633000006</v>
      </c>
      <c r="CS37" s="16">
        <v>473.44016180000006</v>
      </c>
      <c r="CT37" s="16">
        <v>565.83468385000003</v>
      </c>
      <c r="CU37" s="16">
        <v>492.27021037000009</v>
      </c>
      <c r="CV37" s="16">
        <v>496.01418071000006</v>
      </c>
      <c r="CW37" s="16">
        <v>486.49592808999995</v>
      </c>
      <c r="CX37" s="16">
        <v>487.36090647999993</v>
      </c>
      <c r="CY37" s="16">
        <v>480.98609500999987</v>
      </c>
      <c r="CZ37" s="16">
        <v>516.04785582999989</v>
      </c>
      <c r="DA37" s="16">
        <v>501.96780368999987</v>
      </c>
      <c r="DB37" s="16">
        <v>514.80030827999997</v>
      </c>
      <c r="DC37" s="16">
        <v>630.51231736000011</v>
      </c>
      <c r="DD37" s="16">
        <v>641.13134316000003</v>
      </c>
      <c r="DE37" s="16">
        <v>572.99288531000002</v>
      </c>
      <c r="DF37" s="16">
        <v>602.18605957</v>
      </c>
      <c r="DG37" s="16">
        <v>735.91416603000005</v>
      </c>
      <c r="DH37" s="16">
        <v>812.53730828000016</v>
      </c>
      <c r="DI37" s="16">
        <v>813.09857908000004</v>
      </c>
      <c r="DJ37" s="16">
        <v>830.51758830999984</v>
      </c>
      <c r="DK37" s="16">
        <v>823.08920988000011</v>
      </c>
      <c r="DL37" s="16">
        <v>813.55101177999995</v>
      </c>
      <c r="DM37" s="16">
        <v>805.30806195999992</v>
      </c>
      <c r="DN37" s="16">
        <v>824.60047050999992</v>
      </c>
      <c r="DO37" s="16">
        <v>804.80962481000006</v>
      </c>
      <c r="DP37" s="16">
        <v>796.90463889999978</v>
      </c>
      <c r="DQ37" s="16">
        <v>801.5586385099997</v>
      </c>
      <c r="DR37" s="16">
        <v>803.32209571999999</v>
      </c>
      <c r="DS37" s="16">
        <v>852.18347423000012</v>
      </c>
      <c r="DT37" s="16">
        <v>864.04521918</v>
      </c>
      <c r="DU37" s="16">
        <v>926.24746725000011</v>
      </c>
      <c r="DV37" s="16">
        <v>935.92152808000003</v>
      </c>
      <c r="DW37" s="16">
        <v>935.31547919000002</v>
      </c>
      <c r="DX37" s="16">
        <v>941.95808488999978</v>
      </c>
      <c r="DY37" s="16">
        <v>931.54584101000012</v>
      </c>
      <c r="DZ37" s="16">
        <v>1009.5725838300002</v>
      </c>
      <c r="EA37" s="16">
        <v>1037.7897344999999</v>
      </c>
      <c r="EB37" s="16">
        <v>1041.2468737800002</v>
      </c>
      <c r="EC37" s="16">
        <v>947.15439418000017</v>
      </c>
      <c r="ED37" s="16">
        <v>988.92504100400026</v>
      </c>
      <c r="EE37" s="16">
        <v>1078.0259865219998</v>
      </c>
      <c r="EF37" s="16">
        <v>1028.0973397094999</v>
      </c>
      <c r="EG37" s="16">
        <v>1072.4705324749998</v>
      </c>
      <c r="EH37" s="16">
        <v>1078.8341142815</v>
      </c>
      <c r="EI37" s="16">
        <v>1081.0026705940002</v>
      </c>
      <c r="EJ37" s="16">
        <v>1144.0450478575001</v>
      </c>
      <c r="EK37" s="16">
        <v>1155.5386114649998</v>
      </c>
      <c r="EL37" s="16">
        <v>1173.5626088100003</v>
      </c>
      <c r="EM37" s="16">
        <v>1251.3894645699997</v>
      </c>
      <c r="EN37" s="16">
        <v>1326.0669902</v>
      </c>
      <c r="EO37" s="16">
        <v>1309.4541647400001</v>
      </c>
      <c r="EP37" s="16">
        <v>1455.6155985400003</v>
      </c>
      <c r="EQ37" s="16">
        <v>1484.7741041400002</v>
      </c>
      <c r="ER37" s="16">
        <v>1528.7105288600003</v>
      </c>
      <c r="ES37" s="16">
        <v>1674.1890726100003</v>
      </c>
      <c r="ET37" s="16">
        <v>1612.1698905599999</v>
      </c>
      <c r="EU37" s="16">
        <v>1735.7556281979996</v>
      </c>
      <c r="EV37" s="16">
        <v>1744.2674996940004</v>
      </c>
      <c r="EW37" s="16">
        <v>1724.170104902</v>
      </c>
      <c r="EX37" s="16">
        <v>1737.6616821900002</v>
      </c>
    </row>
    <row r="38" spans="1:154" s="18" customFormat="1" x14ac:dyDescent="0.3">
      <c r="A38" s="15" t="s">
        <v>50</v>
      </c>
      <c r="B38" s="16">
        <v>1016.6356673030001</v>
      </c>
      <c r="C38" s="16">
        <v>1003.8427632639999</v>
      </c>
      <c r="D38" s="16">
        <v>1013.9967511605</v>
      </c>
      <c r="E38" s="16">
        <v>1366.1747628899918</v>
      </c>
      <c r="F38" s="16">
        <v>907.39519290700014</v>
      </c>
      <c r="G38" s="16">
        <v>932.63833566199992</v>
      </c>
      <c r="H38" s="16">
        <v>914.86943934048509</v>
      </c>
      <c r="I38" s="16">
        <v>916.27895114750004</v>
      </c>
      <c r="J38" s="16">
        <v>914.43495114749987</v>
      </c>
      <c r="K38" s="17">
        <v>887.70503175899978</v>
      </c>
      <c r="L38" s="16">
        <v>845.44006460228741</v>
      </c>
      <c r="M38" s="16">
        <v>713.97959702981302</v>
      </c>
      <c r="N38" s="16">
        <v>713.78814289448883</v>
      </c>
      <c r="O38" s="16">
        <v>713.75404903798892</v>
      </c>
      <c r="P38" s="16">
        <v>655.14766236798891</v>
      </c>
      <c r="Q38" s="16">
        <v>673.44091491548875</v>
      </c>
      <c r="R38" s="16">
        <v>682.35791803748873</v>
      </c>
      <c r="S38" s="16">
        <v>666.42234321649971</v>
      </c>
      <c r="T38" s="16">
        <v>690.73806732950004</v>
      </c>
      <c r="U38" s="16">
        <v>866.24338784318138</v>
      </c>
      <c r="V38" s="16">
        <v>895.38291788899983</v>
      </c>
      <c r="W38" s="16">
        <v>921.55182471850026</v>
      </c>
      <c r="X38" s="16">
        <v>937.88134818749984</v>
      </c>
      <c r="Y38" s="16">
        <v>954.21118233350012</v>
      </c>
      <c r="Z38" s="16">
        <v>997.60530995549993</v>
      </c>
      <c r="AA38" s="16">
        <v>1048.8100993980001</v>
      </c>
      <c r="AB38" s="16">
        <v>1064.51683822</v>
      </c>
      <c r="AC38" s="16">
        <v>1070.9356676100001</v>
      </c>
      <c r="AD38" s="16">
        <v>1082.4955182680001</v>
      </c>
      <c r="AE38" s="16">
        <v>1072.7828980679999</v>
      </c>
      <c r="AF38" s="16">
        <v>1096.253804558</v>
      </c>
      <c r="AG38" s="16">
        <v>1118.751905218</v>
      </c>
      <c r="AH38" s="16">
        <v>1119.5306278779999</v>
      </c>
      <c r="AI38" s="16">
        <v>1020.6998064679999</v>
      </c>
      <c r="AJ38" s="16">
        <v>968.9366976</v>
      </c>
      <c r="AK38" s="16">
        <v>967.8724590999999</v>
      </c>
      <c r="AL38" s="16">
        <v>866.61491706000004</v>
      </c>
      <c r="AM38" s="16">
        <v>822.70516664000013</v>
      </c>
      <c r="AN38" s="16">
        <v>839.21199960000013</v>
      </c>
      <c r="AO38" s="16">
        <v>892.24346158000003</v>
      </c>
      <c r="AP38" s="16">
        <v>891.47251297000014</v>
      </c>
      <c r="AQ38" s="16">
        <v>871.63029905999986</v>
      </c>
      <c r="AR38" s="16">
        <v>877.47662922999996</v>
      </c>
      <c r="AS38" s="16">
        <v>888.57845161</v>
      </c>
      <c r="AT38" s="16">
        <v>863.51725918</v>
      </c>
      <c r="AU38" s="16">
        <v>1188.3383856200003</v>
      </c>
      <c r="AV38" s="16">
        <v>1129.67871029</v>
      </c>
      <c r="AW38" s="16">
        <v>1091.6379870599999</v>
      </c>
      <c r="AX38" s="16">
        <v>1080.4065770399998</v>
      </c>
      <c r="AY38" s="16">
        <v>1067.2329084300002</v>
      </c>
      <c r="AZ38" s="16">
        <v>1075.7893403700002</v>
      </c>
      <c r="BA38" s="16">
        <v>1085.1727713399998</v>
      </c>
      <c r="BB38" s="16">
        <v>1095.6136405799998</v>
      </c>
      <c r="BC38" s="16">
        <v>1130.6600408699999</v>
      </c>
      <c r="BD38" s="16">
        <v>1196.5271543600004</v>
      </c>
      <c r="BE38" s="16">
        <v>1264.1100771299996</v>
      </c>
      <c r="BF38" s="16">
        <v>1241.3176602699998</v>
      </c>
      <c r="BG38" s="16">
        <v>1202.6135455900003</v>
      </c>
      <c r="BH38" s="16">
        <v>1201.3929028900002</v>
      </c>
      <c r="BI38" s="16">
        <v>1203.9740939400001</v>
      </c>
      <c r="BJ38" s="16">
        <v>1213.4842414299999</v>
      </c>
      <c r="BK38" s="16">
        <v>1213.9127032600002</v>
      </c>
      <c r="BL38" s="16">
        <v>1299.8757756800001</v>
      </c>
      <c r="BM38" s="16">
        <v>1302.0233969099997</v>
      </c>
      <c r="BN38" s="16">
        <v>1308.7536372900004</v>
      </c>
      <c r="BO38" s="16">
        <v>1314.4599795300001</v>
      </c>
      <c r="BP38" s="16">
        <v>1398.2340416900001</v>
      </c>
      <c r="BQ38" s="16">
        <v>1440.4659067800001</v>
      </c>
      <c r="BR38" s="16">
        <v>1521.8826043060003</v>
      </c>
      <c r="BS38" s="16">
        <v>1512.2645895400001</v>
      </c>
      <c r="BT38" s="16">
        <v>1530.6985300000001</v>
      </c>
      <c r="BU38" s="16">
        <v>1508.3912276799999</v>
      </c>
      <c r="BV38" s="16">
        <v>1498.58674593</v>
      </c>
      <c r="BW38" s="16">
        <v>1546.5147309400002</v>
      </c>
      <c r="BX38" s="16">
        <v>1536.9595939300002</v>
      </c>
      <c r="BY38" s="16">
        <v>1535.4987161600002</v>
      </c>
      <c r="BZ38" s="16">
        <v>1553.4153968900002</v>
      </c>
      <c r="CA38" s="16">
        <v>1524.283284097</v>
      </c>
      <c r="CB38" s="16">
        <v>1674.2174148799995</v>
      </c>
      <c r="CC38" s="16">
        <v>1678.6918941975002</v>
      </c>
      <c r="CD38" s="16">
        <v>1672.2393134599999</v>
      </c>
      <c r="CE38" s="16">
        <v>1708.2112394420001</v>
      </c>
      <c r="CF38" s="16">
        <v>1669.5583349699998</v>
      </c>
      <c r="CG38" s="16">
        <v>1695.4671784000002</v>
      </c>
      <c r="CH38" s="16">
        <v>1784.2579675070001</v>
      </c>
      <c r="CI38" s="16">
        <v>1760.8331197060002</v>
      </c>
      <c r="CJ38" s="16">
        <v>1736.9978604615003</v>
      </c>
      <c r="CK38" s="16">
        <v>1741.7990680440003</v>
      </c>
      <c r="CL38" s="16">
        <v>1765.9863757999997</v>
      </c>
      <c r="CM38" s="16">
        <v>1778.0638402700004</v>
      </c>
      <c r="CN38" s="16">
        <v>1770.6219017799999</v>
      </c>
      <c r="CO38" s="16">
        <v>1774.9233598579995</v>
      </c>
      <c r="CP38" s="16">
        <v>1767.1891740470003</v>
      </c>
      <c r="CQ38" s="16">
        <v>1768.4383667599996</v>
      </c>
      <c r="CR38" s="16">
        <v>1811.8349928500004</v>
      </c>
      <c r="CS38" s="16">
        <v>1825.5076246500003</v>
      </c>
      <c r="CT38" s="16">
        <v>1830.9628831129996</v>
      </c>
      <c r="CU38" s="16">
        <v>1785.9589322100001</v>
      </c>
      <c r="CV38" s="16">
        <v>1791.97236881</v>
      </c>
      <c r="CW38" s="16">
        <v>1813.5493795999994</v>
      </c>
      <c r="CX38" s="16">
        <v>1759.7036502599999</v>
      </c>
      <c r="CY38" s="16">
        <v>1762.8937921300001</v>
      </c>
      <c r="CZ38" s="16">
        <v>1774.0541727200002</v>
      </c>
      <c r="DA38" s="16">
        <v>1833.5554984099992</v>
      </c>
      <c r="DB38" s="16">
        <v>1826.7996219800002</v>
      </c>
      <c r="DC38" s="16">
        <v>1749.6708493499996</v>
      </c>
      <c r="DD38" s="16">
        <v>1786.5482978699999</v>
      </c>
      <c r="DE38" s="16">
        <v>1784.1800439000001</v>
      </c>
      <c r="DF38" s="16">
        <v>1787.0433303699995</v>
      </c>
      <c r="DG38" s="16">
        <v>1615.8363597399996</v>
      </c>
      <c r="DH38" s="16">
        <v>1675.6533240099993</v>
      </c>
      <c r="DI38" s="16">
        <v>1594.4874371899996</v>
      </c>
      <c r="DJ38" s="16">
        <v>1623.12095847</v>
      </c>
      <c r="DK38" s="16">
        <v>1623.2759337500001</v>
      </c>
      <c r="DL38" s="16">
        <v>1631.9709072700005</v>
      </c>
      <c r="DM38" s="16">
        <v>1653.4453498399996</v>
      </c>
      <c r="DN38" s="16">
        <v>1606.27049463</v>
      </c>
      <c r="DO38" s="16">
        <v>1587.3284866399999</v>
      </c>
      <c r="DP38" s="16">
        <v>1564.5510055219997</v>
      </c>
      <c r="DQ38" s="16">
        <v>1541.9535272180001</v>
      </c>
      <c r="DR38" s="16">
        <v>1491.0644587439997</v>
      </c>
      <c r="DS38" s="16">
        <v>1269.384842403</v>
      </c>
      <c r="DT38" s="16">
        <v>1278.4090238179995</v>
      </c>
      <c r="DU38" s="16">
        <v>1278.3939689700001</v>
      </c>
      <c r="DV38" s="16">
        <v>1250.0676698149998</v>
      </c>
      <c r="DW38" s="16">
        <v>1187.6838682779996</v>
      </c>
      <c r="DX38" s="16">
        <v>1129.9918790599997</v>
      </c>
      <c r="DY38" s="16">
        <v>1136.5678123999999</v>
      </c>
      <c r="DZ38" s="16">
        <v>1152.36345291</v>
      </c>
      <c r="EA38" s="16">
        <v>1131.0494531900001</v>
      </c>
      <c r="EB38" s="16">
        <v>1117.23463666</v>
      </c>
      <c r="EC38" s="16">
        <v>1143.1428904999998</v>
      </c>
      <c r="ED38" s="16">
        <v>1214.3513587999998</v>
      </c>
      <c r="EE38" s="16">
        <v>1104.2691078799999</v>
      </c>
      <c r="EF38" s="16">
        <v>1159.2385789099997</v>
      </c>
      <c r="EG38" s="16">
        <v>1204.2752531499996</v>
      </c>
      <c r="EH38" s="16">
        <v>1200.2217119700001</v>
      </c>
      <c r="EI38" s="16">
        <v>1188.4826607499999</v>
      </c>
      <c r="EJ38" s="16">
        <v>1187.6128649799998</v>
      </c>
      <c r="EK38" s="16">
        <v>1792.6816942599999</v>
      </c>
      <c r="EL38" s="16">
        <v>1985.7299858299996</v>
      </c>
      <c r="EM38" s="16">
        <v>2221.0317877299995</v>
      </c>
      <c r="EN38" s="16">
        <v>2348.2951795299991</v>
      </c>
      <c r="EO38" s="16">
        <v>2394.4766155800003</v>
      </c>
      <c r="EP38" s="16">
        <v>2279.2426080400005</v>
      </c>
      <c r="EQ38" s="16">
        <v>2210.6948025600013</v>
      </c>
      <c r="ER38" s="16">
        <v>2196.3924851300003</v>
      </c>
      <c r="ES38" s="16">
        <v>2628.1428419900008</v>
      </c>
      <c r="ET38" s="16">
        <v>2666.4724714000004</v>
      </c>
      <c r="EU38" s="16">
        <v>2701.8299053799997</v>
      </c>
      <c r="EV38" s="16">
        <v>2712.9695369949995</v>
      </c>
      <c r="EW38" s="16">
        <v>2770.9065783899996</v>
      </c>
      <c r="EX38" s="16">
        <v>2767.7200943799999</v>
      </c>
    </row>
    <row r="39" spans="1:154" s="18" customFormat="1" x14ac:dyDescent="0.3">
      <c r="A39" s="15" t="s">
        <v>51</v>
      </c>
      <c r="B39" s="16">
        <v>4709.7419453399998</v>
      </c>
      <c r="C39" s="16">
        <v>4661.3664650700002</v>
      </c>
      <c r="D39" s="16">
        <v>5034.8113218600001</v>
      </c>
      <c r="E39" s="16">
        <v>6035.0344393956675</v>
      </c>
      <c r="F39" s="16">
        <v>5153.9317786399997</v>
      </c>
      <c r="G39" s="16">
        <v>5482.4875837899999</v>
      </c>
      <c r="H39" s="16">
        <v>5223.338904629285</v>
      </c>
      <c r="I39" s="16">
        <v>5212.1823602900013</v>
      </c>
      <c r="J39" s="16">
        <v>5213.243360290001</v>
      </c>
      <c r="K39" s="17">
        <v>5089.014953533273</v>
      </c>
      <c r="L39" s="16">
        <v>5309.0855015110037</v>
      </c>
      <c r="M39" s="16">
        <v>4850.2489365470574</v>
      </c>
      <c r="N39" s="16">
        <v>4928.4905417885402</v>
      </c>
      <c r="O39" s="16">
        <v>4828.6460896685403</v>
      </c>
      <c r="P39" s="16">
        <v>4670.7069615285409</v>
      </c>
      <c r="Q39" s="16">
        <v>4740.4402206285404</v>
      </c>
      <c r="R39" s="16">
        <v>4805.7104957885394</v>
      </c>
      <c r="S39" s="16">
        <v>5298.7347969699986</v>
      </c>
      <c r="T39" s="16">
        <v>4993.7748546699995</v>
      </c>
      <c r="U39" s="16">
        <v>5428.8991418050873</v>
      </c>
      <c r="V39" s="16">
        <v>5456.0987479699988</v>
      </c>
      <c r="W39" s="16">
        <v>5722.8123608000005</v>
      </c>
      <c r="X39" s="16">
        <v>5722.1285659900004</v>
      </c>
      <c r="Y39" s="16">
        <v>5690.8761876499993</v>
      </c>
      <c r="Z39" s="16">
        <v>6439.2083477799997</v>
      </c>
      <c r="AA39" s="16">
        <v>6499.8373347900015</v>
      </c>
      <c r="AB39" s="16">
        <v>6386.1897442714971</v>
      </c>
      <c r="AC39" s="16">
        <v>6798.2367753614999</v>
      </c>
      <c r="AD39" s="16">
        <v>7176.8910655400014</v>
      </c>
      <c r="AE39" s="16">
        <v>7306.7441601300006</v>
      </c>
      <c r="AF39" s="16">
        <v>7675.2567878000009</v>
      </c>
      <c r="AG39" s="16">
        <v>7631.3786980399982</v>
      </c>
      <c r="AH39" s="16">
        <v>7888.5258897999984</v>
      </c>
      <c r="AI39" s="16">
        <v>7860.6384121900001</v>
      </c>
      <c r="AJ39" s="16">
        <v>7703.7954796399999</v>
      </c>
      <c r="AK39" s="16">
        <v>8343.9310395999964</v>
      </c>
      <c r="AL39" s="16">
        <v>8257.6599979500006</v>
      </c>
      <c r="AM39" s="16">
        <v>8233.4723321199999</v>
      </c>
      <c r="AN39" s="16">
        <v>8493.6509733399998</v>
      </c>
      <c r="AO39" s="16">
        <v>8721.3136686400012</v>
      </c>
      <c r="AP39" s="16">
        <v>9105.0925171599993</v>
      </c>
      <c r="AQ39" s="16">
        <v>9077.3891511500024</v>
      </c>
      <c r="AR39" s="16">
        <v>9480.734787909998</v>
      </c>
      <c r="AS39" s="16">
        <v>9412.4146304799997</v>
      </c>
      <c r="AT39" s="16">
        <v>9804.3444606099965</v>
      </c>
      <c r="AU39" s="16">
        <v>10440.896850470001</v>
      </c>
      <c r="AV39" s="16">
        <v>9972.5506976699999</v>
      </c>
      <c r="AW39" s="16">
        <v>9714.5538193999982</v>
      </c>
      <c r="AX39" s="16">
        <v>9520.7460459300019</v>
      </c>
      <c r="AY39" s="16">
        <v>9253.784507350003</v>
      </c>
      <c r="AZ39" s="16">
        <v>9435.576158205</v>
      </c>
      <c r="BA39" s="16">
        <v>10048.8974862175</v>
      </c>
      <c r="BB39" s="16">
        <v>10630.387629347499</v>
      </c>
      <c r="BC39" s="16">
        <v>10280.652848450001</v>
      </c>
      <c r="BD39" s="16">
        <v>10054.470642519998</v>
      </c>
      <c r="BE39" s="16">
        <v>10032.867717310002</v>
      </c>
      <c r="BF39" s="16">
        <v>10014.192768600002</v>
      </c>
      <c r="BG39" s="16">
        <v>10950.887105161999</v>
      </c>
      <c r="BH39" s="16">
        <v>9538.6457303839979</v>
      </c>
      <c r="BI39" s="16">
        <v>9715.7335854300018</v>
      </c>
      <c r="BJ39" s="16">
        <v>10081.9833768525</v>
      </c>
      <c r="BK39" s="16">
        <v>9879.2310202385015</v>
      </c>
      <c r="BL39" s="16">
        <v>10973.980967388501</v>
      </c>
      <c r="BM39" s="16">
        <v>11817.324811584002</v>
      </c>
      <c r="BN39" s="16">
        <v>11674.448020747999</v>
      </c>
      <c r="BO39" s="16">
        <v>11513.945230408004</v>
      </c>
      <c r="BP39" s="16">
        <v>12211.535494058002</v>
      </c>
      <c r="BQ39" s="16">
        <v>11532.855695410004</v>
      </c>
      <c r="BR39" s="16">
        <v>11734.837086400001</v>
      </c>
      <c r="BS39" s="16">
        <v>11309.629948510001</v>
      </c>
      <c r="BT39" s="16">
        <v>11636.134951426247</v>
      </c>
      <c r="BU39" s="16">
        <v>11613.419587872249</v>
      </c>
      <c r="BV39" s="16">
        <v>12303.556408618751</v>
      </c>
      <c r="BW39" s="16">
        <v>12229.859084266751</v>
      </c>
      <c r="BX39" s="16">
        <v>12563.168293198749</v>
      </c>
      <c r="BY39" s="16">
        <v>12982.399932876247</v>
      </c>
      <c r="BZ39" s="16">
        <v>12930.351342756248</v>
      </c>
      <c r="CA39" s="16">
        <v>12813.059958566249</v>
      </c>
      <c r="CB39" s="16">
        <v>13155.890474576248</v>
      </c>
      <c r="CC39" s="16">
        <v>13282.309310476248</v>
      </c>
      <c r="CD39" s="16">
        <v>12536.766384836252</v>
      </c>
      <c r="CE39" s="16">
        <v>12752.795487116247</v>
      </c>
      <c r="CF39" s="16">
        <v>13268.430048746248</v>
      </c>
      <c r="CG39" s="16">
        <v>13118.824850566254</v>
      </c>
      <c r="CH39" s="16">
        <v>13885.518692999998</v>
      </c>
      <c r="CI39" s="16">
        <v>14337.74690063</v>
      </c>
      <c r="CJ39" s="16">
        <v>14680.473928519999</v>
      </c>
      <c r="CK39" s="16">
        <v>14767.934585290001</v>
      </c>
      <c r="CL39" s="16">
        <v>15122.239903839994</v>
      </c>
      <c r="CM39" s="16">
        <v>15052.637141750001</v>
      </c>
      <c r="CN39" s="16">
        <v>14199.067466335004</v>
      </c>
      <c r="CO39" s="16">
        <v>14957.935741901501</v>
      </c>
      <c r="CP39" s="16">
        <v>15282.237498288998</v>
      </c>
      <c r="CQ39" s="16">
        <v>15367.763473168998</v>
      </c>
      <c r="CR39" s="16">
        <v>15746.128305554363</v>
      </c>
      <c r="CS39" s="16">
        <v>15383.2495681235</v>
      </c>
      <c r="CT39" s="16">
        <v>15708.294046658501</v>
      </c>
      <c r="CU39" s="16">
        <v>15233.241306971</v>
      </c>
      <c r="CV39" s="16">
        <v>15158.937194737997</v>
      </c>
      <c r="CW39" s="16">
        <v>16069.913870027</v>
      </c>
      <c r="CX39" s="16">
        <v>16920.235822161474</v>
      </c>
      <c r="CY39" s="16">
        <v>17726.644092893228</v>
      </c>
      <c r="CZ39" s="16">
        <v>18069.316738168007</v>
      </c>
      <c r="DA39" s="16">
        <v>18469.692583459997</v>
      </c>
      <c r="DB39" s="16">
        <v>17594.878597333995</v>
      </c>
      <c r="DC39" s="16">
        <v>18406.523541588995</v>
      </c>
      <c r="DD39" s="16">
        <v>19224.314241223005</v>
      </c>
      <c r="DE39" s="16">
        <v>19380.438467075997</v>
      </c>
      <c r="DF39" s="16">
        <v>20030.382285121999</v>
      </c>
      <c r="DG39" s="16">
        <v>20149.586707904004</v>
      </c>
      <c r="DH39" s="16">
        <v>21205.938307390999</v>
      </c>
      <c r="DI39" s="16">
        <v>22281.294276404999</v>
      </c>
      <c r="DJ39" s="16">
        <v>23356.466839204495</v>
      </c>
      <c r="DK39" s="16">
        <v>23627.651749659999</v>
      </c>
      <c r="DL39" s="16">
        <v>23615.251083777006</v>
      </c>
      <c r="DM39" s="16">
        <v>23661.791316204042</v>
      </c>
      <c r="DN39" s="16">
        <v>23652.945376679003</v>
      </c>
      <c r="DO39" s="16">
        <v>23420.845785197002</v>
      </c>
      <c r="DP39" s="16">
        <v>23528.297080209995</v>
      </c>
      <c r="DQ39" s="16">
        <v>23222.982474126606</v>
      </c>
      <c r="DR39" s="16">
        <v>23140.573373500498</v>
      </c>
      <c r="DS39" s="16">
        <v>23355.536724062011</v>
      </c>
      <c r="DT39" s="16">
        <v>23511.105957836502</v>
      </c>
      <c r="DU39" s="16">
        <v>24428.736886696501</v>
      </c>
      <c r="DV39" s="16">
        <v>24962.349080992011</v>
      </c>
      <c r="DW39" s="16">
        <v>23260.159744000499</v>
      </c>
      <c r="DX39" s="16">
        <v>24562.115661030999</v>
      </c>
      <c r="DY39" s="16">
        <v>24459.922814003006</v>
      </c>
      <c r="DZ39" s="16">
        <v>24806.153768815006</v>
      </c>
      <c r="EA39" s="16">
        <v>25335.735212293992</v>
      </c>
      <c r="EB39" s="16">
        <v>26129.643100571993</v>
      </c>
      <c r="EC39" s="16">
        <v>25975.886856434001</v>
      </c>
      <c r="ED39" s="16">
        <v>24750.283336203986</v>
      </c>
      <c r="EE39" s="16">
        <v>22708.381404049487</v>
      </c>
      <c r="EF39" s="16">
        <v>24439.856628828493</v>
      </c>
      <c r="EG39" s="16">
        <v>24769.578185505979</v>
      </c>
      <c r="EH39" s="16">
        <v>24765.89215250354</v>
      </c>
      <c r="EI39" s="16">
        <v>25006.296260200001</v>
      </c>
      <c r="EJ39" s="16">
        <v>25419.161100710993</v>
      </c>
      <c r="EK39" s="16">
        <v>26073.382817215002</v>
      </c>
      <c r="EL39" s="16">
        <v>26104.357838473996</v>
      </c>
      <c r="EM39" s="16">
        <v>27150.277383240002</v>
      </c>
      <c r="EN39" s="16">
        <v>28709.545591900998</v>
      </c>
      <c r="EO39" s="16">
        <v>29633.324129036999</v>
      </c>
      <c r="EP39" s="16">
        <v>30062.78477010502</v>
      </c>
      <c r="EQ39" s="16">
        <v>30025.99432097</v>
      </c>
      <c r="ER39" s="16">
        <v>30569.329683856995</v>
      </c>
      <c r="ES39" s="16">
        <v>31275.799840789001</v>
      </c>
      <c r="ET39" s="16">
        <v>32030.848105377499</v>
      </c>
      <c r="EU39" s="16">
        <v>32021.007887224005</v>
      </c>
      <c r="EV39" s="16">
        <v>32292.808657877908</v>
      </c>
      <c r="EW39" s="16">
        <v>32800.989959507497</v>
      </c>
      <c r="EX39" s="16">
        <v>32558.754883597496</v>
      </c>
    </row>
    <row r="40" spans="1:154" s="18" customFormat="1" x14ac:dyDescent="0.3">
      <c r="A40" s="15" t="s">
        <v>52</v>
      </c>
      <c r="B40" s="16">
        <v>4163.5023644000003</v>
      </c>
      <c r="C40" s="16">
        <v>4339.4819255799994</v>
      </c>
      <c r="D40" s="16">
        <v>4438.6971347999997</v>
      </c>
      <c r="E40" s="16">
        <v>4404.2272843540513</v>
      </c>
      <c r="F40" s="16">
        <v>4932.2103122899998</v>
      </c>
      <c r="G40" s="16">
        <v>5033.1742763700004</v>
      </c>
      <c r="H40" s="16">
        <v>5511.6340750076615</v>
      </c>
      <c r="I40" s="16">
        <v>5839.86726972</v>
      </c>
      <c r="J40" s="16">
        <v>5836.9062697199997</v>
      </c>
      <c r="K40" s="17">
        <v>5708.1741312999993</v>
      </c>
      <c r="L40" s="16">
        <v>6264.4238841892502</v>
      </c>
      <c r="M40" s="16">
        <v>6689.6691901361728</v>
      </c>
      <c r="N40" s="16">
        <v>6692.7673384197506</v>
      </c>
      <c r="O40" s="16">
        <v>6893.1110758297491</v>
      </c>
      <c r="P40" s="16">
        <v>7503.3752625697498</v>
      </c>
      <c r="Q40" s="16">
        <v>7815.6024042397494</v>
      </c>
      <c r="R40" s="16">
        <v>8740.3868109497507</v>
      </c>
      <c r="S40" s="16">
        <v>8624.3122105830007</v>
      </c>
      <c r="T40" s="16">
        <v>10178.933897229999</v>
      </c>
      <c r="U40" s="16">
        <v>10751.947447000781</v>
      </c>
      <c r="V40" s="16">
        <v>11019.541958099999</v>
      </c>
      <c r="W40" s="16">
        <v>11358.443651819998</v>
      </c>
      <c r="X40" s="16">
        <v>11706.280579499999</v>
      </c>
      <c r="Y40" s="16">
        <v>12053.589155129997</v>
      </c>
      <c r="Z40" s="16">
        <v>12268.666358639999</v>
      </c>
      <c r="AA40" s="16">
        <v>12823.425176340001</v>
      </c>
      <c r="AB40" s="16">
        <v>13550.255789503999</v>
      </c>
      <c r="AC40" s="16">
        <v>14453.216528403998</v>
      </c>
      <c r="AD40" s="16">
        <v>14884.200780640002</v>
      </c>
      <c r="AE40" s="16">
        <v>14939.304189649996</v>
      </c>
      <c r="AF40" s="16">
        <v>15614.911466629997</v>
      </c>
      <c r="AG40" s="16">
        <v>15868.86160692</v>
      </c>
      <c r="AH40" s="16">
        <v>15908.88944529</v>
      </c>
      <c r="AI40" s="16">
        <v>16394.077800229996</v>
      </c>
      <c r="AJ40" s="16">
        <v>16746.323361249993</v>
      </c>
      <c r="AK40" s="16">
        <v>16685.499122630001</v>
      </c>
      <c r="AL40" s="16">
        <v>17218.307541819999</v>
      </c>
      <c r="AM40" s="16">
        <v>17343.780311989998</v>
      </c>
      <c r="AN40" s="16">
        <v>18024.882789340001</v>
      </c>
      <c r="AO40" s="16">
        <v>19041.535462279997</v>
      </c>
      <c r="AP40" s="16">
        <v>19216.960386109997</v>
      </c>
      <c r="AQ40" s="16">
        <v>19671.860338330011</v>
      </c>
      <c r="AR40" s="16">
        <v>20122.01231903</v>
      </c>
      <c r="AS40" s="16">
        <v>20506.638451389997</v>
      </c>
      <c r="AT40" s="16">
        <v>20891.797380579999</v>
      </c>
      <c r="AU40" s="16">
        <v>21098.315778149998</v>
      </c>
      <c r="AV40" s="16">
        <v>21223.047855829995</v>
      </c>
      <c r="AW40" s="16">
        <v>21456.208019559988</v>
      </c>
      <c r="AX40" s="16">
        <v>23082.120876289995</v>
      </c>
      <c r="AY40" s="16">
        <v>23299.346372379994</v>
      </c>
      <c r="AZ40" s="16">
        <v>23782.684294269991</v>
      </c>
      <c r="BA40" s="16">
        <v>24351.228230669993</v>
      </c>
      <c r="BB40" s="16">
        <v>24986.743806189999</v>
      </c>
      <c r="BC40" s="16">
        <v>25955.323614910001</v>
      </c>
      <c r="BD40" s="16">
        <v>27168.805801660001</v>
      </c>
      <c r="BE40" s="16">
        <v>28081.414173810008</v>
      </c>
      <c r="BF40" s="16">
        <v>28578.45451933</v>
      </c>
      <c r="BG40" s="16">
        <v>29366.000578789997</v>
      </c>
      <c r="BH40" s="16">
        <v>29578.502693780007</v>
      </c>
      <c r="BI40" s="16">
        <v>29491.571237710003</v>
      </c>
      <c r="BJ40" s="16">
        <v>29178.972114000004</v>
      </c>
      <c r="BK40" s="16">
        <v>29700.219660529998</v>
      </c>
      <c r="BL40" s="16">
        <v>30775.647766510006</v>
      </c>
      <c r="BM40" s="16">
        <v>31872.579417960005</v>
      </c>
      <c r="BN40" s="16">
        <v>32087.531026517499</v>
      </c>
      <c r="BO40" s="16">
        <v>32130.142739516501</v>
      </c>
      <c r="BP40" s="16">
        <v>33124.317624693496</v>
      </c>
      <c r="BQ40" s="16">
        <v>33652.209400747997</v>
      </c>
      <c r="BR40" s="16">
        <v>34429.811556184992</v>
      </c>
      <c r="BS40" s="16">
        <v>34900.528533609999</v>
      </c>
      <c r="BT40" s="16">
        <v>35078.889857309994</v>
      </c>
      <c r="BU40" s="16">
        <v>34848.093103729996</v>
      </c>
      <c r="BV40" s="16">
        <v>34964.824419089993</v>
      </c>
      <c r="BW40" s="16">
        <v>35157.894244699986</v>
      </c>
      <c r="BX40" s="16">
        <v>33972.990177887506</v>
      </c>
      <c r="BY40" s="16">
        <v>34268.869443025003</v>
      </c>
      <c r="BZ40" s="16">
        <v>34030.687850972499</v>
      </c>
      <c r="CA40" s="16">
        <v>33834.277311419995</v>
      </c>
      <c r="CB40" s="16">
        <v>35427.874351040009</v>
      </c>
      <c r="CC40" s="16">
        <v>36291.667782240002</v>
      </c>
      <c r="CD40" s="16">
        <v>37160.442790199995</v>
      </c>
      <c r="CE40" s="16">
        <v>37780.560303769998</v>
      </c>
      <c r="CF40" s="16">
        <v>37916.432222719988</v>
      </c>
      <c r="CG40" s="16">
        <v>38012.481664299994</v>
      </c>
      <c r="CH40" s="16">
        <v>38072.618568259997</v>
      </c>
      <c r="CI40" s="16">
        <v>37374.585148659993</v>
      </c>
      <c r="CJ40" s="16">
        <v>38879.814691110005</v>
      </c>
      <c r="CK40" s="16">
        <v>40329.539404855008</v>
      </c>
      <c r="CL40" s="16">
        <v>41081.818174514985</v>
      </c>
      <c r="CM40" s="16">
        <v>40931.165630214993</v>
      </c>
      <c r="CN40" s="16">
        <v>42752.150195990005</v>
      </c>
      <c r="CO40" s="16">
        <v>43705.338940800997</v>
      </c>
      <c r="CP40" s="16">
        <v>43897.145636910995</v>
      </c>
      <c r="CQ40" s="16">
        <v>44650.188688319999</v>
      </c>
      <c r="CR40" s="16">
        <v>45683.213155451005</v>
      </c>
      <c r="CS40" s="16">
        <v>45737.774733905993</v>
      </c>
      <c r="CT40" s="16">
        <v>46834.796263412507</v>
      </c>
      <c r="CU40" s="16">
        <v>47182.614383210013</v>
      </c>
      <c r="CV40" s="16">
        <v>50258.623611541007</v>
      </c>
      <c r="CW40" s="16">
        <v>52466.374555071001</v>
      </c>
      <c r="CX40" s="16">
        <v>53588.021987181004</v>
      </c>
      <c r="CY40" s="16">
        <v>54759.82500215101</v>
      </c>
      <c r="CZ40" s="16">
        <v>55992.884891470996</v>
      </c>
      <c r="DA40" s="16">
        <v>56988.259192491008</v>
      </c>
      <c r="DB40" s="16">
        <v>57129.508828799997</v>
      </c>
      <c r="DC40" s="16">
        <v>60559.564973880988</v>
      </c>
      <c r="DD40" s="16">
        <v>62525.52531877</v>
      </c>
      <c r="DE40" s="16">
        <v>62412.117513860991</v>
      </c>
      <c r="DF40" s="16">
        <v>65223.685764329981</v>
      </c>
      <c r="DG40" s="16">
        <v>67537.156292430009</v>
      </c>
      <c r="DH40" s="16">
        <v>71263.456397879971</v>
      </c>
      <c r="DI40" s="16">
        <v>76317.443509730991</v>
      </c>
      <c r="DJ40" s="16">
        <v>77621.748482690993</v>
      </c>
      <c r="DK40" s="16">
        <v>79792.606918971011</v>
      </c>
      <c r="DL40" s="16">
        <v>80324.086261018994</v>
      </c>
      <c r="DM40" s="16">
        <v>84553.391813089023</v>
      </c>
      <c r="DN40" s="16">
        <v>83235.016834907001</v>
      </c>
      <c r="DO40" s="16">
        <v>86305.72536874302</v>
      </c>
      <c r="DP40" s="16">
        <v>87399.848917427007</v>
      </c>
      <c r="DQ40" s="16">
        <v>86983.604292809003</v>
      </c>
      <c r="DR40" s="16">
        <v>88149.174971640008</v>
      </c>
      <c r="DS40" s="16">
        <v>89376.132937305985</v>
      </c>
      <c r="DT40" s="16">
        <v>91772.521688071007</v>
      </c>
      <c r="DU40" s="16">
        <v>95300.824186013968</v>
      </c>
      <c r="DV40" s="16">
        <v>97065.542627849005</v>
      </c>
      <c r="DW40" s="16">
        <v>97799.831047340485</v>
      </c>
      <c r="DX40" s="16">
        <v>100937.55782467048</v>
      </c>
      <c r="DY40" s="16">
        <v>101497.486848812</v>
      </c>
      <c r="DZ40" s="16">
        <v>102620.71995768</v>
      </c>
      <c r="EA40" s="16">
        <v>103630.20228400799</v>
      </c>
      <c r="EB40" s="16">
        <v>101733.47267531749</v>
      </c>
      <c r="EC40" s="16">
        <v>101213.9392221405</v>
      </c>
      <c r="ED40" s="16">
        <v>103990.10000397352</v>
      </c>
      <c r="EE40" s="16">
        <v>103521.80443923308</v>
      </c>
      <c r="EF40" s="16">
        <v>104440.52841540301</v>
      </c>
      <c r="EG40" s="16">
        <v>104813.522610389</v>
      </c>
      <c r="EH40" s="16">
        <v>107365.44507964353</v>
      </c>
      <c r="EI40" s="16">
        <v>106834.80161262398</v>
      </c>
      <c r="EJ40" s="16">
        <v>109870.20306940252</v>
      </c>
      <c r="EK40" s="16">
        <v>112994.10620327602</v>
      </c>
      <c r="EL40" s="16">
        <v>117132.94348787999</v>
      </c>
      <c r="EM40" s="16">
        <v>118132.37472332998</v>
      </c>
      <c r="EN40" s="16">
        <v>115864.52684894099</v>
      </c>
      <c r="EO40" s="16">
        <v>115271.57011630101</v>
      </c>
      <c r="EP40" s="16">
        <v>116217.96846376</v>
      </c>
      <c r="EQ40" s="16">
        <v>116312.988997801</v>
      </c>
      <c r="ER40" s="16">
        <v>120958.48706443103</v>
      </c>
      <c r="ES40" s="16">
        <v>120968.99789308001</v>
      </c>
      <c r="ET40" s="16">
        <v>120754.39475343004</v>
      </c>
      <c r="EU40" s="16">
        <v>121930.67583513103</v>
      </c>
      <c r="EV40" s="16">
        <v>125508.05294314353</v>
      </c>
      <c r="EW40" s="16">
        <v>125710.85740965948</v>
      </c>
      <c r="EX40" s="16">
        <v>124135.83246050599</v>
      </c>
    </row>
    <row r="41" spans="1:154" s="18" customFormat="1" x14ac:dyDescent="0.3">
      <c r="A41" s="15" t="s">
        <v>53</v>
      </c>
      <c r="B41" s="16">
        <v>1892.57232176</v>
      </c>
      <c r="C41" s="16">
        <v>1903.6063252600002</v>
      </c>
      <c r="D41" s="16">
        <v>1963.1977289499998</v>
      </c>
      <c r="E41" s="16">
        <v>1752.5897523731055</v>
      </c>
      <c r="F41" s="16">
        <v>2095.1956257199995</v>
      </c>
      <c r="G41" s="16">
        <v>2286.7234216600009</v>
      </c>
      <c r="H41" s="16">
        <v>2442.2109750304398</v>
      </c>
      <c r="I41" s="16">
        <v>2500.8868439700009</v>
      </c>
      <c r="J41" s="16">
        <v>2507.5178439700003</v>
      </c>
      <c r="K41" s="17">
        <v>2317.7350067891884</v>
      </c>
      <c r="L41" s="16">
        <v>2339.9333610424846</v>
      </c>
      <c r="M41" s="16">
        <v>2699.9845815698541</v>
      </c>
      <c r="N41" s="16">
        <v>2614.1221422561935</v>
      </c>
      <c r="O41" s="16">
        <v>2587.3753351561927</v>
      </c>
      <c r="P41" s="16">
        <v>2315.4596619861932</v>
      </c>
      <c r="Q41" s="16">
        <v>2378.5174503761928</v>
      </c>
      <c r="R41" s="16">
        <v>2239.0230812861932</v>
      </c>
      <c r="S41" s="16">
        <v>2537.8413988500001</v>
      </c>
      <c r="T41" s="16">
        <v>2393.9585650100007</v>
      </c>
      <c r="U41" s="16">
        <v>2434.9991725784962</v>
      </c>
      <c r="V41" s="16">
        <v>2783.3054630699999</v>
      </c>
      <c r="W41" s="16">
        <v>2832.3254839499996</v>
      </c>
      <c r="X41" s="16">
        <v>2891.9283768800001</v>
      </c>
      <c r="Y41" s="16">
        <v>2916.27368256</v>
      </c>
      <c r="Z41" s="16">
        <v>2585.0637826500001</v>
      </c>
      <c r="AA41" s="16">
        <v>2528.7617091499997</v>
      </c>
      <c r="AB41" s="16">
        <v>2427.6153714360003</v>
      </c>
      <c r="AC41" s="16">
        <v>2565.540025836</v>
      </c>
      <c r="AD41" s="16">
        <v>2610.4811787100007</v>
      </c>
      <c r="AE41" s="16">
        <v>2572.26652401</v>
      </c>
      <c r="AF41" s="16">
        <v>2530.7933145099996</v>
      </c>
      <c r="AG41" s="16">
        <v>2576.6636744400002</v>
      </c>
      <c r="AH41" s="16">
        <v>2684.5448255799993</v>
      </c>
      <c r="AI41" s="16">
        <v>2606.6899406300004</v>
      </c>
      <c r="AJ41" s="16">
        <v>2593.7423765999993</v>
      </c>
      <c r="AK41" s="16">
        <v>2616.2332272000003</v>
      </c>
      <c r="AL41" s="16">
        <v>2676.4846071600005</v>
      </c>
      <c r="AM41" s="16">
        <v>2619.9042125799997</v>
      </c>
      <c r="AN41" s="16">
        <v>2509.7927873399999</v>
      </c>
      <c r="AO41" s="16">
        <v>2578.9926961199999</v>
      </c>
      <c r="AP41" s="16">
        <v>2650.4607808300002</v>
      </c>
      <c r="AQ41" s="16">
        <v>2741.6023143899997</v>
      </c>
      <c r="AR41" s="16">
        <v>2900.7180936899999</v>
      </c>
      <c r="AS41" s="16">
        <v>2882.76046984</v>
      </c>
      <c r="AT41" s="16">
        <v>2914.567177081</v>
      </c>
      <c r="AU41" s="16">
        <v>2996.5555782509996</v>
      </c>
      <c r="AV41" s="16">
        <v>2977.9636478700004</v>
      </c>
      <c r="AW41" s="16">
        <v>3010.6509060599997</v>
      </c>
      <c r="AX41" s="16">
        <v>3010.2277872099999</v>
      </c>
      <c r="AY41" s="16">
        <v>3383.0073148799993</v>
      </c>
      <c r="AZ41" s="16">
        <v>3343.7185841900005</v>
      </c>
      <c r="BA41" s="16">
        <v>3254.1219792700003</v>
      </c>
      <c r="BB41" s="16">
        <v>3192.5032852600002</v>
      </c>
      <c r="BC41" s="16">
        <v>3375.0551150799997</v>
      </c>
      <c r="BD41" s="16">
        <v>3404.0507737200005</v>
      </c>
      <c r="BE41" s="16">
        <v>3416.9750543700002</v>
      </c>
      <c r="BF41" s="16">
        <v>3444.8356669899999</v>
      </c>
      <c r="BG41" s="16">
        <v>3502.6657845200002</v>
      </c>
      <c r="BH41" s="16">
        <v>3423.94084531</v>
      </c>
      <c r="BI41" s="16">
        <v>3450.1264309700005</v>
      </c>
      <c r="BJ41" s="16">
        <v>3516.1321104999993</v>
      </c>
      <c r="BK41" s="16">
        <v>3468.11934243</v>
      </c>
      <c r="BL41" s="16">
        <v>3495.3257707999996</v>
      </c>
      <c r="BM41" s="16">
        <v>3533.8272950800001</v>
      </c>
      <c r="BN41" s="16">
        <v>3520.1242373600003</v>
      </c>
      <c r="BO41" s="16">
        <v>3540.9292243899999</v>
      </c>
      <c r="BP41" s="16">
        <v>3785.0244400799993</v>
      </c>
      <c r="BQ41" s="16">
        <v>3820.8438154599999</v>
      </c>
      <c r="BR41" s="16">
        <v>3905.8739110499996</v>
      </c>
      <c r="BS41" s="16">
        <v>4024.4892660700007</v>
      </c>
      <c r="BT41" s="16">
        <v>4090.4386297400006</v>
      </c>
      <c r="BU41" s="16">
        <v>4297.9234509299995</v>
      </c>
      <c r="BV41" s="16">
        <v>4846.97798229</v>
      </c>
      <c r="BW41" s="16">
        <v>4769.7272824400015</v>
      </c>
      <c r="BX41" s="16">
        <v>4713.3210007900007</v>
      </c>
      <c r="BY41" s="16">
        <v>4751.2475136000012</v>
      </c>
      <c r="BZ41" s="16">
        <v>4926.8974272700007</v>
      </c>
      <c r="CA41" s="16">
        <v>4935.9315151500005</v>
      </c>
      <c r="CB41" s="16">
        <v>5100.7054562100011</v>
      </c>
      <c r="CC41" s="16">
        <v>5240.5214855600007</v>
      </c>
      <c r="CD41" s="16">
        <v>5462.945926299999</v>
      </c>
      <c r="CE41" s="16">
        <v>5606.0033359499985</v>
      </c>
      <c r="CF41" s="16">
        <v>5572.377741620001</v>
      </c>
      <c r="CG41" s="16">
        <v>5746.1164744600001</v>
      </c>
      <c r="CH41" s="16">
        <v>5997.8296375299988</v>
      </c>
      <c r="CI41" s="16">
        <v>5980.828224249999</v>
      </c>
      <c r="CJ41" s="16">
        <v>6033.4430766899986</v>
      </c>
      <c r="CK41" s="16">
        <v>6098.6025318800002</v>
      </c>
      <c r="CL41" s="16">
        <v>6204.4891112599989</v>
      </c>
      <c r="CM41" s="16">
        <v>6431.4393640400003</v>
      </c>
      <c r="CN41" s="16">
        <v>6868.2910402700018</v>
      </c>
      <c r="CO41" s="16">
        <v>7043.1281850599999</v>
      </c>
      <c r="CP41" s="16">
        <v>7174.6444675099992</v>
      </c>
      <c r="CQ41" s="16">
        <v>7389.4576996599999</v>
      </c>
      <c r="CR41" s="16">
        <v>7595.1556292699988</v>
      </c>
      <c r="CS41" s="16">
        <v>7686.77775922</v>
      </c>
      <c r="CT41" s="16">
        <v>8328.8037899579995</v>
      </c>
      <c r="CU41" s="16">
        <v>7914.4923152379997</v>
      </c>
      <c r="CV41" s="16">
        <v>8126.4420226920001</v>
      </c>
      <c r="CW41" s="16">
        <v>8423.0892221760005</v>
      </c>
      <c r="CX41" s="16">
        <v>8576.0723493599999</v>
      </c>
      <c r="CY41" s="16">
        <v>8529.7317907100005</v>
      </c>
      <c r="CZ41" s="16">
        <v>8933.5499675999981</v>
      </c>
      <c r="DA41" s="16">
        <v>9300.7343098099991</v>
      </c>
      <c r="DB41" s="16">
        <v>9649.4074266000007</v>
      </c>
      <c r="DC41" s="16">
        <v>9821.0335550300006</v>
      </c>
      <c r="DD41" s="16">
        <v>10190.946738989996</v>
      </c>
      <c r="DE41" s="16">
        <v>10395.433146080002</v>
      </c>
      <c r="DF41" s="16">
        <v>10735.199999869998</v>
      </c>
      <c r="DG41" s="16">
        <v>10850.65518965</v>
      </c>
      <c r="DH41" s="16">
        <v>11007.075581149998</v>
      </c>
      <c r="DI41" s="16">
        <v>11165.998810679997</v>
      </c>
      <c r="DJ41" s="16">
        <v>11367.503456899998</v>
      </c>
      <c r="DK41" s="16">
        <v>11728.68570937</v>
      </c>
      <c r="DL41" s="16">
        <v>12671.857442529999</v>
      </c>
      <c r="DM41" s="16">
        <v>12944.109358049998</v>
      </c>
      <c r="DN41" s="16">
        <v>13496.227778130004</v>
      </c>
      <c r="DO41" s="16">
        <v>13802.160339240001</v>
      </c>
      <c r="DP41" s="16">
        <v>14019.314857360001</v>
      </c>
      <c r="DQ41" s="16">
        <v>14139.591572470001</v>
      </c>
      <c r="DR41" s="16">
        <v>14027.510495809998</v>
      </c>
      <c r="DS41" s="16">
        <v>14049.63995685</v>
      </c>
      <c r="DT41" s="16">
        <v>14246.725746629998</v>
      </c>
      <c r="DU41" s="16">
        <v>14335.529213739996</v>
      </c>
      <c r="DV41" s="16">
        <v>14348.233130220002</v>
      </c>
      <c r="DW41" s="16">
        <v>14428.80076713</v>
      </c>
      <c r="DX41" s="16">
        <v>14088.396197891201</v>
      </c>
      <c r="DY41" s="16">
        <v>14330.713930099999</v>
      </c>
      <c r="DZ41" s="16">
        <v>14723.078277000001</v>
      </c>
      <c r="EA41" s="16">
        <v>14890.571822430002</v>
      </c>
      <c r="EB41" s="16">
        <v>15243.797744720001</v>
      </c>
      <c r="EC41" s="16">
        <v>15167.614500069998</v>
      </c>
      <c r="ED41" s="16">
        <v>15701.161303439998</v>
      </c>
      <c r="EE41" s="16">
        <v>15666.688366210004</v>
      </c>
      <c r="EF41" s="16">
        <v>15416.995199940002</v>
      </c>
      <c r="EG41" s="16">
        <v>15590.277369490001</v>
      </c>
      <c r="EH41" s="16">
        <v>15568.617660895503</v>
      </c>
      <c r="EI41" s="16">
        <v>15873.248720862</v>
      </c>
      <c r="EJ41" s="16">
        <v>16372.329113199499</v>
      </c>
      <c r="EK41" s="16">
        <v>16507.009162745002</v>
      </c>
      <c r="EL41" s="16">
        <v>16706.440806057002</v>
      </c>
      <c r="EM41" s="16">
        <v>16469.02919429</v>
      </c>
      <c r="EN41" s="16">
        <v>16455.918235860001</v>
      </c>
      <c r="EO41" s="16">
        <v>16586.053682529997</v>
      </c>
      <c r="EP41" s="16">
        <v>16980.201008960001</v>
      </c>
      <c r="EQ41" s="16">
        <v>17215.920003343999</v>
      </c>
      <c r="ER41" s="16">
        <v>17542.183467457995</v>
      </c>
      <c r="ES41" s="16">
        <v>17625.596806202495</v>
      </c>
      <c r="ET41" s="16">
        <v>17717.989540429997</v>
      </c>
      <c r="EU41" s="16">
        <v>18399.449669284997</v>
      </c>
      <c r="EV41" s="16">
        <v>18158.590726287999</v>
      </c>
      <c r="EW41" s="16">
        <v>18389.9965213</v>
      </c>
      <c r="EX41" s="16">
        <v>18752.315772549991</v>
      </c>
    </row>
    <row r="42" spans="1:154" s="18" customFormat="1" x14ac:dyDescent="0.3">
      <c r="A42" s="15" t="s">
        <v>54</v>
      </c>
      <c r="B42" s="16">
        <v>13388.331586659999</v>
      </c>
      <c r="C42" s="16">
        <v>14297.08468322</v>
      </c>
      <c r="D42" s="16">
        <v>15290.035967470005</v>
      </c>
      <c r="E42" s="16">
        <v>16253.081134720114</v>
      </c>
      <c r="F42" s="16">
        <v>17388.65508932</v>
      </c>
      <c r="G42" s="16">
        <v>18170.658839020001</v>
      </c>
      <c r="H42" s="16">
        <v>17658.572688525241</v>
      </c>
      <c r="I42" s="16">
        <v>17961.024629250001</v>
      </c>
      <c r="J42" s="16">
        <v>17969.28562925</v>
      </c>
      <c r="K42" s="17">
        <v>18008.350158201996</v>
      </c>
      <c r="L42" s="16">
        <v>17354.528471044396</v>
      </c>
      <c r="M42" s="16">
        <v>17906.139635450505</v>
      </c>
      <c r="N42" s="16">
        <v>15793.463057636658</v>
      </c>
      <c r="O42" s="16">
        <v>16674.299028344158</v>
      </c>
      <c r="P42" s="16">
        <v>17102.413071281655</v>
      </c>
      <c r="Q42" s="16">
        <v>18685.292974901655</v>
      </c>
      <c r="R42" s="16">
        <v>19964.37003583166</v>
      </c>
      <c r="S42" s="16">
        <v>20347.94137515</v>
      </c>
      <c r="T42" s="16">
        <v>19805.898610530003</v>
      </c>
      <c r="U42" s="16">
        <v>20520.628103055082</v>
      </c>
      <c r="V42" s="16">
        <v>21224.712731269996</v>
      </c>
      <c r="W42" s="16">
        <v>21897.870544999998</v>
      </c>
      <c r="X42" s="16">
        <v>20784.113000460005</v>
      </c>
      <c r="Y42" s="16">
        <v>19897.864412310002</v>
      </c>
      <c r="Z42" s="16">
        <v>20578.788076820005</v>
      </c>
      <c r="AA42" s="16">
        <v>20582.724693049997</v>
      </c>
      <c r="AB42" s="16">
        <v>20904.507769793603</v>
      </c>
      <c r="AC42" s="16">
        <v>21761.883763943602</v>
      </c>
      <c r="AD42" s="16">
        <v>21602.95217575501</v>
      </c>
      <c r="AE42" s="16">
        <v>23925.277770545006</v>
      </c>
      <c r="AF42" s="16">
        <v>25092.343023004803</v>
      </c>
      <c r="AG42" s="16">
        <v>24531.21914400101</v>
      </c>
      <c r="AH42" s="16">
        <v>26005.598417555011</v>
      </c>
      <c r="AI42" s="16">
        <v>25827.832661361001</v>
      </c>
      <c r="AJ42" s="16">
        <v>26265.550444004009</v>
      </c>
      <c r="AK42" s="16">
        <v>26595.644102864506</v>
      </c>
      <c r="AL42" s="16">
        <v>25671.055492676001</v>
      </c>
      <c r="AM42" s="16">
        <v>28168.501163305045</v>
      </c>
      <c r="AN42" s="16">
        <v>29882.671565319415</v>
      </c>
      <c r="AO42" s="16">
        <v>31168.780408110659</v>
      </c>
      <c r="AP42" s="16">
        <v>31334.826854348084</v>
      </c>
      <c r="AQ42" s="16">
        <v>32818.872985378286</v>
      </c>
      <c r="AR42" s="16">
        <v>32220.910069718135</v>
      </c>
      <c r="AS42" s="16">
        <v>31610.479501959133</v>
      </c>
      <c r="AT42" s="16">
        <v>30557.429141039007</v>
      </c>
      <c r="AU42" s="16">
        <v>29478.146237441008</v>
      </c>
      <c r="AV42" s="16">
        <v>28715.250575851001</v>
      </c>
      <c r="AW42" s="16">
        <v>28618.340161309003</v>
      </c>
      <c r="AX42" s="16">
        <v>30546.631578965003</v>
      </c>
      <c r="AY42" s="16">
        <v>29563.266624715005</v>
      </c>
      <c r="AZ42" s="16">
        <v>30643.457291360006</v>
      </c>
      <c r="BA42" s="16">
        <v>32395.238164974988</v>
      </c>
      <c r="BB42" s="16">
        <v>33477.830563923999</v>
      </c>
      <c r="BC42" s="16">
        <v>34329.881127154003</v>
      </c>
      <c r="BD42" s="16">
        <v>35978.055794995496</v>
      </c>
      <c r="BE42" s="16">
        <v>35343.326262383998</v>
      </c>
      <c r="BF42" s="16">
        <v>34635.033471854003</v>
      </c>
      <c r="BG42" s="16">
        <v>35727.267499660011</v>
      </c>
      <c r="BH42" s="16">
        <v>35625.743942599998</v>
      </c>
      <c r="BI42" s="16">
        <v>34391.941583623491</v>
      </c>
      <c r="BJ42" s="16">
        <v>34252.669222471995</v>
      </c>
      <c r="BK42" s="16">
        <v>37383.331971668995</v>
      </c>
      <c r="BL42" s="16">
        <v>38951.253074532498</v>
      </c>
      <c r="BM42" s="16">
        <v>41850.347023607494</v>
      </c>
      <c r="BN42" s="16">
        <v>43346.508355935002</v>
      </c>
      <c r="BO42" s="16">
        <v>43926.010033870007</v>
      </c>
      <c r="BP42" s="16">
        <v>46346.793154093502</v>
      </c>
      <c r="BQ42" s="16">
        <v>46035.254840713998</v>
      </c>
      <c r="BR42" s="16">
        <v>43505.029383445006</v>
      </c>
      <c r="BS42" s="16">
        <v>41688.597538866008</v>
      </c>
      <c r="BT42" s="16">
        <v>40200.123772522747</v>
      </c>
      <c r="BU42" s="16">
        <v>39147.306300107753</v>
      </c>
      <c r="BV42" s="16">
        <v>37754.008123045249</v>
      </c>
      <c r="BW42" s="16">
        <v>39760.803094436749</v>
      </c>
      <c r="BX42" s="16">
        <v>41659.230038020745</v>
      </c>
      <c r="BY42" s="16">
        <v>42513.500524512259</v>
      </c>
      <c r="BZ42" s="16">
        <v>42478.474150732247</v>
      </c>
      <c r="CA42" s="16">
        <v>41041.793800428262</v>
      </c>
      <c r="CB42" s="16">
        <v>43270.311180249657</v>
      </c>
      <c r="CC42" s="16">
        <v>45867.247647535063</v>
      </c>
      <c r="CD42" s="16">
        <v>45384.887761484555</v>
      </c>
      <c r="CE42" s="16">
        <v>45267.581485479859</v>
      </c>
      <c r="CF42" s="16">
        <v>43954.293128204248</v>
      </c>
      <c r="CG42" s="16">
        <v>43285.777058472246</v>
      </c>
      <c r="CH42" s="16">
        <v>40896.219195507496</v>
      </c>
      <c r="CI42" s="16">
        <v>42522.857472580006</v>
      </c>
      <c r="CJ42" s="16">
        <v>44218.817861248499</v>
      </c>
      <c r="CK42" s="16">
        <v>45457.995444218017</v>
      </c>
      <c r="CL42" s="16">
        <v>47118.208959586002</v>
      </c>
      <c r="CM42" s="16">
        <v>48220.9249575125</v>
      </c>
      <c r="CN42" s="16">
        <v>50057.085640698017</v>
      </c>
      <c r="CO42" s="16">
        <v>51426.8399986195</v>
      </c>
      <c r="CP42" s="16">
        <v>50276.985400497004</v>
      </c>
      <c r="CQ42" s="16">
        <v>46778.544125647</v>
      </c>
      <c r="CR42" s="16">
        <v>45453.79557346605</v>
      </c>
      <c r="CS42" s="16">
        <v>42998.2519322035</v>
      </c>
      <c r="CT42" s="16">
        <v>40924.117004073611</v>
      </c>
      <c r="CU42" s="16">
        <v>44566.923886067998</v>
      </c>
      <c r="CV42" s="16">
        <v>47622.70004221399</v>
      </c>
      <c r="CW42" s="16">
        <v>52083.071456026541</v>
      </c>
      <c r="CX42" s="16">
        <v>55595.485184486664</v>
      </c>
      <c r="CY42" s="16">
        <v>58007.500427162915</v>
      </c>
      <c r="CZ42" s="16">
        <v>56194.51832185399</v>
      </c>
      <c r="DA42" s="16">
        <v>57114.963431410506</v>
      </c>
      <c r="DB42" s="16">
        <v>58654.736237783502</v>
      </c>
      <c r="DC42" s="16">
        <v>60858.672720336734</v>
      </c>
      <c r="DD42" s="16">
        <v>64054.492965673729</v>
      </c>
      <c r="DE42" s="16">
        <v>65279.795153455103</v>
      </c>
      <c r="DF42" s="16">
        <v>68663.930773622487</v>
      </c>
      <c r="DG42" s="16">
        <v>73882.991903319504</v>
      </c>
      <c r="DH42" s="16">
        <v>76224.761182086208</v>
      </c>
      <c r="DI42" s="16">
        <v>81878.579490134711</v>
      </c>
      <c r="DJ42" s="16">
        <v>89276.16294175839</v>
      </c>
      <c r="DK42" s="16">
        <v>92025.906764277504</v>
      </c>
      <c r="DL42" s="16">
        <v>93532.511686449317</v>
      </c>
      <c r="DM42" s="16">
        <v>96601.812222078879</v>
      </c>
      <c r="DN42" s="16">
        <v>94676.297490986195</v>
      </c>
      <c r="DO42" s="16">
        <v>95582.206804841029</v>
      </c>
      <c r="DP42" s="16">
        <v>95452.242987808015</v>
      </c>
      <c r="DQ42" s="16">
        <v>95607.98368968541</v>
      </c>
      <c r="DR42" s="16">
        <v>95057.244854594828</v>
      </c>
      <c r="DS42" s="16">
        <v>98318.942696562823</v>
      </c>
      <c r="DT42" s="16">
        <v>100318.05137718565</v>
      </c>
      <c r="DU42" s="16">
        <v>103269.74155308548</v>
      </c>
      <c r="DV42" s="16">
        <v>105127.45721647381</v>
      </c>
      <c r="DW42" s="16">
        <v>102963.55632656472</v>
      </c>
      <c r="DX42" s="16">
        <v>102761.23804205909</v>
      </c>
      <c r="DY42" s="16">
        <v>106104.69502650471</v>
      </c>
      <c r="DZ42" s="16">
        <v>108136.56581238197</v>
      </c>
      <c r="EA42" s="16">
        <v>109049.97052149809</v>
      </c>
      <c r="EB42" s="16">
        <v>107522.68595021412</v>
      </c>
      <c r="EC42" s="16">
        <v>102352.14590367158</v>
      </c>
      <c r="ED42" s="16">
        <v>99550.265404163001</v>
      </c>
      <c r="EE42" s="16">
        <v>95120.016143801098</v>
      </c>
      <c r="EF42" s="16">
        <v>96617.871836161503</v>
      </c>
      <c r="EG42" s="16">
        <v>98872.553107416505</v>
      </c>
      <c r="EH42" s="16">
        <v>98368.540188366489</v>
      </c>
      <c r="EI42" s="16">
        <v>100970.63539103988</v>
      </c>
      <c r="EJ42" s="16">
        <v>105770.6576360616</v>
      </c>
      <c r="EK42" s="16">
        <v>112975.67697997781</v>
      </c>
      <c r="EL42" s="16">
        <v>114202.4360079913</v>
      </c>
      <c r="EM42" s="16">
        <v>114652.71855828362</v>
      </c>
      <c r="EN42" s="16">
        <v>114647.32478681819</v>
      </c>
      <c r="EO42" s="16">
        <v>120269.92334122211</v>
      </c>
      <c r="EP42" s="16">
        <v>119270.84894556212</v>
      </c>
      <c r="EQ42" s="16">
        <v>119080.72097897533</v>
      </c>
      <c r="ER42" s="16">
        <v>127275.42684939342</v>
      </c>
      <c r="ES42" s="16">
        <v>129829.55438045617</v>
      </c>
      <c r="ET42" s="16">
        <v>133926.9837706603</v>
      </c>
      <c r="EU42" s="16">
        <v>137496.40487187851</v>
      </c>
      <c r="EV42" s="16">
        <v>139447.87905684602</v>
      </c>
      <c r="EW42" s="16">
        <v>138881.3202934046</v>
      </c>
      <c r="EX42" s="16">
        <v>133177.33503536021</v>
      </c>
    </row>
    <row r="43" spans="1:154" s="18" customFormat="1" x14ac:dyDescent="0.3">
      <c r="A43" s="15" t="s">
        <v>55</v>
      </c>
      <c r="B43" s="16">
        <v>2724.7570384400001</v>
      </c>
      <c r="C43" s="16">
        <v>2773.0933796200002</v>
      </c>
      <c r="D43" s="16">
        <v>3054.7053649500003</v>
      </c>
      <c r="E43" s="16">
        <v>3101.5068944495933</v>
      </c>
      <c r="F43" s="16">
        <v>3185.3865011700004</v>
      </c>
      <c r="G43" s="16">
        <v>3283.8546946200004</v>
      </c>
      <c r="H43" s="16">
        <v>3424.926169763256</v>
      </c>
      <c r="I43" s="16">
        <v>3358.7787336299998</v>
      </c>
      <c r="J43" s="16">
        <v>3437.7547336299999</v>
      </c>
      <c r="K43" s="17">
        <v>3405.0937583199993</v>
      </c>
      <c r="L43" s="16">
        <v>3010.4008037632311</v>
      </c>
      <c r="M43" s="16">
        <v>2715.471507851028</v>
      </c>
      <c r="N43" s="16">
        <v>2601.5048968872611</v>
      </c>
      <c r="O43" s="16">
        <v>2504.3533756372613</v>
      </c>
      <c r="P43" s="16">
        <v>2682.6438275472615</v>
      </c>
      <c r="Q43" s="16">
        <v>3029.3216123372613</v>
      </c>
      <c r="R43" s="16">
        <v>3131.5968804572612</v>
      </c>
      <c r="S43" s="16">
        <v>3091.0162399999999</v>
      </c>
      <c r="T43" s="16">
        <v>3384.6565298800001</v>
      </c>
      <c r="U43" s="16">
        <v>3058.7436366345601</v>
      </c>
      <c r="V43" s="16">
        <v>3137.41055155</v>
      </c>
      <c r="W43" s="16">
        <v>3098.2424753400001</v>
      </c>
      <c r="X43" s="16">
        <v>2879.3958458999996</v>
      </c>
      <c r="Y43" s="16">
        <v>2831.0892548000002</v>
      </c>
      <c r="Z43" s="16">
        <v>3228.07270991</v>
      </c>
      <c r="AA43" s="16">
        <v>2756.4673945499994</v>
      </c>
      <c r="AB43" s="16">
        <v>2875.0484257662001</v>
      </c>
      <c r="AC43" s="16">
        <v>2975.774729296199</v>
      </c>
      <c r="AD43" s="16">
        <v>3074.2270422800007</v>
      </c>
      <c r="AE43" s="16">
        <v>3367.3856050099998</v>
      </c>
      <c r="AF43" s="16">
        <v>3364.41838659</v>
      </c>
      <c r="AG43" s="16">
        <v>3413.8435617099999</v>
      </c>
      <c r="AH43" s="16">
        <v>3521.5484655499995</v>
      </c>
      <c r="AI43" s="16">
        <v>3385.0161734999997</v>
      </c>
      <c r="AJ43" s="16">
        <v>3534.6631483200008</v>
      </c>
      <c r="AK43" s="16">
        <v>3296.3721479900005</v>
      </c>
      <c r="AL43" s="16">
        <v>3422.3368590600012</v>
      </c>
      <c r="AM43" s="16">
        <v>3608.9651581000012</v>
      </c>
      <c r="AN43" s="16">
        <v>3546.2988723499998</v>
      </c>
      <c r="AO43" s="16">
        <v>3572.2947105800004</v>
      </c>
      <c r="AP43" s="16">
        <v>3771.6988115999998</v>
      </c>
      <c r="AQ43" s="16">
        <v>3675.7560120599996</v>
      </c>
      <c r="AR43" s="16">
        <v>4974.3402716199998</v>
      </c>
      <c r="AS43" s="16">
        <v>5265.9431176499984</v>
      </c>
      <c r="AT43" s="16">
        <v>4932.1617774300012</v>
      </c>
      <c r="AU43" s="16">
        <v>4904.7617422100011</v>
      </c>
      <c r="AV43" s="16">
        <v>4862.2308630000016</v>
      </c>
      <c r="AW43" s="16">
        <v>4634.8225197599995</v>
      </c>
      <c r="AX43" s="16">
        <v>4011.90823877</v>
      </c>
      <c r="AY43" s="16">
        <v>4291.7401207600005</v>
      </c>
      <c r="AZ43" s="16">
        <v>4042.6558121399994</v>
      </c>
      <c r="BA43" s="16">
        <v>4431.4693268699993</v>
      </c>
      <c r="BB43" s="16">
        <v>4277.1191291500008</v>
      </c>
      <c r="BC43" s="16">
        <v>4436.0499808139994</v>
      </c>
      <c r="BD43" s="16">
        <v>4736.4898140040004</v>
      </c>
      <c r="BE43" s="16">
        <v>4241.1225283539989</v>
      </c>
      <c r="BF43" s="16">
        <v>4081.9755728780001</v>
      </c>
      <c r="BG43" s="16">
        <v>3779.0708748400002</v>
      </c>
      <c r="BH43" s="16">
        <v>3833.4898626700001</v>
      </c>
      <c r="BI43" s="16">
        <v>3751.1355244689998</v>
      </c>
      <c r="BJ43" s="16">
        <v>3555.2726897599991</v>
      </c>
      <c r="BK43" s="16">
        <v>3300.0262307100002</v>
      </c>
      <c r="BL43" s="16">
        <v>3911.0259992849997</v>
      </c>
      <c r="BM43" s="16">
        <v>3924.9610029974992</v>
      </c>
      <c r="BN43" s="16">
        <v>3827.5804936700001</v>
      </c>
      <c r="BO43" s="16">
        <v>3935.5891847299986</v>
      </c>
      <c r="BP43" s="16">
        <v>3809.9991621100007</v>
      </c>
      <c r="BQ43" s="16">
        <v>3774.4546183124999</v>
      </c>
      <c r="BR43" s="16">
        <v>3648.5621180150006</v>
      </c>
      <c r="BS43" s="16">
        <v>3783.0569930099996</v>
      </c>
      <c r="BT43" s="16">
        <v>3729.699458699999</v>
      </c>
      <c r="BU43" s="16">
        <v>3317.6097300000001</v>
      </c>
      <c r="BV43" s="16">
        <v>3390.0495991960001</v>
      </c>
      <c r="BW43" s="16">
        <v>3691.4950786939999</v>
      </c>
      <c r="BX43" s="16">
        <v>3832.9514320330009</v>
      </c>
      <c r="BY43" s="16">
        <v>3957.0304449400005</v>
      </c>
      <c r="BZ43" s="16">
        <v>3812.9335149000003</v>
      </c>
      <c r="CA43" s="16">
        <v>3540.2216097299993</v>
      </c>
      <c r="CB43" s="16">
        <v>3431.2832240439993</v>
      </c>
      <c r="CC43" s="16">
        <v>3446.8941165919991</v>
      </c>
      <c r="CD43" s="16">
        <v>3200.1804896699996</v>
      </c>
      <c r="CE43" s="16">
        <v>3363.3838391239992</v>
      </c>
      <c r="CF43" s="16">
        <v>3276.9155449100003</v>
      </c>
      <c r="CG43" s="16">
        <v>3118.9144343244993</v>
      </c>
      <c r="CH43" s="16">
        <v>3570.4192718904997</v>
      </c>
      <c r="CI43" s="16">
        <v>3577.9972498989987</v>
      </c>
      <c r="CJ43" s="16">
        <v>3943.5532401995001</v>
      </c>
      <c r="CK43" s="16">
        <v>4068.3032481999985</v>
      </c>
      <c r="CL43" s="16">
        <v>4311.2553072199998</v>
      </c>
      <c r="CM43" s="16">
        <v>4168.9094913400004</v>
      </c>
      <c r="CN43" s="16">
        <v>4146.3415602899995</v>
      </c>
      <c r="CO43" s="16">
        <v>4237.9735332700002</v>
      </c>
      <c r="CP43" s="16">
        <v>4327.3915179800006</v>
      </c>
      <c r="CQ43" s="16">
        <v>4468.4412033199987</v>
      </c>
      <c r="CR43" s="16">
        <v>4534.0353826594992</v>
      </c>
      <c r="CS43" s="16">
        <v>4578.3351334455001</v>
      </c>
      <c r="CT43" s="16">
        <v>4494.4231834624998</v>
      </c>
      <c r="CU43" s="16">
        <v>4741.2787283939997</v>
      </c>
      <c r="CV43" s="16">
        <v>4991.4923200129997</v>
      </c>
      <c r="CW43" s="16">
        <v>5253.5208453999994</v>
      </c>
      <c r="CX43" s="16">
        <v>5672.833854612998</v>
      </c>
      <c r="CY43" s="16">
        <v>6181.3310075089994</v>
      </c>
      <c r="CZ43" s="16">
        <v>5935.689100079001</v>
      </c>
      <c r="DA43" s="16">
        <v>6108.6387067459991</v>
      </c>
      <c r="DB43" s="16">
        <v>6092.183789714999</v>
      </c>
      <c r="DC43" s="16">
        <v>6821.2543068600007</v>
      </c>
      <c r="DD43" s="16">
        <v>6440.570323269998</v>
      </c>
      <c r="DE43" s="16">
        <v>6362.54304925</v>
      </c>
      <c r="DF43" s="16">
        <v>6141.8053508900002</v>
      </c>
      <c r="DG43" s="16">
        <v>5730.9950113699988</v>
      </c>
      <c r="DH43" s="16">
        <v>6380.6602638200002</v>
      </c>
      <c r="DI43" s="16">
        <v>6548.1949257799997</v>
      </c>
      <c r="DJ43" s="16">
        <v>7035.3641445100002</v>
      </c>
      <c r="DK43" s="16">
        <v>7262.6093364499993</v>
      </c>
      <c r="DL43" s="16">
        <v>7444.5206228900006</v>
      </c>
      <c r="DM43" s="16">
        <v>7550.1892431300012</v>
      </c>
      <c r="DN43" s="16">
        <v>6220.8293799200019</v>
      </c>
      <c r="DO43" s="16">
        <v>6055.5770486360007</v>
      </c>
      <c r="DP43" s="16">
        <v>6129.2821104099985</v>
      </c>
      <c r="DQ43" s="16">
        <v>5719.6878298139991</v>
      </c>
      <c r="DR43" s="16">
        <v>6036.354229723499</v>
      </c>
      <c r="DS43" s="16">
        <v>5865.1632765765007</v>
      </c>
      <c r="DT43" s="16">
        <v>6094.6396526170001</v>
      </c>
      <c r="DU43" s="16">
        <v>6194.0094545025022</v>
      </c>
      <c r="DV43" s="16">
        <v>6482.0131109479989</v>
      </c>
      <c r="DW43" s="16">
        <v>6484.0900349244985</v>
      </c>
      <c r="DX43" s="16">
        <v>6566.3962234270002</v>
      </c>
      <c r="DY43" s="16">
        <v>6573.3662187485015</v>
      </c>
      <c r="DZ43" s="16">
        <v>6606.9203772140008</v>
      </c>
      <c r="EA43" s="16">
        <v>6544.9007492480005</v>
      </c>
      <c r="EB43" s="16">
        <v>6563.8442356650012</v>
      </c>
      <c r="EC43" s="16">
        <v>7597.872573742</v>
      </c>
      <c r="ED43" s="16">
        <v>7515.8985425575001</v>
      </c>
      <c r="EE43" s="16">
        <v>6968.9091310014992</v>
      </c>
      <c r="EF43" s="16">
        <v>6971.0420093185003</v>
      </c>
      <c r="EG43" s="16">
        <v>7020.2751276779982</v>
      </c>
      <c r="EH43" s="16">
        <v>7120.0241935320018</v>
      </c>
      <c r="EI43" s="16">
        <v>7595.0564988560009</v>
      </c>
      <c r="EJ43" s="16">
        <v>8100.0374396209982</v>
      </c>
      <c r="EK43" s="16">
        <v>8237.5739998850004</v>
      </c>
      <c r="EL43" s="16">
        <v>8162.0454368685014</v>
      </c>
      <c r="EM43" s="16">
        <v>8130.1174082319994</v>
      </c>
      <c r="EN43" s="16">
        <v>7932.7109594785006</v>
      </c>
      <c r="EO43" s="16">
        <v>8096.2134132275014</v>
      </c>
      <c r="EP43" s="16">
        <v>9124.4538348079986</v>
      </c>
      <c r="EQ43" s="16">
        <v>9190.5778097280036</v>
      </c>
      <c r="ER43" s="16">
        <v>9360.1521009059998</v>
      </c>
      <c r="ES43" s="16">
        <v>9457.9655382660021</v>
      </c>
      <c r="ET43" s="16">
        <v>10139.994139832001</v>
      </c>
      <c r="EU43" s="16">
        <v>10482.963832062002</v>
      </c>
      <c r="EV43" s="16">
        <v>10349.2235031815</v>
      </c>
      <c r="EW43" s="16">
        <v>10430.257761832499</v>
      </c>
      <c r="EX43" s="16">
        <v>9853.3749668540004</v>
      </c>
    </row>
    <row r="44" spans="1:154" s="18" customFormat="1" x14ac:dyDescent="0.3">
      <c r="A44" s="15" t="s">
        <v>56</v>
      </c>
      <c r="B44" s="16">
        <v>11135.831556759998</v>
      </c>
      <c r="C44" s="16">
        <v>11011.1859492597</v>
      </c>
      <c r="D44" s="16">
        <v>10595.4651901695</v>
      </c>
      <c r="E44" s="16">
        <v>11164.875065373433</v>
      </c>
      <c r="F44" s="16">
        <v>11000.438642192003</v>
      </c>
      <c r="G44" s="16">
        <v>11568.002827257</v>
      </c>
      <c r="H44" s="16">
        <v>11730.862536142044</v>
      </c>
      <c r="I44" s="16">
        <v>11778.314700109999</v>
      </c>
      <c r="J44" s="16">
        <v>11771.050700110001</v>
      </c>
      <c r="K44" s="17">
        <v>11926.125829887087</v>
      </c>
      <c r="L44" s="16">
        <v>11605.005608507472</v>
      </c>
      <c r="M44" s="16">
        <v>11431.722317942153</v>
      </c>
      <c r="N44" s="16">
        <v>12376.857395990432</v>
      </c>
      <c r="O44" s="16">
        <v>12174.2763935529</v>
      </c>
      <c r="P44" s="16">
        <v>13004.345965209632</v>
      </c>
      <c r="Q44" s="16">
        <v>12597.495869627934</v>
      </c>
      <c r="R44" s="16">
        <v>12925.112722995435</v>
      </c>
      <c r="S44" s="16">
        <v>12534.1267356275</v>
      </c>
      <c r="T44" s="16">
        <v>12469.698089968999</v>
      </c>
      <c r="U44" s="16">
        <v>12481.604495478459</v>
      </c>
      <c r="V44" s="16">
        <v>11888.0147755083</v>
      </c>
      <c r="W44" s="16">
        <v>12062.41046395907</v>
      </c>
      <c r="X44" s="16">
        <v>12027.5567549035</v>
      </c>
      <c r="Y44" s="16">
        <v>11913.283551814999</v>
      </c>
      <c r="Z44" s="16">
        <v>11989.84315739</v>
      </c>
      <c r="AA44" s="16">
        <v>14182.096819849994</v>
      </c>
      <c r="AB44" s="16">
        <v>14209.898991756898</v>
      </c>
      <c r="AC44" s="16">
        <v>14913.159846276905</v>
      </c>
      <c r="AD44" s="16">
        <v>14459.239532560005</v>
      </c>
      <c r="AE44" s="16">
        <v>14669.342411015001</v>
      </c>
      <c r="AF44" s="16">
        <v>15003.481604274002</v>
      </c>
      <c r="AG44" s="16">
        <v>14885.456546768504</v>
      </c>
      <c r="AH44" s="16">
        <v>14793.600036597492</v>
      </c>
      <c r="AI44" s="16">
        <v>15783.744848957005</v>
      </c>
      <c r="AJ44" s="16">
        <v>16888.244349626002</v>
      </c>
      <c r="AK44" s="16">
        <v>17908.271191572501</v>
      </c>
      <c r="AL44" s="16">
        <v>18077.844349327996</v>
      </c>
      <c r="AM44" s="16">
        <v>18023.518677736036</v>
      </c>
      <c r="AN44" s="16">
        <v>18460.659957104486</v>
      </c>
      <c r="AO44" s="16">
        <v>19345.721493878002</v>
      </c>
      <c r="AP44" s="16">
        <v>19433.163040320011</v>
      </c>
      <c r="AQ44" s="16">
        <v>19656.940686424001</v>
      </c>
      <c r="AR44" s="16">
        <v>19221.676196129003</v>
      </c>
      <c r="AS44" s="16">
        <v>19453.529829832903</v>
      </c>
      <c r="AT44" s="16">
        <v>19407.566021299604</v>
      </c>
      <c r="AU44" s="16">
        <v>19672.831375670707</v>
      </c>
      <c r="AV44" s="16">
        <v>18954.110083668198</v>
      </c>
      <c r="AW44" s="16">
        <v>19085.246823118097</v>
      </c>
      <c r="AX44" s="16">
        <v>18529.599884257299</v>
      </c>
      <c r="AY44" s="16">
        <v>19255.230064490195</v>
      </c>
      <c r="AZ44" s="16">
        <v>19588.545886204894</v>
      </c>
      <c r="BA44" s="16">
        <v>20580.424528008389</v>
      </c>
      <c r="BB44" s="16">
        <v>21136.572936424698</v>
      </c>
      <c r="BC44" s="16">
        <v>22223.939875147011</v>
      </c>
      <c r="BD44" s="16">
        <v>23869.795035151994</v>
      </c>
      <c r="BE44" s="16">
        <v>25533.736825101198</v>
      </c>
      <c r="BF44" s="16">
        <v>24879.506340208412</v>
      </c>
      <c r="BG44" s="16">
        <v>24920.263360726392</v>
      </c>
      <c r="BH44" s="16">
        <v>25703.884861534003</v>
      </c>
      <c r="BI44" s="16">
        <v>25994.263764341806</v>
      </c>
      <c r="BJ44" s="16">
        <v>25618.41100063</v>
      </c>
      <c r="BK44" s="16">
        <v>25555.249102044014</v>
      </c>
      <c r="BL44" s="16">
        <v>27329.360005391296</v>
      </c>
      <c r="BM44" s="16">
        <v>27919.452686204306</v>
      </c>
      <c r="BN44" s="16">
        <v>27599.335925024101</v>
      </c>
      <c r="BO44" s="16">
        <v>28101.328143488488</v>
      </c>
      <c r="BP44" s="16">
        <v>30155.166776942002</v>
      </c>
      <c r="BQ44" s="16">
        <v>28691.472001505299</v>
      </c>
      <c r="BR44" s="16">
        <v>28550.090061123799</v>
      </c>
      <c r="BS44" s="16">
        <v>30364.879015160797</v>
      </c>
      <c r="BT44" s="16">
        <v>29336.105740181702</v>
      </c>
      <c r="BU44" s="16">
        <v>27795.622628346304</v>
      </c>
      <c r="BV44" s="16">
        <v>27524.784834712889</v>
      </c>
      <c r="BW44" s="16">
        <v>27649.555006096802</v>
      </c>
      <c r="BX44" s="16">
        <v>26420.9167352554</v>
      </c>
      <c r="BY44" s="16">
        <v>26536.604633160983</v>
      </c>
      <c r="BZ44" s="16">
        <v>26198.5165069988</v>
      </c>
      <c r="CA44" s="16">
        <v>26498.068692858986</v>
      </c>
      <c r="CB44" s="16">
        <v>28058.461032937295</v>
      </c>
      <c r="CC44" s="16">
        <v>28706.594225215995</v>
      </c>
      <c r="CD44" s="16">
        <v>27857.799755307504</v>
      </c>
      <c r="CE44" s="16">
        <v>28812.727279046201</v>
      </c>
      <c r="CF44" s="16">
        <v>29264.609436216102</v>
      </c>
      <c r="CG44" s="16">
        <v>30133.467608536899</v>
      </c>
      <c r="CH44" s="16">
        <v>31609.376867907798</v>
      </c>
      <c r="CI44" s="16">
        <v>31371.232151400203</v>
      </c>
      <c r="CJ44" s="16">
        <v>31986.468251657607</v>
      </c>
      <c r="CK44" s="16">
        <v>32771.239997416407</v>
      </c>
      <c r="CL44" s="16">
        <v>33751.655651860994</v>
      </c>
      <c r="CM44" s="16">
        <v>34520.574827365592</v>
      </c>
      <c r="CN44" s="16">
        <v>35817.468235282002</v>
      </c>
      <c r="CO44" s="16">
        <v>35943.925369711702</v>
      </c>
      <c r="CP44" s="16">
        <v>35811.466504334901</v>
      </c>
      <c r="CQ44" s="16">
        <v>35843.809921174208</v>
      </c>
      <c r="CR44" s="16">
        <v>35682.425856891248</v>
      </c>
      <c r="CS44" s="16">
        <v>36475.959043436604</v>
      </c>
      <c r="CT44" s="16">
        <v>36485.622788735513</v>
      </c>
      <c r="CU44" s="16">
        <v>37340.989487137005</v>
      </c>
      <c r="CV44" s="16">
        <v>38963.422761568487</v>
      </c>
      <c r="CW44" s="16">
        <v>40643.907288030277</v>
      </c>
      <c r="CX44" s="16">
        <v>41995.150055600468</v>
      </c>
      <c r="CY44" s="16">
        <v>42602.942386528375</v>
      </c>
      <c r="CZ44" s="16">
        <v>42892.693730160405</v>
      </c>
      <c r="DA44" s="16">
        <v>42802.024239084036</v>
      </c>
      <c r="DB44" s="16">
        <v>41332.585125073492</v>
      </c>
      <c r="DC44" s="16">
        <v>42420.291008086504</v>
      </c>
      <c r="DD44" s="16">
        <v>43530.729482557996</v>
      </c>
      <c r="DE44" s="16">
        <v>44207.323818640485</v>
      </c>
      <c r="DF44" s="16">
        <v>45431.190346348798</v>
      </c>
      <c r="DG44" s="16">
        <v>46615.818303895488</v>
      </c>
      <c r="DH44" s="16">
        <v>48616.886405345816</v>
      </c>
      <c r="DI44" s="16">
        <v>51213.063444551801</v>
      </c>
      <c r="DJ44" s="16">
        <v>51514.176353014904</v>
      </c>
      <c r="DK44" s="16">
        <v>52181.363154886487</v>
      </c>
      <c r="DL44" s="16">
        <v>52697.794698593192</v>
      </c>
      <c r="DM44" s="16">
        <v>53865.959196834287</v>
      </c>
      <c r="DN44" s="16">
        <v>52879.393009302788</v>
      </c>
      <c r="DO44" s="16">
        <v>52492.814943750695</v>
      </c>
      <c r="DP44" s="16">
        <v>51471.492444653006</v>
      </c>
      <c r="DQ44" s="16">
        <v>51317.947642364117</v>
      </c>
      <c r="DR44" s="16">
        <v>49948.945609461989</v>
      </c>
      <c r="DS44" s="16">
        <v>50453.685918233299</v>
      </c>
      <c r="DT44" s="16">
        <v>51190.559054544705</v>
      </c>
      <c r="DU44" s="16">
        <v>52431.749863917314</v>
      </c>
      <c r="DV44" s="16">
        <v>52015.436311661106</v>
      </c>
      <c r="DW44" s="16">
        <v>52061.664924061522</v>
      </c>
      <c r="DX44" s="16">
        <v>51907.898984204832</v>
      </c>
      <c r="DY44" s="16">
        <v>51670.205393130731</v>
      </c>
      <c r="DZ44" s="16">
        <v>52636.029816129318</v>
      </c>
      <c r="EA44" s="16">
        <v>53764.951097868339</v>
      </c>
      <c r="EB44" s="16">
        <v>53462.731547695337</v>
      </c>
      <c r="EC44" s="16">
        <v>55000.456423035648</v>
      </c>
      <c r="ED44" s="16">
        <v>55080.783028265054</v>
      </c>
      <c r="EE44" s="16">
        <v>54414.114790984662</v>
      </c>
      <c r="EF44" s="16">
        <v>55770.988591427522</v>
      </c>
      <c r="EG44" s="16">
        <v>57352.790369803508</v>
      </c>
      <c r="EH44" s="16">
        <v>57038.768438305771</v>
      </c>
      <c r="EI44" s="16">
        <v>58454.194828161606</v>
      </c>
      <c r="EJ44" s="16">
        <v>62021.88362941223</v>
      </c>
      <c r="EK44" s="16">
        <v>63305.16588558862</v>
      </c>
      <c r="EL44" s="16">
        <v>65033.743184943407</v>
      </c>
      <c r="EM44" s="16">
        <v>70370.091016353996</v>
      </c>
      <c r="EN44" s="16">
        <v>71830.291922587596</v>
      </c>
      <c r="EO44" s="16">
        <v>70968.714472883963</v>
      </c>
      <c r="EP44" s="16">
        <v>74346.599557763868</v>
      </c>
      <c r="EQ44" s="16">
        <v>75470.27307441039</v>
      </c>
      <c r="ER44" s="16">
        <v>75771.705675651596</v>
      </c>
      <c r="ES44" s="16">
        <v>78160.475415079316</v>
      </c>
      <c r="ET44" s="16">
        <v>79033.176562655237</v>
      </c>
      <c r="EU44" s="16">
        <v>80456.939424202792</v>
      </c>
      <c r="EV44" s="16">
        <v>81910.518237346929</v>
      </c>
      <c r="EW44" s="16">
        <v>81452.406691182303</v>
      </c>
      <c r="EX44" s="16">
        <v>82171.210392124529</v>
      </c>
    </row>
    <row r="45" spans="1:154" s="14" customFormat="1" x14ac:dyDescent="0.3">
      <c r="A45" s="12" t="s">
        <v>57</v>
      </c>
      <c r="B45" s="13">
        <v>44867.007652430009</v>
      </c>
      <c r="C45" s="13">
        <v>45348.46202834</v>
      </c>
      <c r="D45" s="13">
        <f t="shared" ref="D45:AL45" si="3">D46+D47+D48</f>
        <v>46869.718697720004</v>
      </c>
      <c r="E45" s="13">
        <f t="shared" si="3"/>
        <v>48299.237012112761</v>
      </c>
      <c r="F45" s="13">
        <f t="shared" si="3"/>
        <v>48948.181766679998</v>
      </c>
      <c r="G45" s="13">
        <f t="shared" si="3"/>
        <v>47541.24740403999</v>
      </c>
      <c r="H45" s="13">
        <f t="shared" si="3"/>
        <v>48944.096282927567</v>
      </c>
      <c r="I45" s="13">
        <f t="shared" si="3"/>
        <v>49157.873301585169</v>
      </c>
      <c r="J45" s="13">
        <f t="shared" si="3"/>
        <v>49221.244301585182</v>
      </c>
      <c r="K45" s="13">
        <f t="shared" si="3"/>
        <v>50089.487850292753</v>
      </c>
      <c r="L45" s="13">
        <f t="shared" si="3"/>
        <v>50218.889318361769</v>
      </c>
      <c r="M45" s="13">
        <f t="shared" si="3"/>
        <v>46076.292560239475</v>
      </c>
      <c r="N45" s="13">
        <f t="shared" si="3"/>
        <v>49567.96429747394</v>
      </c>
      <c r="O45" s="13">
        <f t="shared" si="3"/>
        <v>49056.769027858936</v>
      </c>
      <c r="P45" s="13">
        <f t="shared" si="3"/>
        <v>49132.620285398938</v>
      </c>
      <c r="Q45" s="13">
        <f t="shared" si="3"/>
        <v>49802.568401463948</v>
      </c>
      <c r="R45" s="13">
        <f t="shared" si="3"/>
        <v>50325.994485563933</v>
      </c>
      <c r="S45" s="13">
        <f t="shared" si="3"/>
        <v>51139.573200069994</v>
      </c>
      <c r="T45" s="13">
        <f t="shared" si="3"/>
        <v>53049.19632558</v>
      </c>
      <c r="U45" s="13">
        <f t="shared" si="3"/>
        <v>51645.405433684282</v>
      </c>
      <c r="V45" s="13">
        <f t="shared" si="3"/>
        <v>51963.835072020003</v>
      </c>
      <c r="W45" s="13">
        <f t="shared" si="3"/>
        <v>52053.030837880004</v>
      </c>
      <c r="X45" s="13">
        <f t="shared" si="3"/>
        <v>52062.778345220002</v>
      </c>
      <c r="Y45" s="13">
        <f t="shared" si="3"/>
        <v>52415.970236349996</v>
      </c>
      <c r="Z45" s="13">
        <f t="shared" si="3"/>
        <v>51590.766911649996</v>
      </c>
      <c r="AA45" s="13">
        <f t="shared" si="3"/>
        <v>53104.732349530008</v>
      </c>
      <c r="AB45" s="13">
        <f t="shared" si="3"/>
        <v>54547.64124951011</v>
      </c>
      <c r="AC45" s="13">
        <f t="shared" si="3"/>
        <v>54877.982836030118</v>
      </c>
      <c r="AD45" s="13">
        <f t="shared" si="3"/>
        <v>55070.339935909986</v>
      </c>
      <c r="AE45" s="13">
        <f t="shared" si="3"/>
        <v>55291.021203290016</v>
      </c>
      <c r="AF45" s="13">
        <f t="shared" si="3"/>
        <v>55665.901816819998</v>
      </c>
      <c r="AG45" s="13">
        <f t="shared" si="3"/>
        <v>56581.447040869985</v>
      </c>
      <c r="AH45" s="13">
        <f t="shared" si="3"/>
        <v>58405.842128240009</v>
      </c>
      <c r="AI45" s="13">
        <f t="shared" si="3"/>
        <v>59016.406307599987</v>
      </c>
      <c r="AJ45" s="13">
        <f t="shared" si="3"/>
        <v>60073.939567985988</v>
      </c>
      <c r="AK45" s="13">
        <f t="shared" si="3"/>
        <v>60565.635471137997</v>
      </c>
      <c r="AL45" s="13">
        <f t="shared" si="3"/>
        <v>61312.20272988201</v>
      </c>
      <c r="AM45" s="13">
        <v>61534.153717458023</v>
      </c>
      <c r="AN45" s="13">
        <v>61884.12092095401</v>
      </c>
      <c r="AO45" s="13">
        <v>62806.580271056002</v>
      </c>
      <c r="AP45" s="13">
        <v>63425.625694778013</v>
      </c>
      <c r="AQ45" s="13">
        <v>64027.229255353981</v>
      </c>
      <c r="AR45" s="13">
        <v>64817.780415457295</v>
      </c>
      <c r="AS45" s="13">
        <v>65387.654794824004</v>
      </c>
      <c r="AT45" s="13">
        <v>66198.892063613996</v>
      </c>
      <c r="AU45" s="13">
        <v>67364.706507786017</v>
      </c>
      <c r="AV45" s="13">
        <v>69450.711937086031</v>
      </c>
      <c r="AW45" s="13">
        <v>70582.537859535965</v>
      </c>
      <c r="AX45" s="13">
        <v>71712.791441468042</v>
      </c>
      <c r="AY45" s="13">
        <v>72520.341175848022</v>
      </c>
      <c r="AZ45" s="13">
        <v>73806.031818547999</v>
      </c>
      <c r="BA45" s="13">
        <v>74642.957609888021</v>
      </c>
      <c r="BB45" s="13">
        <v>74973.394132288013</v>
      </c>
      <c r="BC45" s="13">
        <v>77018.347875872016</v>
      </c>
      <c r="BD45" s="13">
        <v>78536.669064752015</v>
      </c>
      <c r="BE45" s="13">
        <v>79665.849084212008</v>
      </c>
      <c r="BF45" s="13">
        <v>82513.847078951992</v>
      </c>
      <c r="BG45" s="13">
        <v>83940.366063271984</v>
      </c>
      <c r="BH45" s="13">
        <v>85533.86664704702</v>
      </c>
      <c r="BI45" s="13">
        <v>87268.082764937048</v>
      </c>
      <c r="BJ45" s="13">
        <v>88740.580006278324</v>
      </c>
      <c r="BK45" s="13">
        <v>89921.955973798336</v>
      </c>
      <c r="BL45" s="13">
        <v>95120.695785464748</v>
      </c>
      <c r="BM45" s="13">
        <v>96706.820868974697</v>
      </c>
      <c r="BN45" s="13">
        <v>97891.338718483719</v>
      </c>
      <c r="BO45" s="13">
        <v>100193.01707658371</v>
      </c>
      <c r="BP45" s="13">
        <v>102747.91984429768</v>
      </c>
      <c r="BQ45" s="13">
        <v>105234.52326815679</v>
      </c>
      <c r="BR45" s="13">
        <v>108266.77840581375</v>
      </c>
      <c r="BS45" s="13">
        <v>111240.87547596026</v>
      </c>
      <c r="BT45" s="13">
        <v>112864.76381299373</v>
      </c>
      <c r="BU45" s="13">
        <v>114929.07272951373</v>
      </c>
      <c r="BV45" s="13">
        <v>115175.71529962422</v>
      </c>
      <c r="BW45" s="13">
        <v>115577.3059852087</v>
      </c>
      <c r="BX45" s="13">
        <v>116671.28786292787</v>
      </c>
      <c r="BY45" s="13">
        <v>117036.08882625788</v>
      </c>
      <c r="BZ45" s="13">
        <v>119057.68365425704</v>
      </c>
      <c r="CA45" s="13">
        <v>119802.480144032</v>
      </c>
      <c r="CB45" s="13">
        <v>120900.64755904285</v>
      </c>
      <c r="CC45" s="13">
        <v>121370.66982503283</v>
      </c>
      <c r="CD45" s="13">
        <v>123521.17051965205</v>
      </c>
      <c r="CE45" s="13">
        <v>127733.45548847287</v>
      </c>
      <c r="CF45" s="13">
        <v>130869.29269888446</v>
      </c>
      <c r="CG45" s="13">
        <v>136559.13979343121</v>
      </c>
      <c r="CH45" s="13">
        <v>142303.45944967042</v>
      </c>
      <c r="CI45" s="13">
        <v>144445.04958609375</v>
      </c>
      <c r="CJ45" s="13">
        <v>148982.34424737209</v>
      </c>
      <c r="CK45" s="13">
        <v>151665.48815488204</v>
      </c>
      <c r="CL45" s="13">
        <v>153731.662215752</v>
      </c>
      <c r="CM45" s="13">
        <v>156653.43780403375</v>
      </c>
      <c r="CN45" s="13">
        <v>161956.11481865207</v>
      </c>
      <c r="CO45" s="13">
        <v>171413.88242828209</v>
      </c>
      <c r="CP45" s="13">
        <v>173374.92641963207</v>
      </c>
      <c r="CQ45" s="13">
        <v>174809.4511629921</v>
      </c>
      <c r="CR45" s="13">
        <v>176395.79521186877</v>
      </c>
      <c r="CS45" s="13">
        <v>179038.02533164399</v>
      </c>
      <c r="CT45" s="13">
        <v>178777.16864725397</v>
      </c>
      <c r="CU45" s="13">
        <v>181267.46732659402</v>
      </c>
      <c r="CV45" s="13">
        <v>183740.57057041212</v>
      </c>
      <c r="CW45" s="13">
        <v>186484.52567255407</v>
      </c>
      <c r="CX45" s="13">
        <v>189706.17123786171</v>
      </c>
      <c r="CY45" s="13">
        <v>194546.44648595175</v>
      </c>
      <c r="CZ45" s="13">
        <v>197678.73708430165</v>
      </c>
      <c r="DA45" s="13">
        <v>200243.78126229468</v>
      </c>
      <c r="DB45" s="13">
        <v>197357.864333003</v>
      </c>
      <c r="DC45" s="13">
        <v>199789.00834291292</v>
      </c>
      <c r="DD45" s="13">
        <v>203966.37975306012</v>
      </c>
      <c r="DE45" s="13">
        <v>209266.06889037997</v>
      </c>
      <c r="DF45" s="13">
        <v>212488.13693797</v>
      </c>
      <c r="DG45" s="13">
        <v>218663.35358300002</v>
      </c>
      <c r="DH45" s="13">
        <v>226768.14506734986</v>
      </c>
      <c r="DI45" s="13">
        <v>230053.41015946164</v>
      </c>
      <c r="DJ45" s="13">
        <v>231168.46900009326</v>
      </c>
      <c r="DK45" s="13">
        <v>232806.23275282132</v>
      </c>
      <c r="DL45" s="13">
        <v>235960.12582034332</v>
      </c>
      <c r="DM45" s="13">
        <v>239038.72849895337</v>
      </c>
      <c r="DN45" s="13">
        <v>243041.19957878959</v>
      </c>
      <c r="DO45" s="13">
        <v>242721.20549189072</v>
      </c>
      <c r="DP45" s="13">
        <v>246645.11840843904</v>
      </c>
      <c r="DQ45" s="13">
        <v>249097.54317847392</v>
      </c>
      <c r="DR45" s="13">
        <v>251365.48012270697</v>
      </c>
      <c r="DS45" s="13">
        <v>252578.45460848705</v>
      </c>
      <c r="DT45" s="13">
        <v>259108.30793817449</v>
      </c>
      <c r="DU45" s="13">
        <v>266351.33967829449</v>
      </c>
      <c r="DV45" s="13">
        <v>268472.29878272448</v>
      </c>
      <c r="DW45" s="13">
        <v>274209.70926196262</v>
      </c>
      <c r="DX45" s="13">
        <v>277604.09305714455</v>
      </c>
      <c r="DY45" s="13">
        <v>279176.81679835252</v>
      </c>
      <c r="DZ45" s="13">
        <v>286101.88852745557</v>
      </c>
      <c r="EA45" s="13">
        <v>288161.80845122575</v>
      </c>
      <c r="EB45" s="13">
        <v>287262.97421415761</v>
      </c>
      <c r="EC45" s="13">
        <v>286220.32427563809</v>
      </c>
      <c r="ED45" s="13">
        <v>295116.99108535168</v>
      </c>
      <c r="EE45" s="13">
        <v>296205.1173203431</v>
      </c>
      <c r="EF45" s="13">
        <v>292028.24350937409</v>
      </c>
      <c r="EG45" s="13">
        <v>301289.53807285591</v>
      </c>
      <c r="EH45" s="13">
        <v>305515.85005878971</v>
      </c>
      <c r="EI45" s="13">
        <v>307111.95205602463</v>
      </c>
      <c r="EJ45" s="13">
        <v>314617.77031587367</v>
      </c>
      <c r="EK45" s="13">
        <v>318844.19468668377</v>
      </c>
      <c r="EL45" s="13">
        <v>328471.46182785375</v>
      </c>
      <c r="EM45" s="13">
        <v>333892.23874810623</v>
      </c>
      <c r="EN45" s="13">
        <v>341983.45630676177</v>
      </c>
      <c r="EO45" s="13">
        <v>340434.12349285721</v>
      </c>
      <c r="EP45" s="13">
        <v>352884.14259986999</v>
      </c>
      <c r="EQ45" s="13">
        <v>357013.0835740965</v>
      </c>
      <c r="ER45" s="13">
        <v>366782.34258467669</v>
      </c>
      <c r="ES45" s="13">
        <v>227767.51206724893</v>
      </c>
      <c r="ET45" s="13">
        <v>195236.27077756918</v>
      </c>
      <c r="EU45" s="13">
        <v>190762.48215285596</v>
      </c>
      <c r="EV45" s="13">
        <v>171385.59113996458</v>
      </c>
      <c r="EW45" s="13">
        <v>172670.34920656262</v>
      </c>
      <c r="EX45" s="13">
        <v>167622.02892625565</v>
      </c>
    </row>
    <row r="46" spans="1:154" s="18" customFormat="1" x14ac:dyDescent="0.3">
      <c r="A46" s="15" t="s">
        <v>58</v>
      </c>
      <c r="B46" s="16">
        <v>34958.006386510009</v>
      </c>
      <c r="C46" s="16">
        <v>35155.54381101</v>
      </c>
      <c r="D46" s="16">
        <v>36439.168360680007</v>
      </c>
      <c r="E46" s="16">
        <v>36702.433851945359</v>
      </c>
      <c r="F46" s="16">
        <v>36941.91993833</v>
      </c>
      <c r="G46" s="16">
        <v>36230.939938389994</v>
      </c>
      <c r="H46" s="16">
        <v>36840.174090837572</v>
      </c>
      <c r="I46" s="16">
        <v>36691.633598175169</v>
      </c>
      <c r="J46" s="16">
        <v>36733.442598175177</v>
      </c>
      <c r="K46" s="17">
        <v>37816.747967612748</v>
      </c>
      <c r="L46" s="16">
        <v>38012.827787248549</v>
      </c>
      <c r="M46" s="16">
        <v>33331.313396529469</v>
      </c>
      <c r="N46" s="16">
        <v>37517.775173887647</v>
      </c>
      <c r="O46" s="16">
        <v>37344.075139007648</v>
      </c>
      <c r="P46" s="16">
        <v>37536.319596377645</v>
      </c>
      <c r="Q46" s="16">
        <v>38432.001182487656</v>
      </c>
      <c r="R46" s="16">
        <v>38890.296507837644</v>
      </c>
      <c r="S46" s="16">
        <v>39112.467138749991</v>
      </c>
      <c r="T46" s="16">
        <v>40735.540719190001</v>
      </c>
      <c r="U46" s="16">
        <v>39436.759921666599</v>
      </c>
      <c r="V46" s="16">
        <v>39515.920042340003</v>
      </c>
      <c r="W46" s="16">
        <v>39280.931916560003</v>
      </c>
      <c r="X46" s="16">
        <v>39595.517099160003</v>
      </c>
      <c r="Y46" s="16">
        <v>39751.937249679999</v>
      </c>
      <c r="Z46" s="16">
        <v>39367.202215459998</v>
      </c>
      <c r="AA46" s="16">
        <v>39457.34063802001</v>
      </c>
      <c r="AB46" s="16">
        <v>39825.555366330009</v>
      </c>
      <c r="AC46" s="16">
        <v>40171.329102800017</v>
      </c>
      <c r="AD46" s="16">
        <v>40365.658922219984</v>
      </c>
      <c r="AE46" s="16">
        <v>40278.719261990009</v>
      </c>
      <c r="AF46" s="16">
        <v>41068.220764749996</v>
      </c>
      <c r="AG46" s="16">
        <v>41730.993132429991</v>
      </c>
      <c r="AH46" s="16">
        <v>43276.119577310004</v>
      </c>
      <c r="AI46" s="16">
        <v>43534.545408659986</v>
      </c>
      <c r="AJ46" s="16">
        <v>44567.850279659993</v>
      </c>
      <c r="AK46" s="16">
        <v>44841.267274269994</v>
      </c>
      <c r="AL46" s="16">
        <v>45792.840445860005</v>
      </c>
      <c r="AM46" s="16">
        <v>46132.049216790008</v>
      </c>
      <c r="AN46" s="16">
        <v>46314.71829633999</v>
      </c>
      <c r="AO46" s="16">
        <v>47422.021102160004</v>
      </c>
      <c r="AP46" s="16">
        <v>47914.357220699989</v>
      </c>
      <c r="AQ46" s="16">
        <v>48315.43051031998</v>
      </c>
      <c r="AR46" s="16">
        <v>49010.15716652829</v>
      </c>
      <c r="AS46" s="16">
        <v>49256.250148050007</v>
      </c>
      <c r="AT46" s="16">
        <v>49835.512506379993</v>
      </c>
      <c r="AU46" s="16">
        <v>50708.155240269996</v>
      </c>
      <c r="AV46" s="16">
        <v>52304.721628940009</v>
      </c>
      <c r="AW46" s="16">
        <v>52923.776469939992</v>
      </c>
      <c r="AX46" s="16">
        <v>54130.587887177018</v>
      </c>
      <c r="AY46" s="16">
        <v>54567.986773937024</v>
      </c>
      <c r="AZ46" s="16">
        <v>55480.493550417006</v>
      </c>
      <c r="BA46" s="16">
        <v>55885.973105097022</v>
      </c>
      <c r="BB46" s="16">
        <v>55701.040023137015</v>
      </c>
      <c r="BC46" s="16">
        <v>57351.792187047009</v>
      </c>
      <c r="BD46" s="16">
        <v>58191.517281067012</v>
      </c>
      <c r="BE46" s="16">
        <v>59055.191042077015</v>
      </c>
      <c r="BF46" s="16">
        <v>61627.805380488142</v>
      </c>
      <c r="BG46" s="16">
        <v>62706.776863616986</v>
      </c>
      <c r="BH46" s="16">
        <v>64139.872277287017</v>
      </c>
      <c r="BI46" s="16">
        <v>65641.047979427036</v>
      </c>
      <c r="BJ46" s="16">
        <v>67241.485097638331</v>
      </c>
      <c r="BK46" s="16">
        <v>68390.534307791444</v>
      </c>
      <c r="BL46" s="16">
        <v>72961.435860939731</v>
      </c>
      <c r="BM46" s="16">
        <v>74417.033210479698</v>
      </c>
      <c r="BN46" s="16">
        <v>75257.121559878709</v>
      </c>
      <c r="BO46" s="16">
        <v>77259.718620778702</v>
      </c>
      <c r="BP46" s="16">
        <v>79814.851341902671</v>
      </c>
      <c r="BQ46" s="16">
        <v>81491.665909331787</v>
      </c>
      <c r="BR46" s="16">
        <v>83915.772110788734</v>
      </c>
      <c r="BS46" s="16">
        <v>86658.502630485251</v>
      </c>
      <c r="BT46" s="16">
        <v>87882.39725233872</v>
      </c>
      <c r="BU46" s="16">
        <v>89441.295064568738</v>
      </c>
      <c r="BV46" s="16">
        <v>90649.348733814215</v>
      </c>
      <c r="BW46" s="16">
        <v>90964.724563688709</v>
      </c>
      <c r="BX46" s="16">
        <v>91122.712464167867</v>
      </c>
      <c r="BY46" s="16">
        <v>91262.315741897852</v>
      </c>
      <c r="BZ46" s="16">
        <v>93154.509404837008</v>
      </c>
      <c r="CA46" s="16">
        <v>93785.245035831991</v>
      </c>
      <c r="CB46" s="16">
        <v>94561.174034642856</v>
      </c>
      <c r="CC46" s="16">
        <v>95076.213103582835</v>
      </c>
      <c r="CD46" s="16">
        <v>96308.969879792057</v>
      </c>
      <c r="CE46" s="16">
        <v>98895.534136317117</v>
      </c>
      <c r="CF46" s="16">
        <v>101758.96821387616</v>
      </c>
      <c r="CG46" s="16">
        <v>106103.00086833931</v>
      </c>
      <c r="CH46" s="16">
        <v>111743.48981145852</v>
      </c>
      <c r="CI46" s="16">
        <v>113956.34959311185</v>
      </c>
      <c r="CJ46" s="16">
        <v>116772.59181108017</v>
      </c>
      <c r="CK46" s="16">
        <v>119470.41630967015</v>
      </c>
      <c r="CL46" s="16">
        <v>120783.6075770801</v>
      </c>
      <c r="CM46" s="16">
        <v>123055.17260131185</v>
      </c>
      <c r="CN46" s="16">
        <v>127215.37155896016</v>
      </c>
      <c r="CO46" s="16">
        <v>136136.55337845016</v>
      </c>
      <c r="CP46" s="16">
        <v>137310.14736399017</v>
      </c>
      <c r="CQ46" s="16">
        <v>137883.62838024017</v>
      </c>
      <c r="CR46" s="16">
        <v>139033.44118367686</v>
      </c>
      <c r="CS46" s="16">
        <v>140677.01266842207</v>
      </c>
      <c r="CT46" s="16">
        <v>146182.70190878204</v>
      </c>
      <c r="CU46" s="16">
        <v>148081.53346704211</v>
      </c>
      <c r="CV46" s="16">
        <v>149970.21676039021</v>
      </c>
      <c r="CW46" s="16">
        <v>151688.73278598217</v>
      </c>
      <c r="CX46" s="16">
        <v>153931.83018565981</v>
      </c>
      <c r="CY46" s="16">
        <v>159008.95878132983</v>
      </c>
      <c r="CZ46" s="16">
        <v>160084.98281104973</v>
      </c>
      <c r="DA46" s="16">
        <v>161730.43962220277</v>
      </c>
      <c r="DB46" s="16">
        <v>157790.19175687508</v>
      </c>
      <c r="DC46" s="16">
        <v>159464.31610493499</v>
      </c>
      <c r="DD46" s="16">
        <v>162010.96079941216</v>
      </c>
      <c r="DE46" s="16">
        <v>165620.96222271206</v>
      </c>
      <c r="DF46" s="16">
        <v>169131.94299992206</v>
      </c>
      <c r="DG46" s="16">
        <v>174457.32868845208</v>
      </c>
      <c r="DH46" s="16">
        <v>180599.58958933191</v>
      </c>
      <c r="DI46" s="16">
        <v>182771.24270745367</v>
      </c>
      <c r="DJ46" s="16">
        <v>183654.03151742532</v>
      </c>
      <c r="DK46" s="16">
        <v>184591.39417569336</v>
      </c>
      <c r="DL46" s="16">
        <v>186715.15233615538</v>
      </c>
      <c r="DM46" s="16">
        <v>186523.5566203054</v>
      </c>
      <c r="DN46" s="16">
        <v>188834.9864483916</v>
      </c>
      <c r="DO46" s="16">
        <v>191172.16143597072</v>
      </c>
      <c r="DP46" s="16">
        <v>194212.29730629903</v>
      </c>
      <c r="DQ46" s="16">
        <v>196070.90759567393</v>
      </c>
      <c r="DR46" s="16">
        <v>198672.95106853699</v>
      </c>
      <c r="DS46" s="16">
        <v>199135.18030536704</v>
      </c>
      <c r="DT46" s="16">
        <v>203384.00751426449</v>
      </c>
      <c r="DU46" s="16">
        <v>210141.33461120451</v>
      </c>
      <c r="DV46" s="16">
        <v>211438.32613461654</v>
      </c>
      <c r="DW46" s="16">
        <v>214035.79454300657</v>
      </c>
      <c r="DX46" s="16">
        <v>216965.14529284457</v>
      </c>
      <c r="DY46" s="16">
        <v>217943.42212272252</v>
      </c>
      <c r="DZ46" s="16">
        <v>223142.51833471257</v>
      </c>
      <c r="EA46" s="16">
        <v>224608.49526744772</v>
      </c>
      <c r="EB46" s="16">
        <v>223535.78712526956</v>
      </c>
      <c r="EC46" s="16">
        <v>221719.82144832803</v>
      </c>
      <c r="ED46" s="16">
        <v>228823.78563553363</v>
      </c>
      <c r="EE46" s="16">
        <v>227276.98660814806</v>
      </c>
      <c r="EF46" s="16">
        <v>219054.65590872604</v>
      </c>
      <c r="EG46" s="16">
        <v>228868.34343283789</v>
      </c>
      <c r="EH46" s="16">
        <v>230965.88331975174</v>
      </c>
      <c r="EI46" s="16">
        <v>229748.72321484156</v>
      </c>
      <c r="EJ46" s="16">
        <v>233081.54144054564</v>
      </c>
      <c r="EK46" s="16">
        <v>235324.00941868578</v>
      </c>
      <c r="EL46" s="16">
        <v>241302.63681937574</v>
      </c>
      <c r="EM46" s="16">
        <v>240760.56462097325</v>
      </c>
      <c r="EN46" s="16">
        <v>246854.73774090875</v>
      </c>
      <c r="EO46" s="16">
        <v>248938.52503805424</v>
      </c>
      <c r="EP46" s="16">
        <v>262683.4479080569</v>
      </c>
      <c r="EQ46" s="16">
        <v>264218.94612587558</v>
      </c>
      <c r="ER46" s="16">
        <v>273448.7815259957</v>
      </c>
      <c r="ES46" s="16">
        <v>132910.03231409495</v>
      </c>
      <c r="ET46" s="16">
        <v>98814.128729995165</v>
      </c>
      <c r="EU46" s="16">
        <v>92050.45642931496</v>
      </c>
      <c r="EV46" s="16">
        <v>72106.807276323598</v>
      </c>
      <c r="EW46" s="16">
        <v>72683.208606891625</v>
      </c>
      <c r="EX46" s="16">
        <v>66460.125631036659</v>
      </c>
    </row>
    <row r="47" spans="1:154" s="18" customFormat="1" x14ac:dyDescent="0.3">
      <c r="A47" s="15" t="s">
        <v>59</v>
      </c>
      <c r="B47" s="16">
        <v>6908.7457419400016</v>
      </c>
      <c r="C47" s="16">
        <v>7174.0984837199994</v>
      </c>
      <c r="D47" s="16">
        <v>7076.6278722599991</v>
      </c>
      <c r="E47" s="16">
        <v>6695.4069869761925</v>
      </c>
      <c r="F47" s="16">
        <v>7088.0784391299994</v>
      </c>
      <c r="G47" s="16">
        <v>5924.9910865800002</v>
      </c>
      <c r="H47" s="16">
        <v>6220.7050396300001</v>
      </c>
      <c r="I47" s="16">
        <v>6281.5937376000002</v>
      </c>
      <c r="J47" s="16">
        <v>6285.8957376000008</v>
      </c>
      <c r="K47" s="17">
        <v>6038.2508674100009</v>
      </c>
      <c r="L47" s="16">
        <v>6117.5500711916502</v>
      </c>
      <c r="M47" s="16">
        <v>5455.152719485448</v>
      </c>
      <c r="N47" s="16">
        <v>6620.4786965865042</v>
      </c>
      <c r="O47" s="16">
        <v>6368.2327918615047</v>
      </c>
      <c r="P47" s="16">
        <v>6340.1125378515044</v>
      </c>
      <c r="Q47" s="16">
        <v>5699.9323664965032</v>
      </c>
      <c r="R47" s="16">
        <v>5697.9010559265025</v>
      </c>
      <c r="S47" s="16">
        <v>5625.8439867200004</v>
      </c>
      <c r="T47" s="16">
        <v>5720.3006044400008</v>
      </c>
      <c r="U47" s="16">
        <v>5281.5465984815537</v>
      </c>
      <c r="V47" s="16">
        <v>5270.0272023099997</v>
      </c>
      <c r="W47" s="16">
        <v>5376.7174559399991</v>
      </c>
      <c r="X47" s="16">
        <v>5144.9685014400002</v>
      </c>
      <c r="Y47" s="16">
        <v>5240.7416765899998</v>
      </c>
      <c r="Z47" s="16">
        <v>4980.0842692599999</v>
      </c>
      <c r="AA47" s="16">
        <v>6513.1170001999999</v>
      </c>
      <c r="AB47" s="16">
        <v>7007.7710435901017</v>
      </c>
      <c r="AC47" s="16">
        <v>7000.3787590601005</v>
      </c>
      <c r="AD47" s="16">
        <v>6906.8682167900033</v>
      </c>
      <c r="AE47" s="16">
        <v>6991.08508643</v>
      </c>
      <c r="AF47" s="16">
        <v>6730.78358622</v>
      </c>
      <c r="AG47" s="16">
        <v>6888.6576843399989</v>
      </c>
      <c r="AH47" s="16">
        <v>7068.6399494700008</v>
      </c>
      <c r="AI47" s="16">
        <v>7165.9823329100009</v>
      </c>
      <c r="AJ47" s="16">
        <v>7282.6161510899983</v>
      </c>
      <c r="AK47" s="16">
        <v>7465.2987286600001</v>
      </c>
      <c r="AL47" s="16">
        <v>7290.4287425400007</v>
      </c>
      <c r="AM47" s="16">
        <v>7422.6555904200013</v>
      </c>
      <c r="AN47" s="16">
        <v>7285.2370953199988</v>
      </c>
      <c r="AO47" s="16">
        <v>7110.7285343300009</v>
      </c>
      <c r="AP47" s="16">
        <v>7181.3823764399986</v>
      </c>
      <c r="AQ47" s="16">
        <v>7198.6138513200003</v>
      </c>
      <c r="AR47" s="16">
        <v>7207.9045867000013</v>
      </c>
      <c r="AS47" s="16">
        <v>7380.8478820200007</v>
      </c>
      <c r="AT47" s="16">
        <v>7401.0767564100015</v>
      </c>
      <c r="AU47" s="16">
        <v>7654.63162448</v>
      </c>
      <c r="AV47" s="16">
        <v>8005.3239084400002</v>
      </c>
      <c r="AW47" s="16">
        <v>8057.4289136900006</v>
      </c>
      <c r="AX47" s="16">
        <v>8354.7854570999971</v>
      </c>
      <c r="AY47" s="16">
        <v>8540.9817942499994</v>
      </c>
      <c r="AZ47" s="16">
        <v>8491.660815969999</v>
      </c>
      <c r="BA47" s="16">
        <v>8663.7706055499984</v>
      </c>
      <c r="BB47" s="16">
        <v>9114.1275020599969</v>
      </c>
      <c r="BC47" s="16">
        <v>9261.8899644400008</v>
      </c>
      <c r="BD47" s="16">
        <v>9818.3577808999999</v>
      </c>
      <c r="BE47" s="16">
        <v>9890.8865979799994</v>
      </c>
      <c r="BF47" s="16">
        <v>10032.63698578</v>
      </c>
      <c r="BG47" s="16">
        <v>10137.964822129999</v>
      </c>
      <c r="BH47" s="16">
        <v>10246.420920619998</v>
      </c>
      <c r="BI47" s="16">
        <v>10088.852203660024</v>
      </c>
      <c r="BJ47" s="16">
        <v>10347.80556187</v>
      </c>
      <c r="BK47" s="16">
        <v>10397.355600129618</v>
      </c>
      <c r="BL47" s="16">
        <v>10786.57694894001</v>
      </c>
      <c r="BM47" s="16">
        <v>10637.640625469992</v>
      </c>
      <c r="BN47" s="16">
        <v>10651.116231570002</v>
      </c>
      <c r="BO47" s="16">
        <v>10811.053742260006</v>
      </c>
      <c r="BP47" s="16">
        <v>10565.769025510001</v>
      </c>
      <c r="BQ47" s="16">
        <v>10775.843600890001</v>
      </c>
      <c r="BR47" s="16">
        <v>11180.289462810015</v>
      </c>
      <c r="BS47" s="16">
        <v>11135.37130071</v>
      </c>
      <c r="BT47" s="16">
        <v>11408.685633390009</v>
      </c>
      <c r="BU47" s="16">
        <v>11414.469809220003</v>
      </c>
      <c r="BV47" s="16">
        <v>10831.130420349999</v>
      </c>
      <c r="BW47" s="16">
        <v>10943.480566870003</v>
      </c>
      <c r="BX47" s="16">
        <v>10894.695544130007</v>
      </c>
      <c r="BY47" s="16">
        <v>10892.016085439998</v>
      </c>
      <c r="BZ47" s="16">
        <v>10979.84179945</v>
      </c>
      <c r="CA47" s="16">
        <v>11203.192220049979</v>
      </c>
      <c r="CB47" s="16">
        <v>11168.19190775996</v>
      </c>
      <c r="CC47" s="16">
        <v>11032.47225940998</v>
      </c>
      <c r="CD47" s="16">
        <v>11401.82592656998</v>
      </c>
      <c r="CE47" s="16">
        <v>12123.234752805514</v>
      </c>
      <c r="CF47" s="16">
        <v>11919.874971627913</v>
      </c>
      <c r="CG47" s="16">
        <v>12374.303908647915</v>
      </c>
      <c r="CH47" s="16">
        <v>12559.729600687915</v>
      </c>
      <c r="CI47" s="16">
        <v>12348.493966137914</v>
      </c>
      <c r="CJ47" s="16">
        <v>12688.500760097917</v>
      </c>
      <c r="CK47" s="16">
        <v>12869.568559257921</v>
      </c>
      <c r="CL47" s="16">
        <v>12784.38784130792</v>
      </c>
      <c r="CM47" s="16">
        <v>12826.773143657914</v>
      </c>
      <c r="CN47" s="16">
        <v>13341.601469127916</v>
      </c>
      <c r="CO47" s="16">
        <v>13433.339446807919</v>
      </c>
      <c r="CP47" s="16">
        <v>13593.570667127917</v>
      </c>
      <c r="CQ47" s="16">
        <v>13647.758098197917</v>
      </c>
      <c r="CR47" s="16">
        <v>13749.439947427916</v>
      </c>
      <c r="CS47" s="16">
        <v>13911.607815857918</v>
      </c>
      <c r="CT47" s="16">
        <v>13793.434339597936</v>
      </c>
      <c r="CU47" s="16">
        <v>14221.012306687917</v>
      </c>
      <c r="CV47" s="16">
        <v>14090.914390717915</v>
      </c>
      <c r="CW47" s="16">
        <v>14589.144115387913</v>
      </c>
      <c r="CX47" s="16">
        <v>14884.906330597914</v>
      </c>
      <c r="CY47" s="16">
        <v>15352.56242159791</v>
      </c>
      <c r="CZ47" s="16">
        <v>15312.120404467916</v>
      </c>
      <c r="DA47" s="16">
        <v>15459.007319267914</v>
      </c>
      <c r="DB47" s="16">
        <v>15703.640564627936</v>
      </c>
      <c r="DC47" s="16">
        <v>15752.85325656794</v>
      </c>
      <c r="DD47" s="16">
        <v>15700.273883867943</v>
      </c>
      <c r="DE47" s="16">
        <v>15651.493934617942</v>
      </c>
      <c r="DF47" s="16">
        <v>15437.05355798794</v>
      </c>
      <c r="DG47" s="16">
        <v>15505.177464807941</v>
      </c>
      <c r="DH47" s="16">
        <v>15348.339474217943</v>
      </c>
      <c r="DI47" s="16">
        <v>15847.41378787794</v>
      </c>
      <c r="DJ47" s="16">
        <v>16000.744500077941</v>
      </c>
      <c r="DK47" s="16">
        <v>16138.64168871794</v>
      </c>
      <c r="DL47" s="16">
        <v>16411.291285887943</v>
      </c>
      <c r="DM47" s="16">
        <v>16654.790080717939</v>
      </c>
      <c r="DN47" s="16">
        <v>17455.643343667936</v>
      </c>
      <c r="DO47" s="16">
        <v>15402.815035290003</v>
      </c>
      <c r="DP47" s="16">
        <v>15347.907453010001</v>
      </c>
      <c r="DQ47" s="16">
        <v>15092.635759030003</v>
      </c>
      <c r="DR47" s="16">
        <v>14752.622082410002</v>
      </c>
      <c r="DS47" s="16">
        <v>14753.532459299999</v>
      </c>
      <c r="DT47" s="16">
        <v>14902.095034330003</v>
      </c>
      <c r="DU47" s="16">
        <v>15002.417154950002</v>
      </c>
      <c r="DV47" s="16">
        <v>15121.96023973</v>
      </c>
      <c r="DW47" s="16">
        <v>14939.9389849</v>
      </c>
      <c r="DX47" s="16">
        <v>15259.38679187</v>
      </c>
      <c r="DY47" s="16">
        <v>14842.618061000001</v>
      </c>
      <c r="DZ47" s="16">
        <v>15513.735892049999</v>
      </c>
      <c r="EA47" s="16">
        <v>15210.110176549997</v>
      </c>
      <c r="EB47" s="16">
        <v>15169.871250290003</v>
      </c>
      <c r="EC47" s="16">
        <v>14973.229366859998</v>
      </c>
      <c r="ED47" s="16">
        <v>15755.363930900005</v>
      </c>
      <c r="EE47" s="16">
        <v>16482.7493927</v>
      </c>
      <c r="EF47" s="16">
        <v>20015.689226660001</v>
      </c>
      <c r="EG47" s="16">
        <v>16806.016049540001</v>
      </c>
      <c r="EH47" s="16">
        <v>17764.729647039996</v>
      </c>
      <c r="EI47" s="16">
        <v>18429.704698690082</v>
      </c>
      <c r="EJ47" s="16">
        <v>18988.340937980003</v>
      </c>
      <c r="EK47" s="16">
        <v>19240.17275759999</v>
      </c>
      <c r="EL47" s="16">
        <v>20245.77644959003</v>
      </c>
      <c r="EM47" s="16">
        <v>22954.221524160032</v>
      </c>
      <c r="EN47" s="16">
        <v>23212.110625580022</v>
      </c>
      <c r="EO47" s="16">
        <v>23236.248655369964</v>
      </c>
      <c r="EP47" s="16">
        <v>24293.840810080106</v>
      </c>
      <c r="EQ47" s="16">
        <v>23468.080350799995</v>
      </c>
      <c r="ER47" s="16">
        <v>24392.715324599998</v>
      </c>
      <c r="ES47" s="16">
        <v>25846.45441747002</v>
      </c>
      <c r="ET47" s="16">
        <v>25738.98022361</v>
      </c>
      <c r="EU47" s="16">
        <v>26839.30134125</v>
      </c>
      <c r="EV47" s="16">
        <v>26887.342750489999</v>
      </c>
      <c r="EW47" s="16">
        <v>27153.813851410017</v>
      </c>
      <c r="EX47" s="16">
        <v>27409.231912809995</v>
      </c>
    </row>
    <row r="48" spans="1:154" s="18" customFormat="1" x14ac:dyDescent="0.3">
      <c r="A48" s="15" t="s">
        <v>60</v>
      </c>
      <c r="B48" s="16">
        <v>3000.2555239799999</v>
      </c>
      <c r="C48" s="16">
        <v>3018.8197336099997</v>
      </c>
      <c r="D48" s="16">
        <v>3353.9224647799992</v>
      </c>
      <c r="E48" s="16">
        <v>4901.3961731912077</v>
      </c>
      <c r="F48" s="16">
        <v>4918.1833892199993</v>
      </c>
      <c r="G48" s="16">
        <v>5385.31637907</v>
      </c>
      <c r="H48" s="16">
        <v>5883.2171524599999</v>
      </c>
      <c r="I48" s="16">
        <v>6184.6459658100002</v>
      </c>
      <c r="J48" s="16">
        <v>6201.9059658099995</v>
      </c>
      <c r="K48" s="17">
        <v>6234.48901527</v>
      </c>
      <c r="L48" s="16">
        <v>6088.5114599215649</v>
      </c>
      <c r="M48" s="16">
        <v>7289.8264442245563</v>
      </c>
      <c r="N48" s="16">
        <v>5429.7104269997872</v>
      </c>
      <c r="O48" s="16">
        <v>5344.4610969897867</v>
      </c>
      <c r="P48" s="16">
        <v>5256.1881511697884</v>
      </c>
      <c r="Q48" s="16">
        <v>5670.6348524797877</v>
      </c>
      <c r="R48" s="16">
        <v>5737.796921799787</v>
      </c>
      <c r="S48" s="16">
        <v>6401.2620746000002</v>
      </c>
      <c r="T48" s="16">
        <v>6593.355001949999</v>
      </c>
      <c r="U48" s="16">
        <v>6927.0989135361306</v>
      </c>
      <c r="V48" s="16">
        <v>7177.8878273700029</v>
      </c>
      <c r="W48" s="16">
        <v>7395.3814653800018</v>
      </c>
      <c r="X48" s="16">
        <v>7322.2927446199992</v>
      </c>
      <c r="Y48" s="16">
        <v>7423.2913100800015</v>
      </c>
      <c r="Z48" s="16">
        <v>7243.4804269299975</v>
      </c>
      <c r="AA48" s="16">
        <v>7134.2747113100004</v>
      </c>
      <c r="AB48" s="16">
        <v>7714.3148395900007</v>
      </c>
      <c r="AC48" s="16">
        <v>7706.27497417</v>
      </c>
      <c r="AD48" s="16">
        <v>7797.8127969000016</v>
      </c>
      <c r="AE48" s="16">
        <v>8021.2168548700029</v>
      </c>
      <c r="AF48" s="16">
        <v>7866.8974658499992</v>
      </c>
      <c r="AG48" s="16">
        <v>7961.7962240999977</v>
      </c>
      <c r="AH48" s="16">
        <v>8061.0826014600007</v>
      </c>
      <c r="AI48" s="16">
        <v>8315.87856603</v>
      </c>
      <c r="AJ48" s="16">
        <v>8223.4731372359984</v>
      </c>
      <c r="AK48" s="16">
        <v>8259.0694682080029</v>
      </c>
      <c r="AL48" s="16">
        <v>8228.9335414820016</v>
      </c>
      <c r="AM48" s="16">
        <v>7979.4489102479993</v>
      </c>
      <c r="AN48" s="16">
        <v>8284.1655292939977</v>
      </c>
      <c r="AO48" s="16">
        <v>8273.8306345660021</v>
      </c>
      <c r="AP48" s="16">
        <v>8329.8860976379983</v>
      </c>
      <c r="AQ48" s="16">
        <v>8513.1848937140003</v>
      </c>
      <c r="AR48" s="16">
        <v>8599.718662229001</v>
      </c>
      <c r="AS48" s="16">
        <v>8750.5567647540011</v>
      </c>
      <c r="AT48" s="16">
        <v>8962.3028008240035</v>
      </c>
      <c r="AU48" s="16">
        <v>9001.9196430360025</v>
      </c>
      <c r="AV48" s="16">
        <v>9140.6663997060004</v>
      </c>
      <c r="AW48" s="16">
        <v>9601.3324759059997</v>
      </c>
      <c r="AX48" s="16">
        <v>9227.4180971909991</v>
      </c>
      <c r="AY48" s="16">
        <v>9411.3726076610001</v>
      </c>
      <c r="AZ48" s="16">
        <v>9833.8774521609976</v>
      </c>
      <c r="BA48" s="16">
        <v>10093.213899241002</v>
      </c>
      <c r="BB48" s="16">
        <v>10158.226607091001</v>
      </c>
      <c r="BC48" s="16">
        <v>10404.665724385</v>
      </c>
      <c r="BD48" s="16">
        <v>10526.794002784998</v>
      </c>
      <c r="BE48" s="16">
        <v>10719.771444154996</v>
      </c>
      <c r="BF48" s="16">
        <v>10853.404712683858</v>
      </c>
      <c r="BG48" s="16">
        <v>11095.624377525</v>
      </c>
      <c r="BH48" s="16">
        <v>11147.573449140002</v>
      </c>
      <c r="BI48" s="16">
        <v>11538.182581849991</v>
      </c>
      <c r="BJ48" s="16">
        <v>11151.289346769996</v>
      </c>
      <c r="BK48" s="16">
        <v>11134.066065877263</v>
      </c>
      <c r="BL48" s="16">
        <v>11372.682975584999</v>
      </c>
      <c r="BM48" s="16">
        <v>11652.147033024999</v>
      </c>
      <c r="BN48" s="16">
        <v>11983.100927034999</v>
      </c>
      <c r="BO48" s="16">
        <v>12122.244713545</v>
      </c>
      <c r="BP48" s="16">
        <v>12367.299476885</v>
      </c>
      <c r="BQ48" s="16">
        <v>12967.013757935001</v>
      </c>
      <c r="BR48" s="16">
        <v>13170.716832214999</v>
      </c>
      <c r="BS48" s="16">
        <v>13447.001544765002</v>
      </c>
      <c r="BT48" s="16">
        <v>13573.680927264999</v>
      </c>
      <c r="BU48" s="16">
        <v>14073.307855725001</v>
      </c>
      <c r="BV48" s="16">
        <v>13695.236145460003</v>
      </c>
      <c r="BW48" s="16">
        <v>13669.100854649998</v>
      </c>
      <c r="BX48" s="16">
        <v>14653.879854629999</v>
      </c>
      <c r="BY48" s="16">
        <v>14881.75699892002</v>
      </c>
      <c r="BZ48" s="16">
        <v>14923.332449970021</v>
      </c>
      <c r="CA48" s="16">
        <v>14814.042888150025</v>
      </c>
      <c r="CB48" s="16">
        <v>15171.281616640023</v>
      </c>
      <c r="CC48" s="16">
        <v>15261.984462040024</v>
      </c>
      <c r="CD48" s="16">
        <v>15810.374713290017</v>
      </c>
      <c r="CE48" s="16">
        <v>16714.68659935024</v>
      </c>
      <c r="CF48" s="16">
        <v>17190.44951338039</v>
      </c>
      <c r="CG48" s="16">
        <v>18081.835016443994</v>
      </c>
      <c r="CH48" s="16">
        <v>18000.240037523992</v>
      </c>
      <c r="CI48" s="16">
        <v>18140.206026843993</v>
      </c>
      <c r="CJ48" s="16">
        <v>19521.251676193999</v>
      </c>
      <c r="CK48" s="16">
        <v>19325.50328595399</v>
      </c>
      <c r="CL48" s="16">
        <v>20163.666797363989</v>
      </c>
      <c r="CM48" s="16">
        <v>20771.492059063989</v>
      </c>
      <c r="CN48" s="16">
        <v>21399.141790563986</v>
      </c>
      <c r="CO48" s="16">
        <v>21843.989603023994</v>
      </c>
      <c r="CP48" s="16">
        <v>22471.208388513991</v>
      </c>
      <c r="CQ48" s="16">
        <v>23278.064684553996</v>
      </c>
      <c r="CR48" s="16">
        <v>23612.914080764003</v>
      </c>
      <c r="CS48" s="16">
        <v>24449.404847363996</v>
      </c>
      <c r="CT48" s="16">
        <v>18801.032398873998</v>
      </c>
      <c r="CU48" s="16">
        <v>18964.921552863994</v>
      </c>
      <c r="CV48" s="16">
        <v>19679.439419304003</v>
      </c>
      <c r="CW48" s="16">
        <v>20206.648771184005</v>
      </c>
      <c r="CX48" s="16">
        <v>20889.434721603997</v>
      </c>
      <c r="CY48" s="16">
        <v>20184.925283024008</v>
      </c>
      <c r="CZ48" s="16">
        <v>22281.633868784</v>
      </c>
      <c r="DA48" s="16">
        <v>23054.334320823997</v>
      </c>
      <c r="DB48" s="16">
        <v>23864.032011499992</v>
      </c>
      <c r="DC48" s="16">
        <v>24571.838981409997</v>
      </c>
      <c r="DD48" s="16">
        <v>26255.145069779992</v>
      </c>
      <c r="DE48" s="16">
        <v>27993.612733049995</v>
      </c>
      <c r="DF48" s="16">
        <v>27919.140380060016</v>
      </c>
      <c r="DG48" s="16">
        <v>28700.847429740021</v>
      </c>
      <c r="DH48" s="16">
        <v>30820.216003800026</v>
      </c>
      <c r="DI48" s="16">
        <v>31434.753664130018</v>
      </c>
      <c r="DJ48" s="16">
        <v>31513.692982590012</v>
      </c>
      <c r="DK48" s="16">
        <v>32076.196888410024</v>
      </c>
      <c r="DL48" s="16">
        <v>32833.682198300012</v>
      </c>
      <c r="DM48" s="16">
        <v>35860.381797930022</v>
      </c>
      <c r="DN48" s="16">
        <v>36750.569786730033</v>
      </c>
      <c r="DO48" s="16">
        <v>36146.229020630017</v>
      </c>
      <c r="DP48" s="16">
        <v>37084.913649130016</v>
      </c>
      <c r="DQ48" s="16">
        <v>37933.999823769998</v>
      </c>
      <c r="DR48" s="16">
        <v>37939.906971759992</v>
      </c>
      <c r="DS48" s="16">
        <v>38689.741843819997</v>
      </c>
      <c r="DT48" s="16">
        <v>40822.205389579998</v>
      </c>
      <c r="DU48" s="16">
        <v>41207.587912139948</v>
      </c>
      <c r="DV48" s="16">
        <v>41912.012408377959</v>
      </c>
      <c r="DW48" s="16">
        <v>45233.975734056025</v>
      </c>
      <c r="DX48" s="16">
        <v>45379.560972430016</v>
      </c>
      <c r="DY48" s="16">
        <v>46390.776614630013</v>
      </c>
      <c r="DZ48" s="16">
        <v>47445.634300693011</v>
      </c>
      <c r="EA48" s="16">
        <v>48343.20300722801</v>
      </c>
      <c r="EB48" s="16">
        <v>48557.31583859802</v>
      </c>
      <c r="EC48" s="16">
        <v>49527.273460450037</v>
      </c>
      <c r="ED48" s="16">
        <v>50537.841518918038</v>
      </c>
      <c r="EE48" s="16">
        <v>52445.381319495027</v>
      </c>
      <c r="EF48" s="16">
        <v>52957.898373988035</v>
      </c>
      <c r="EG48" s="16">
        <v>55615.178590478004</v>
      </c>
      <c r="EH48" s="16">
        <v>56785.237091997995</v>
      </c>
      <c r="EI48" s="16">
        <v>58933.524142492992</v>
      </c>
      <c r="EJ48" s="16">
        <v>62547.887937347987</v>
      </c>
      <c r="EK48" s="16">
        <v>64280.012510398003</v>
      </c>
      <c r="EL48" s="16">
        <v>66923.048558887996</v>
      </c>
      <c r="EM48" s="16">
        <v>70177.45260297299</v>
      </c>
      <c r="EN48" s="16">
        <v>71916.60794027301</v>
      </c>
      <c r="EO48" s="16">
        <v>68259.349799432995</v>
      </c>
      <c r="EP48" s="16">
        <v>65906.853881732997</v>
      </c>
      <c r="EQ48" s="16">
        <v>69326.057097420897</v>
      </c>
      <c r="ER48" s="16">
        <v>68940.845734081013</v>
      </c>
      <c r="ES48" s="16">
        <v>69011.025335683968</v>
      </c>
      <c r="ET48" s="16">
        <v>70683.161823964008</v>
      </c>
      <c r="EU48" s="16">
        <v>71872.72438229098</v>
      </c>
      <c r="EV48" s="16">
        <v>72391.441113150999</v>
      </c>
      <c r="EW48" s="16">
        <v>72833.326748260981</v>
      </c>
      <c r="EX48" s="16">
        <v>73752.671382409011</v>
      </c>
    </row>
    <row r="49" spans="1:154" s="14" customFormat="1" x14ac:dyDescent="0.3">
      <c r="A49" s="12" t="s">
        <v>61</v>
      </c>
      <c r="B49" s="13">
        <v>6534.6430712000001</v>
      </c>
      <c r="C49" s="13">
        <v>6576.0981645499996</v>
      </c>
      <c r="D49" s="13">
        <f t="shared" ref="D49:AL49" si="4">SUM(D50:D62)</f>
        <v>7001.8017883000002</v>
      </c>
      <c r="E49" s="13">
        <f t="shared" si="4"/>
        <v>7372.2454572670667</v>
      </c>
      <c r="F49" s="13">
        <f t="shared" si="4"/>
        <v>6806.1047162500008</v>
      </c>
      <c r="G49" s="13">
        <f t="shared" si="4"/>
        <v>6924.8150983980013</v>
      </c>
      <c r="H49" s="13">
        <f t="shared" si="4"/>
        <v>7340.3633688500013</v>
      </c>
      <c r="I49" s="13">
        <f t="shared" si="4"/>
        <v>7320.0988833740012</v>
      </c>
      <c r="J49" s="13">
        <f t="shared" si="4"/>
        <v>7334.9448833739989</v>
      </c>
      <c r="K49" s="13">
        <f t="shared" si="4"/>
        <v>7080.224112509999</v>
      </c>
      <c r="L49" s="13">
        <f t="shared" si="4"/>
        <v>6660.0661861004428</v>
      </c>
      <c r="M49" s="13">
        <f t="shared" si="4"/>
        <v>6811.613200320623</v>
      </c>
      <c r="N49" s="13">
        <f t="shared" si="4"/>
        <v>5877.7554009216219</v>
      </c>
      <c r="O49" s="13">
        <f t="shared" si="4"/>
        <v>5911.6718492916216</v>
      </c>
      <c r="P49" s="13">
        <f t="shared" si="4"/>
        <v>6771.2506076926229</v>
      </c>
      <c r="Q49" s="13">
        <f t="shared" si="4"/>
        <v>6492.0746926506226</v>
      </c>
      <c r="R49" s="13">
        <f t="shared" si="4"/>
        <v>6676.3475941626248</v>
      </c>
      <c r="S49" s="13">
        <f t="shared" si="4"/>
        <v>6745.9978347439983</v>
      </c>
      <c r="T49" s="13">
        <f t="shared" si="4"/>
        <v>6992.5972912599991</v>
      </c>
      <c r="U49" s="13">
        <f t="shared" si="4"/>
        <v>6882.4089297562577</v>
      </c>
      <c r="V49" s="13">
        <f t="shared" si="4"/>
        <v>7443.1325976099997</v>
      </c>
      <c r="W49" s="13">
        <f t="shared" si="4"/>
        <v>7831.9538491049998</v>
      </c>
      <c r="X49" s="13">
        <f t="shared" si="4"/>
        <v>7651.2148893999993</v>
      </c>
      <c r="Y49" s="13">
        <f t="shared" si="4"/>
        <v>7341.0336421250004</v>
      </c>
      <c r="Z49" s="13">
        <f t="shared" si="4"/>
        <v>6418.8207787500005</v>
      </c>
      <c r="AA49" s="13">
        <f t="shared" si="4"/>
        <v>6611.9084312700006</v>
      </c>
      <c r="AB49" s="13">
        <f t="shared" si="4"/>
        <v>6942.8971142215105</v>
      </c>
      <c r="AC49" s="13">
        <f t="shared" si="4"/>
        <v>7112.7375229415138</v>
      </c>
      <c r="AD49" s="13">
        <f t="shared" si="4"/>
        <v>7537.124693191613</v>
      </c>
      <c r="AE49" s="13">
        <f t="shared" si="4"/>
        <v>7657.0207773467664</v>
      </c>
      <c r="AF49" s="13">
        <f t="shared" si="4"/>
        <v>7679.3197300490028</v>
      </c>
      <c r="AG49" s="13">
        <f t="shared" si="4"/>
        <v>7965.5126420936485</v>
      </c>
      <c r="AH49" s="13">
        <f t="shared" si="4"/>
        <v>7634.275650980002</v>
      </c>
      <c r="AI49" s="13">
        <f t="shared" si="4"/>
        <v>7981.1354360529031</v>
      </c>
      <c r="AJ49" s="13">
        <f t="shared" si="4"/>
        <v>8150.5073039508052</v>
      </c>
      <c r="AK49" s="13">
        <f t="shared" si="4"/>
        <v>8635.982045106548</v>
      </c>
      <c r="AL49" s="13">
        <f t="shared" si="4"/>
        <v>8401.6412914800039</v>
      </c>
      <c r="AM49" s="13">
        <v>7728.4773104098958</v>
      </c>
      <c r="AN49" s="13">
        <v>7840.6597688000047</v>
      </c>
      <c r="AO49" s="13">
        <v>8544.9335641200032</v>
      </c>
      <c r="AP49" s="13">
        <v>8633.0823346800044</v>
      </c>
      <c r="AQ49" s="13">
        <v>9003.3955874536005</v>
      </c>
      <c r="AR49" s="13">
        <v>9362.8074912222019</v>
      </c>
      <c r="AS49" s="13">
        <v>9246.659823276299</v>
      </c>
      <c r="AT49" s="13">
        <v>9102.4058318471016</v>
      </c>
      <c r="AU49" s="13">
        <v>11534.503160297205</v>
      </c>
      <c r="AV49" s="13">
        <v>11611.890908265606</v>
      </c>
      <c r="AW49" s="13">
        <v>11042.793365779908</v>
      </c>
      <c r="AX49" s="13">
        <v>10044.435186595401</v>
      </c>
      <c r="AY49" s="13">
        <v>9790.504651108804</v>
      </c>
      <c r="AZ49" s="13">
        <v>10261.707657188204</v>
      </c>
      <c r="BA49" s="13">
        <v>10543.677968773205</v>
      </c>
      <c r="BB49" s="13">
        <v>12748.323689239802</v>
      </c>
      <c r="BC49" s="13">
        <v>11024.3066243384</v>
      </c>
      <c r="BD49" s="13">
        <v>11219.228693086601</v>
      </c>
      <c r="BE49" s="13">
        <v>11144.949473073199</v>
      </c>
      <c r="BF49" s="13">
        <v>11399.637499568</v>
      </c>
      <c r="BG49" s="13">
        <v>11354.7501737659</v>
      </c>
      <c r="BH49" s="13">
        <v>11096.773640706699</v>
      </c>
      <c r="BI49" s="13">
        <v>11209.996257279498</v>
      </c>
      <c r="BJ49" s="13">
        <v>10929.441818576999</v>
      </c>
      <c r="BK49" s="13">
        <v>10954.467469935002</v>
      </c>
      <c r="BL49" s="13">
        <v>11504.852799598004</v>
      </c>
      <c r="BM49" s="13">
        <v>11708.803946958002</v>
      </c>
      <c r="BN49" s="13">
        <v>11770.151110535002</v>
      </c>
      <c r="BO49" s="13">
        <v>12030.781981755999</v>
      </c>
      <c r="BP49" s="13">
        <v>12223.269393850198</v>
      </c>
      <c r="BQ49" s="13">
        <v>12152.006005182695</v>
      </c>
      <c r="BR49" s="13">
        <v>12436.123617398198</v>
      </c>
      <c r="BS49" s="13">
        <v>13146.192880819199</v>
      </c>
      <c r="BT49" s="13">
        <v>13317.378921890195</v>
      </c>
      <c r="BU49" s="13">
        <v>12370.933565879197</v>
      </c>
      <c r="BV49" s="13">
        <v>12402.242197220196</v>
      </c>
      <c r="BW49" s="13">
        <v>11399.486469954198</v>
      </c>
      <c r="BX49" s="13">
        <v>12379.063865394695</v>
      </c>
      <c r="BY49" s="13">
        <v>12201.834157072197</v>
      </c>
      <c r="BZ49" s="13">
        <v>13244.546924686194</v>
      </c>
      <c r="CA49" s="13">
        <v>13706.693400517199</v>
      </c>
      <c r="CB49" s="13">
        <v>13552.157012700198</v>
      </c>
      <c r="CC49" s="13">
        <v>13620.8758342982</v>
      </c>
      <c r="CD49" s="13">
        <v>14536.462720289694</v>
      </c>
      <c r="CE49" s="13">
        <v>15057.949320252197</v>
      </c>
      <c r="CF49" s="13">
        <v>15142.641040531202</v>
      </c>
      <c r="CG49" s="13">
        <v>15738.902804091202</v>
      </c>
      <c r="CH49" s="13">
        <v>16327.514861259499</v>
      </c>
      <c r="CI49" s="13">
        <v>16424.416423358827</v>
      </c>
      <c r="CJ49" s="13">
        <v>16882.768816629832</v>
      </c>
      <c r="CK49" s="13">
        <v>17893.962148825005</v>
      </c>
      <c r="CL49" s="13">
        <v>18282.303755646997</v>
      </c>
      <c r="CM49" s="13">
        <v>18947.045164066505</v>
      </c>
      <c r="CN49" s="13">
        <v>19766.212444471003</v>
      </c>
      <c r="CO49" s="13">
        <v>19967.484933303</v>
      </c>
      <c r="CP49" s="13">
        <v>20221.0661957505</v>
      </c>
      <c r="CQ49" s="13">
        <v>20710.891755802499</v>
      </c>
      <c r="CR49" s="13">
        <v>21121.036169540999</v>
      </c>
      <c r="CS49" s="13">
        <v>21489.872282152006</v>
      </c>
      <c r="CT49" s="13">
        <v>22633.476763787505</v>
      </c>
      <c r="CU49" s="13">
        <v>23199.470391423496</v>
      </c>
      <c r="CV49" s="13">
        <v>23611.919578527995</v>
      </c>
      <c r="CW49" s="13">
        <v>24746.083754285006</v>
      </c>
      <c r="CX49" s="13">
        <v>24990.1142014055</v>
      </c>
      <c r="CY49" s="13">
        <v>25189.037156503506</v>
      </c>
      <c r="CZ49" s="13">
        <v>25497.846597763462</v>
      </c>
      <c r="DA49" s="13">
        <v>26072.108649352973</v>
      </c>
      <c r="DB49" s="13">
        <v>26049.682203855002</v>
      </c>
      <c r="DC49" s="13">
        <v>27686.886103046494</v>
      </c>
      <c r="DD49" s="13">
        <v>28754.598300969992</v>
      </c>
      <c r="DE49" s="13">
        <v>29254.770193489996</v>
      </c>
      <c r="DF49" s="13">
        <v>29802.943024089989</v>
      </c>
      <c r="DG49" s="13">
        <v>29843.177113229998</v>
      </c>
      <c r="DH49" s="13">
        <v>29435.602956679999</v>
      </c>
      <c r="DI49" s="13">
        <v>30804.560542965002</v>
      </c>
      <c r="DJ49" s="13">
        <v>32817.345809309998</v>
      </c>
      <c r="DK49" s="13">
        <v>33192.356287090006</v>
      </c>
      <c r="DL49" s="13">
        <v>34336.386968684033</v>
      </c>
      <c r="DM49" s="13">
        <v>34183.690404227047</v>
      </c>
      <c r="DN49" s="13">
        <v>34510.709287099009</v>
      </c>
      <c r="DO49" s="13">
        <v>33810.246576835001</v>
      </c>
      <c r="DP49" s="13">
        <v>32966.803974706003</v>
      </c>
      <c r="DQ49" s="13">
        <v>32835.415886559</v>
      </c>
      <c r="DR49" s="13">
        <v>32234.67182287751</v>
      </c>
      <c r="DS49" s="13">
        <v>31323.327017354502</v>
      </c>
      <c r="DT49" s="13">
        <v>31649.040634154495</v>
      </c>
      <c r="DU49" s="13">
        <v>33003.488722022994</v>
      </c>
      <c r="DV49" s="13">
        <v>33362.475633344497</v>
      </c>
      <c r="DW49" s="13">
        <v>35094.945429341002</v>
      </c>
      <c r="DX49" s="13">
        <v>36128.010803594487</v>
      </c>
      <c r="DY49" s="13">
        <v>36242.917422113998</v>
      </c>
      <c r="DZ49" s="13">
        <v>37397.746466830693</v>
      </c>
      <c r="EA49" s="13">
        <v>39130.388359503704</v>
      </c>
      <c r="EB49" s="13">
        <v>41864.625155426707</v>
      </c>
      <c r="EC49" s="13">
        <v>42483.846068378509</v>
      </c>
      <c r="ED49" s="13">
        <v>42906.305499387701</v>
      </c>
      <c r="EE49" s="13">
        <v>42440.134712953877</v>
      </c>
      <c r="EF49" s="13">
        <v>42975.989095272693</v>
      </c>
      <c r="EG49" s="13">
        <v>46463.73152376221</v>
      </c>
      <c r="EH49" s="13">
        <v>46833.763602352199</v>
      </c>
      <c r="EI49" s="13">
        <v>47120.227579089697</v>
      </c>
      <c r="EJ49" s="13">
        <v>50884.527633866193</v>
      </c>
      <c r="EK49" s="13">
        <v>53914.335765377982</v>
      </c>
      <c r="EL49" s="13">
        <v>54037.079633816509</v>
      </c>
      <c r="EM49" s="13">
        <v>57929.388003109998</v>
      </c>
      <c r="EN49" s="13">
        <v>59064.818081657999</v>
      </c>
      <c r="EO49" s="13">
        <v>60291.506378654005</v>
      </c>
      <c r="EP49" s="13">
        <v>59250.170665213009</v>
      </c>
      <c r="EQ49" s="13">
        <v>63122.337933113988</v>
      </c>
      <c r="ER49" s="13">
        <v>66744.330914596998</v>
      </c>
      <c r="ES49" s="13">
        <v>68862.831742073002</v>
      </c>
      <c r="ET49" s="13">
        <v>70844.030539027008</v>
      </c>
      <c r="EU49" s="13">
        <v>72627.735781442505</v>
      </c>
      <c r="EV49" s="13">
        <v>72933.880703374525</v>
      </c>
      <c r="EW49" s="13">
        <v>72754.303680975994</v>
      </c>
      <c r="EX49" s="13">
        <v>71958.060836739984</v>
      </c>
    </row>
    <row r="50" spans="1:154" s="18" customFormat="1" x14ac:dyDescent="0.3">
      <c r="A50" s="15" t="s">
        <v>62</v>
      </c>
      <c r="B50" s="16">
        <v>1117.3151610899999</v>
      </c>
      <c r="C50" s="16">
        <v>1164.7406821600002</v>
      </c>
      <c r="D50" s="16">
        <v>1125.9479911199999</v>
      </c>
      <c r="E50" s="16">
        <v>1049.1278400898643</v>
      </c>
      <c r="F50" s="16">
        <v>1030.3843958400003</v>
      </c>
      <c r="G50" s="16">
        <v>1029.1740122300002</v>
      </c>
      <c r="H50" s="16">
        <v>1016.7644438900003</v>
      </c>
      <c r="I50" s="16">
        <v>1018.96804588</v>
      </c>
      <c r="J50" s="16">
        <v>1022.1680458799999</v>
      </c>
      <c r="K50" s="17">
        <v>965.80654682999989</v>
      </c>
      <c r="L50" s="16">
        <v>966.26246950739937</v>
      </c>
      <c r="M50" s="16">
        <v>954.33979716905503</v>
      </c>
      <c r="N50" s="16">
        <v>932.94604297528201</v>
      </c>
      <c r="O50" s="16">
        <v>950.72329078528219</v>
      </c>
      <c r="P50" s="16">
        <v>1524.6750905452825</v>
      </c>
      <c r="Q50" s="16">
        <v>1235.949628625282</v>
      </c>
      <c r="R50" s="16">
        <v>1280.2660031052826</v>
      </c>
      <c r="S50" s="16">
        <v>1134.10124894</v>
      </c>
      <c r="T50" s="16">
        <v>1362.3274351100004</v>
      </c>
      <c r="U50" s="16">
        <v>1229.6101753220044</v>
      </c>
      <c r="V50" s="16">
        <v>1292.3134298199998</v>
      </c>
      <c r="W50" s="16">
        <v>1439.2328427800003</v>
      </c>
      <c r="X50" s="16">
        <v>1423.4209113299999</v>
      </c>
      <c r="Y50" s="16">
        <v>1252.4279933600001</v>
      </c>
      <c r="Z50" s="16">
        <v>732.92432225999994</v>
      </c>
      <c r="AA50" s="16">
        <v>502.53718731000004</v>
      </c>
      <c r="AB50" s="16">
        <v>495.36808054980008</v>
      </c>
      <c r="AC50" s="16">
        <v>499.14820731980251</v>
      </c>
      <c r="AD50" s="16">
        <v>594.05986893000249</v>
      </c>
      <c r="AE50" s="16">
        <v>636.73240234000252</v>
      </c>
      <c r="AF50" s="16">
        <v>653.28047223000249</v>
      </c>
      <c r="AG50" s="16">
        <v>659.28717218000259</v>
      </c>
      <c r="AH50" s="16">
        <v>671.19174774000237</v>
      </c>
      <c r="AI50" s="16">
        <v>869.57308807000265</v>
      </c>
      <c r="AJ50" s="16">
        <v>876.32603547000247</v>
      </c>
      <c r="AK50" s="16">
        <v>951.79069667000249</v>
      </c>
      <c r="AL50" s="16">
        <v>940.42216052000265</v>
      </c>
      <c r="AM50" s="16">
        <v>912.55901303000269</v>
      </c>
      <c r="AN50" s="16">
        <v>1074.0064608900022</v>
      </c>
      <c r="AO50" s="16">
        <v>1164.2074896300021</v>
      </c>
      <c r="AP50" s="16">
        <v>1232.9170912800023</v>
      </c>
      <c r="AQ50" s="16">
        <v>1278.1037933300026</v>
      </c>
      <c r="AR50" s="16">
        <v>1299.5030168700027</v>
      </c>
      <c r="AS50" s="16">
        <v>1208.6091253700024</v>
      </c>
      <c r="AT50" s="16">
        <v>1101.4313038700025</v>
      </c>
      <c r="AU50" s="16">
        <v>1015.5806224500025</v>
      </c>
      <c r="AV50" s="16">
        <v>1029.2505005100024</v>
      </c>
      <c r="AW50" s="16">
        <v>1098.5354881100027</v>
      </c>
      <c r="AX50" s="16">
        <v>1244.1446339200022</v>
      </c>
      <c r="AY50" s="16">
        <v>1560.9989080900027</v>
      </c>
      <c r="AZ50" s="16">
        <v>1600.3534503800026</v>
      </c>
      <c r="BA50" s="16">
        <v>1582.7224031100027</v>
      </c>
      <c r="BB50" s="16">
        <v>1635.3072201680025</v>
      </c>
      <c r="BC50" s="16">
        <v>1751.5532359740023</v>
      </c>
      <c r="BD50" s="16">
        <v>1858.2229250049998</v>
      </c>
      <c r="BE50" s="16">
        <v>1894.2176186360002</v>
      </c>
      <c r="BF50" s="16">
        <v>1987.2568464055007</v>
      </c>
      <c r="BG50" s="16">
        <v>2162.1693028425002</v>
      </c>
      <c r="BH50" s="16">
        <v>2154.9374869364997</v>
      </c>
      <c r="BI50" s="16">
        <v>2194.6919585260002</v>
      </c>
      <c r="BJ50" s="16">
        <v>2270.0880975610003</v>
      </c>
      <c r="BK50" s="16">
        <v>2561.2963498429208</v>
      </c>
      <c r="BL50" s="16">
        <v>2977.2207201430001</v>
      </c>
      <c r="BM50" s="16">
        <v>3251.0104743505003</v>
      </c>
      <c r="BN50" s="16">
        <v>3295.8266750149996</v>
      </c>
      <c r="BO50" s="16">
        <v>3173.6549518889997</v>
      </c>
      <c r="BP50" s="16">
        <v>3070.1977976119997</v>
      </c>
      <c r="BQ50" s="16">
        <v>3056.3531288515001</v>
      </c>
      <c r="BR50" s="16">
        <v>3315.5105482064996</v>
      </c>
      <c r="BS50" s="16">
        <v>3393.6645409359994</v>
      </c>
      <c r="BT50" s="16">
        <v>3677.150110573999</v>
      </c>
      <c r="BU50" s="16">
        <v>3054.4773910059985</v>
      </c>
      <c r="BV50" s="16">
        <v>3142.02934693</v>
      </c>
      <c r="BW50" s="16">
        <v>2530.2392281599996</v>
      </c>
      <c r="BX50" s="16">
        <v>3386.9541762899999</v>
      </c>
      <c r="BY50" s="16">
        <v>3154.5083284000002</v>
      </c>
      <c r="BZ50" s="16">
        <v>3191.2722741200009</v>
      </c>
      <c r="CA50" s="16">
        <v>3284.9877278300009</v>
      </c>
      <c r="CB50" s="16">
        <v>2680.9023987400001</v>
      </c>
      <c r="CC50" s="16">
        <v>2627.8752723699999</v>
      </c>
      <c r="CD50" s="16">
        <v>3050.4734917299998</v>
      </c>
      <c r="CE50" s="16">
        <v>3393.089263509999</v>
      </c>
      <c r="CF50" s="16">
        <v>3354.9004126600003</v>
      </c>
      <c r="CG50" s="16">
        <v>3400.6120455999999</v>
      </c>
      <c r="CH50" s="16">
        <v>3568.072091829999</v>
      </c>
      <c r="CI50" s="16">
        <v>4013.128402335999</v>
      </c>
      <c r="CJ50" s="16">
        <v>4166.050791014999</v>
      </c>
      <c r="CK50" s="16">
        <v>4593.6956849010012</v>
      </c>
      <c r="CL50" s="16">
        <v>4935.7004912570001</v>
      </c>
      <c r="CM50" s="16">
        <v>4702.3933958464995</v>
      </c>
      <c r="CN50" s="16">
        <v>4998.6055054710005</v>
      </c>
      <c r="CO50" s="16">
        <v>4829.9833628439992</v>
      </c>
      <c r="CP50" s="16">
        <v>5092.8262194264989</v>
      </c>
      <c r="CQ50" s="16">
        <v>5103.1706538719991</v>
      </c>
      <c r="CR50" s="16">
        <v>4866.6931483004992</v>
      </c>
      <c r="CS50" s="16">
        <v>5050.765307257001</v>
      </c>
      <c r="CT50" s="16">
        <v>5355.0344949634982</v>
      </c>
      <c r="CU50" s="16">
        <v>5251.4441412590004</v>
      </c>
      <c r="CV50" s="16">
        <v>5365.872633435999</v>
      </c>
      <c r="CW50" s="16">
        <v>5524.5165774039997</v>
      </c>
      <c r="CX50" s="16">
        <v>5381.7044995034994</v>
      </c>
      <c r="CY50" s="16">
        <v>5336.0294812345001</v>
      </c>
      <c r="CZ50" s="16">
        <v>5630.8915420545009</v>
      </c>
      <c r="DA50" s="16">
        <v>5433.6823095139998</v>
      </c>
      <c r="DB50" s="16">
        <v>5518.9828429249992</v>
      </c>
      <c r="DC50" s="16">
        <v>5797.0337530265006</v>
      </c>
      <c r="DD50" s="16">
        <v>6006.8987645499992</v>
      </c>
      <c r="DE50" s="16">
        <v>6334.5983246099977</v>
      </c>
      <c r="DF50" s="16">
        <v>7089.2706113799995</v>
      </c>
      <c r="DG50" s="16">
        <v>6663.5172791300001</v>
      </c>
      <c r="DH50" s="16">
        <v>6779.7639273799996</v>
      </c>
      <c r="DI50" s="16">
        <v>7220.0080333900014</v>
      </c>
      <c r="DJ50" s="16">
        <v>7964.0452461599998</v>
      </c>
      <c r="DK50" s="16">
        <v>8123.2777082200009</v>
      </c>
      <c r="DL50" s="16">
        <v>8528.0777769039996</v>
      </c>
      <c r="DM50" s="16">
        <v>8420.3466110970021</v>
      </c>
      <c r="DN50" s="16">
        <v>8521.5316822190016</v>
      </c>
      <c r="DO50" s="16">
        <v>8436.5091816750009</v>
      </c>
      <c r="DP50" s="16">
        <v>7633.4973349860002</v>
      </c>
      <c r="DQ50" s="16">
        <v>7403.8132130789973</v>
      </c>
      <c r="DR50" s="16">
        <v>7297.4797090400007</v>
      </c>
      <c r="DS50" s="16">
        <v>7425.5054091799984</v>
      </c>
      <c r="DT50" s="16">
        <v>7108.2904894099993</v>
      </c>
      <c r="DU50" s="16">
        <v>7726.9004595484994</v>
      </c>
      <c r="DV50" s="16">
        <v>7850.8893614210028</v>
      </c>
      <c r="DW50" s="16">
        <v>8168.3858084389985</v>
      </c>
      <c r="DX50" s="16">
        <v>8473.4810943790017</v>
      </c>
      <c r="DY50" s="16">
        <v>8514.438244156001</v>
      </c>
      <c r="DZ50" s="16">
        <v>8969.3919123865016</v>
      </c>
      <c r="EA50" s="16">
        <v>9650.4212598755003</v>
      </c>
      <c r="EB50" s="16">
        <v>9717.2129891965014</v>
      </c>
      <c r="EC50" s="16">
        <v>10075.988822242503</v>
      </c>
      <c r="ED50" s="16">
        <v>9602.4834739275011</v>
      </c>
      <c r="EE50" s="16">
        <v>9541.194230279998</v>
      </c>
      <c r="EF50" s="16">
        <v>9457.9637514440001</v>
      </c>
      <c r="EG50" s="16">
        <v>9525.4060171354995</v>
      </c>
      <c r="EH50" s="16">
        <v>9688.2891938200009</v>
      </c>
      <c r="EI50" s="16">
        <v>9804.2176175845034</v>
      </c>
      <c r="EJ50" s="16">
        <v>11018.066526408495</v>
      </c>
      <c r="EK50" s="16">
        <v>12053.305023307998</v>
      </c>
      <c r="EL50" s="16">
        <v>12039.188902169501</v>
      </c>
      <c r="EM50" s="16">
        <v>12178.475790574003</v>
      </c>
      <c r="EN50" s="16">
        <v>12158.916351169997</v>
      </c>
      <c r="EO50" s="16">
        <v>12175.430824490499</v>
      </c>
      <c r="EP50" s="16">
        <v>12093.492088357003</v>
      </c>
      <c r="EQ50" s="16">
        <v>12173.983863458001</v>
      </c>
      <c r="ER50" s="16">
        <v>11865.400739036</v>
      </c>
      <c r="ES50" s="16">
        <v>12395.981981029498</v>
      </c>
      <c r="ET50" s="16">
        <v>13198.084594829999</v>
      </c>
      <c r="EU50" s="16">
        <v>13790.301385554996</v>
      </c>
      <c r="EV50" s="16">
        <v>13753.253985986001</v>
      </c>
      <c r="EW50" s="16">
        <v>13510.246756803996</v>
      </c>
      <c r="EX50" s="16">
        <v>13341.767160979996</v>
      </c>
    </row>
    <row r="51" spans="1:154" s="18" customFormat="1" x14ac:dyDescent="0.3">
      <c r="A51" s="15" t="s">
        <v>63</v>
      </c>
      <c r="B51" s="16">
        <v>270.64702853999995</v>
      </c>
      <c r="C51" s="16">
        <v>256.33141492999994</v>
      </c>
      <c r="D51" s="16">
        <v>290.82565578999993</v>
      </c>
      <c r="E51" s="16">
        <v>279.15602769554005</v>
      </c>
      <c r="F51" s="16">
        <v>290.32102314999997</v>
      </c>
      <c r="G51" s="16">
        <v>257.76223066</v>
      </c>
      <c r="H51" s="16">
        <v>247.98903858999998</v>
      </c>
      <c r="I51" s="16">
        <v>275.62224172999998</v>
      </c>
      <c r="J51" s="16">
        <v>275.37024172999998</v>
      </c>
      <c r="K51" s="17">
        <v>232.04656705999997</v>
      </c>
      <c r="L51" s="16">
        <v>183.44720934512739</v>
      </c>
      <c r="M51" s="16">
        <v>192.43962138629317</v>
      </c>
      <c r="N51" s="16">
        <v>184.97359497315833</v>
      </c>
      <c r="O51" s="16">
        <v>212.52357071315834</v>
      </c>
      <c r="P51" s="16">
        <v>294.81967242315829</v>
      </c>
      <c r="Q51" s="16">
        <v>295.53428425315838</v>
      </c>
      <c r="R51" s="16">
        <v>285.08568538315836</v>
      </c>
      <c r="S51" s="16">
        <v>334.52178386999992</v>
      </c>
      <c r="T51" s="16">
        <v>284.26227299999999</v>
      </c>
      <c r="U51" s="16">
        <v>280.27244664311189</v>
      </c>
      <c r="V51" s="16">
        <v>311.60492900999998</v>
      </c>
      <c r="W51" s="16">
        <v>305.09307248000005</v>
      </c>
      <c r="X51" s="16">
        <v>357.52793820999995</v>
      </c>
      <c r="Y51" s="16">
        <v>365.44221516000005</v>
      </c>
      <c r="Z51" s="16">
        <v>287.37926325999996</v>
      </c>
      <c r="AA51" s="16">
        <v>347.65302289000005</v>
      </c>
      <c r="AB51" s="16">
        <v>352.89936187000001</v>
      </c>
      <c r="AC51" s="16">
        <v>353.88279895999995</v>
      </c>
      <c r="AD51" s="16">
        <v>383.32264119999996</v>
      </c>
      <c r="AE51" s="16">
        <v>403.31962149999998</v>
      </c>
      <c r="AF51" s="16">
        <v>384.12553901000007</v>
      </c>
      <c r="AG51" s="16">
        <v>376.75711185999995</v>
      </c>
      <c r="AH51" s="16">
        <v>369.16921318999999</v>
      </c>
      <c r="AI51" s="16">
        <v>403.53025376000005</v>
      </c>
      <c r="AJ51" s="16">
        <v>393.95461812999991</v>
      </c>
      <c r="AK51" s="16">
        <v>412.36963466999998</v>
      </c>
      <c r="AL51" s="16">
        <v>196.82033634999999</v>
      </c>
      <c r="AM51" s="16">
        <v>37.549639490000004</v>
      </c>
      <c r="AN51" s="16">
        <v>41.14462073</v>
      </c>
      <c r="AO51" s="16">
        <v>11.291273780000003</v>
      </c>
      <c r="AP51" s="16">
        <v>9.8604813000000036</v>
      </c>
      <c r="AQ51" s="16">
        <v>0.98899999999999999</v>
      </c>
      <c r="AR51" s="16">
        <v>0.98899999999999999</v>
      </c>
      <c r="AS51" s="16">
        <v>0.98899999999999999</v>
      </c>
      <c r="AT51" s="16">
        <v>0</v>
      </c>
      <c r="AU51" s="16">
        <v>545.26699999999994</v>
      </c>
      <c r="AV51" s="16">
        <v>560.59600000000012</v>
      </c>
      <c r="AW51" s="16">
        <v>0</v>
      </c>
      <c r="AX51" s="16">
        <v>0</v>
      </c>
      <c r="AY51" s="16">
        <v>0</v>
      </c>
      <c r="AZ51" s="16">
        <v>0</v>
      </c>
      <c r="BA51" s="16">
        <v>0</v>
      </c>
      <c r="BB51" s="16">
        <v>0</v>
      </c>
      <c r="BC51" s="16">
        <v>0</v>
      </c>
      <c r="BD51" s="16">
        <v>0</v>
      </c>
      <c r="BE51" s="16">
        <v>0</v>
      </c>
      <c r="BF51" s="16">
        <v>0</v>
      </c>
      <c r="BG51" s="16">
        <v>0</v>
      </c>
      <c r="BH51" s="16">
        <v>0</v>
      </c>
      <c r="BI51" s="16">
        <v>2113.8803386699992</v>
      </c>
      <c r="BJ51" s="16">
        <v>0</v>
      </c>
      <c r="BK51" s="16">
        <v>0</v>
      </c>
      <c r="BL51" s="16">
        <v>0</v>
      </c>
      <c r="BM51" s="16">
        <v>0</v>
      </c>
      <c r="BN51" s="16">
        <v>0</v>
      </c>
      <c r="BO51" s="16">
        <v>0</v>
      </c>
      <c r="BP51" s="16">
        <v>0</v>
      </c>
      <c r="BQ51" s="16">
        <v>0</v>
      </c>
      <c r="BR51" s="16">
        <v>0</v>
      </c>
      <c r="BS51" s="16">
        <v>0</v>
      </c>
      <c r="BT51" s="16">
        <v>0</v>
      </c>
      <c r="BU51" s="16">
        <v>0</v>
      </c>
      <c r="BV51" s="16">
        <v>0</v>
      </c>
      <c r="BW51" s="16">
        <v>0</v>
      </c>
      <c r="BX51" s="16">
        <v>0</v>
      </c>
      <c r="BY51" s="16">
        <v>0</v>
      </c>
      <c r="BZ51" s="16">
        <v>0</v>
      </c>
      <c r="CA51" s="16">
        <v>0</v>
      </c>
      <c r="CB51" s="16">
        <v>0</v>
      </c>
      <c r="CC51" s="16">
        <v>0</v>
      </c>
      <c r="CD51" s="16">
        <v>0</v>
      </c>
      <c r="CE51" s="16">
        <v>0</v>
      </c>
      <c r="CF51" s="16">
        <v>0</v>
      </c>
      <c r="CG51" s="16">
        <v>0</v>
      </c>
      <c r="CH51" s="16">
        <v>0</v>
      </c>
      <c r="CI51" s="16">
        <v>0</v>
      </c>
      <c r="CJ51" s="16">
        <v>0</v>
      </c>
      <c r="CK51" s="16">
        <v>0</v>
      </c>
      <c r="CL51" s="16"/>
      <c r="CM51" s="16">
        <v>0</v>
      </c>
      <c r="CN51" s="16">
        <v>0</v>
      </c>
      <c r="CO51" s="16">
        <v>0</v>
      </c>
      <c r="CP51" s="16">
        <v>0</v>
      </c>
      <c r="CQ51" s="16">
        <v>0</v>
      </c>
      <c r="CR51" s="16">
        <v>0</v>
      </c>
      <c r="CS51" s="16">
        <v>0</v>
      </c>
      <c r="CT51" s="16">
        <v>0</v>
      </c>
      <c r="CU51" s="16">
        <v>0</v>
      </c>
      <c r="CV51" s="16">
        <v>0</v>
      </c>
      <c r="CW51" s="16">
        <v>0</v>
      </c>
      <c r="CX51" s="16">
        <v>0</v>
      </c>
      <c r="CY51" s="16">
        <v>0</v>
      </c>
      <c r="CZ51" s="16">
        <v>0</v>
      </c>
      <c r="DA51" s="16">
        <v>0</v>
      </c>
      <c r="DB51" s="16">
        <v>0</v>
      </c>
      <c r="DC51" s="16">
        <v>0</v>
      </c>
      <c r="DD51" s="16">
        <v>0</v>
      </c>
      <c r="DE51" s="16">
        <v>0</v>
      </c>
      <c r="DF51" s="16">
        <v>0</v>
      </c>
      <c r="DG51" s="16">
        <v>0</v>
      </c>
      <c r="DH51" s="16">
        <v>0</v>
      </c>
      <c r="DI51" s="16">
        <v>0</v>
      </c>
      <c r="DJ51" s="16">
        <v>0</v>
      </c>
      <c r="DK51" s="16">
        <v>0</v>
      </c>
      <c r="DL51" s="16">
        <v>0</v>
      </c>
      <c r="DM51" s="16">
        <v>0</v>
      </c>
      <c r="DN51" s="16">
        <v>0</v>
      </c>
      <c r="DO51" s="16">
        <v>0</v>
      </c>
      <c r="DP51" s="16">
        <v>0</v>
      </c>
      <c r="DQ51" s="16">
        <v>0</v>
      </c>
      <c r="DR51" s="16">
        <v>0</v>
      </c>
      <c r="DS51" s="16">
        <v>0</v>
      </c>
      <c r="DT51" s="16">
        <v>0</v>
      </c>
      <c r="DU51" s="16">
        <v>0</v>
      </c>
      <c r="DV51" s="16">
        <v>0</v>
      </c>
      <c r="DW51" s="16">
        <v>0</v>
      </c>
      <c r="DX51" s="16">
        <v>0</v>
      </c>
      <c r="DY51" s="16">
        <v>0</v>
      </c>
      <c r="DZ51" s="16">
        <v>0</v>
      </c>
      <c r="EA51" s="16">
        <v>0</v>
      </c>
      <c r="EB51" s="16">
        <v>0</v>
      </c>
      <c r="EC51" s="16">
        <v>0</v>
      </c>
      <c r="ED51" s="16">
        <v>0</v>
      </c>
      <c r="EE51" s="16">
        <v>0</v>
      </c>
      <c r="EF51" s="16">
        <v>0</v>
      </c>
      <c r="EG51" s="16">
        <v>13047.94209773</v>
      </c>
      <c r="EH51" s="16">
        <v>0</v>
      </c>
      <c r="EI51" s="16">
        <v>0</v>
      </c>
      <c r="EJ51" s="16">
        <v>0</v>
      </c>
      <c r="EK51" s="16">
        <v>0</v>
      </c>
      <c r="EL51" s="16">
        <v>0</v>
      </c>
      <c r="EM51" s="16">
        <v>0</v>
      </c>
      <c r="EN51" s="16">
        <v>0</v>
      </c>
      <c r="EO51" s="16">
        <v>0</v>
      </c>
      <c r="EP51" s="16">
        <v>0</v>
      </c>
      <c r="EQ51" s="16">
        <v>0</v>
      </c>
      <c r="ER51" s="16">
        <v>0</v>
      </c>
      <c r="ES51" s="16">
        <v>0</v>
      </c>
      <c r="ET51" s="16">
        <v>0</v>
      </c>
      <c r="EU51" s="16">
        <v>0</v>
      </c>
      <c r="EV51" s="16">
        <v>0</v>
      </c>
      <c r="EW51" s="16">
        <v>0</v>
      </c>
      <c r="EX51" s="16">
        <v>0</v>
      </c>
    </row>
    <row r="52" spans="1:154" s="18" customFormat="1" x14ac:dyDescent="0.3">
      <c r="A52" s="15" t="s">
        <v>64</v>
      </c>
      <c r="B52" s="16">
        <v>311.22598600999993</v>
      </c>
      <c r="C52" s="16">
        <v>121.29878596000003</v>
      </c>
      <c r="D52" s="16">
        <v>88.624169739999999</v>
      </c>
      <c r="E52" s="16">
        <v>333.56915700835822</v>
      </c>
      <c r="F52" s="16">
        <v>96.321908989999997</v>
      </c>
      <c r="G52" s="16">
        <v>67.913041489999983</v>
      </c>
      <c r="H52" s="16">
        <v>62.150134610000009</v>
      </c>
      <c r="I52" s="16">
        <v>55.645516950000001</v>
      </c>
      <c r="J52" s="16">
        <v>55.664516949999992</v>
      </c>
      <c r="K52" s="17">
        <v>49.614738790000004</v>
      </c>
      <c r="L52" s="16">
        <v>42.902656431320075</v>
      </c>
      <c r="M52" s="16">
        <v>46.755755758604266</v>
      </c>
      <c r="N52" s="16">
        <v>43.822176284647199</v>
      </c>
      <c r="O52" s="16">
        <v>49.354623924647207</v>
      </c>
      <c r="P52" s="16">
        <v>44.454547494647201</v>
      </c>
      <c r="Q52" s="16">
        <v>47.469793184647202</v>
      </c>
      <c r="R52" s="16">
        <v>54.445609074647201</v>
      </c>
      <c r="S52" s="16">
        <v>121.04443044</v>
      </c>
      <c r="T52" s="16">
        <v>100.68958911</v>
      </c>
      <c r="U52" s="16">
        <v>57.965754922513121</v>
      </c>
      <c r="V52" s="16">
        <v>66.207028700000009</v>
      </c>
      <c r="W52" s="16">
        <v>51.942082830000004</v>
      </c>
      <c r="X52" s="16">
        <v>70.273719029999995</v>
      </c>
      <c r="Y52" s="16">
        <v>73.147764450000011</v>
      </c>
      <c r="Z52" s="16">
        <v>84.94562221000001</v>
      </c>
      <c r="AA52" s="16">
        <v>214.56855279999999</v>
      </c>
      <c r="AB52" s="16">
        <v>212.98298753</v>
      </c>
      <c r="AC52" s="16">
        <v>229.03663180000001</v>
      </c>
      <c r="AD52" s="16">
        <v>240.01582679999999</v>
      </c>
      <c r="AE52" s="16">
        <v>236.74971621999998</v>
      </c>
      <c r="AF52" s="16">
        <v>142.54098639</v>
      </c>
      <c r="AG52" s="16">
        <v>300.61586559</v>
      </c>
      <c r="AH52" s="16">
        <v>309.04696425999998</v>
      </c>
      <c r="AI52" s="16">
        <v>340.45724301999996</v>
      </c>
      <c r="AJ52" s="16">
        <v>337.00625173999993</v>
      </c>
      <c r="AK52" s="16">
        <v>326.26645314999996</v>
      </c>
      <c r="AL52" s="16">
        <v>198.91573201999998</v>
      </c>
      <c r="AM52" s="16">
        <v>194.46394358000003</v>
      </c>
      <c r="AN52" s="16">
        <v>204.63909072000004</v>
      </c>
      <c r="AO52" s="16">
        <v>319.37613459000005</v>
      </c>
      <c r="AP52" s="16">
        <v>278.96952903000005</v>
      </c>
      <c r="AQ52" s="16">
        <v>297.95219106000002</v>
      </c>
      <c r="AR52" s="16">
        <v>468.38434561000003</v>
      </c>
      <c r="AS52" s="16">
        <v>482.75747894000011</v>
      </c>
      <c r="AT52" s="16">
        <v>581.53392823999991</v>
      </c>
      <c r="AU52" s="16">
        <v>1424.8401457</v>
      </c>
      <c r="AV52" s="16">
        <v>1441.7619136499998</v>
      </c>
      <c r="AW52" s="16">
        <v>1446.1117607699998</v>
      </c>
      <c r="AX52" s="16">
        <v>1352.2009836299999</v>
      </c>
      <c r="AY52" s="16">
        <v>1292.5037083499999</v>
      </c>
      <c r="AZ52" s="16">
        <v>1093.9330271499998</v>
      </c>
      <c r="BA52" s="16">
        <v>1085.2539551699999</v>
      </c>
      <c r="BB52" s="16">
        <v>1082.4742515399998</v>
      </c>
      <c r="BC52" s="16">
        <v>1080.2672386600002</v>
      </c>
      <c r="BD52" s="16">
        <v>1053.2971523200001</v>
      </c>
      <c r="BE52" s="16">
        <v>1069.0527831800002</v>
      </c>
      <c r="BF52" s="16">
        <v>1047.8799471700002</v>
      </c>
      <c r="BG52" s="16">
        <v>1068.5407785700004</v>
      </c>
      <c r="BH52" s="16">
        <v>840.78266611000026</v>
      </c>
      <c r="BI52" s="16">
        <v>821.59739029000002</v>
      </c>
      <c r="BJ52" s="16">
        <v>820.80052253000008</v>
      </c>
      <c r="BK52" s="16">
        <v>834.19619748138791</v>
      </c>
      <c r="BL52" s="16">
        <v>825.18862548000038</v>
      </c>
      <c r="BM52" s="16">
        <v>882.45209777000014</v>
      </c>
      <c r="BN52" s="16">
        <v>965.92352624000046</v>
      </c>
      <c r="BO52" s="16">
        <v>986.47729854000056</v>
      </c>
      <c r="BP52" s="16">
        <v>952.7003941400003</v>
      </c>
      <c r="BQ52" s="16">
        <v>950.93710873000043</v>
      </c>
      <c r="BR52" s="16">
        <v>916.20976123000025</v>
      </c>
      <c r="BS52" s="16">
        <v>915.38898012000016</v>
      </c>
      <c r="BT52" s="16">
        <v>903.96306625000034</v>
      </c>
      <c r="BU52" s="16">
        <v>957.40449347000026</v>
      </c>
      <c r="BV52" s="16">
        <v>915.52402394000023</v>
      </c>
      <c r="BW52" s="16">
        <v>843.1362689500005</v>
      </c>
      <c r="BX52" s="16">
        <v>861.93083633000049</v>
      </c>
      <c r="BY52" s="16">
        <v>855.63131200000043</v>
      </c>
      <c r="BZ52" s="16">
        <v>928.66652923000072</v>
      </c>
      <c r="CA52" s="16">
        <v>961.90789316000041</v>
      </c>
      <c r="CB52" s="16">
        <v>878.4370790100005</v>
      </c>
      <c r="CC52" s="16">
        <v>858.43405490000066</v>
      </c>
      <c r="CD52" s="16">
        <v>871.57549451000034</v>
      </c>
      <c r="CE52" s="16">
        <v>859.01436223000053</v>
      </c>
      <c r="CF52" s="16">
        <v>855.18571777000045</v>
      </c>
      <c r="CG52" s="16">
        <v>817.54760982000039</v>
      </c>
      <c r="CH52" s="16">
        <v>878.09200610000039</v>
      </c>
      <c r="CI52" s="16">
        <v>834.20607199000005</v>
      </c>
      <c r="CJ52" s="16">
        <v>806.5782393500001</v>
      </c>
      <c r="CK52" s="16">
        <v>762.67126212000005</v>
      </c>
      <c r="CL52" s="16">
        <v>746.13531179000029</v>
      </c>
      <c r="CM52" s="16">
        <v>757.57011940000064</v>
      </c>
      <c r="CN52" s="16">
        <v>902.07030836000047</v>
      </c>
      <c r="CO52" s="16">
        <v>847.9894756900004</v>
      </c>
      <c r="CP52" s="16">
        <v>897.74553392000041</v>
      </c>
      <c r="CQ52" s="16">
        <v>2059.0440197599996</v>
      </c>
      <c r="CR52" s="16">
        <v>2415.1030162300012</v>
      </c>
      <c r="CS52" s="16">
        <v>2473.2356177400011</v>
      </c>
      <c r="CT52" s="16">
        <v>2552.6091348700011</v>
      </c>
      <c r="CU52" s="16">
        <v>2611.7118708300004</v>
      </c>
      <c r="CV52" s="16">
        <v>2520.0613001300007</v>
      </c>
      <c r="CW52" s="16">
        <v>2584.8344121800014</v>
      </c>
      <c r="CX52" s="16">
        <v>2462.3344766700002</v>
      </c>
      <c r="CY52" s="16">
        <v>2547.3009415590009</v>
      </c>
      <c r="CZ52" s="16">
        <v>2476.5565122100006</v>
      </c>
      <c r="DA52" s="16">
        <v>2784.8520069200003</v>
      </c>
      <c r="DB52" s="16">
        <v>2985.2303080200013</v>
      </c>
      <c r="DC52" s="16">
        <v>2990.0465214900005</v>
      </c>
      <c r="DD52" s="16">
        <v>3098.2348031600009</v>
      </c>
      <c r="DE52" s="16">
        <v>3095.5731340200014</v>
      </c>
      <c r="DF52" s="16">
        <v>3026.265005610001</v>
      </c>
      <c r="DG52" s="16">
        <v>3251.1164547399999</v>
      </c>
      <c r="DH52" s="16">
        <v>3153.7009789399995</v>
      </c>
      <c r="DI52" s="16">
        <v>3155.5768459600013</v>
      </c>
      <c r="DJ52" s="16">
        <v>3447.8862462500015</v>
      </c>
      <c r="DK52" s="16">
        <v>3186.1052873100007</v>
      </c>
      <c r="DL52" s="16">
        <v>3190.0136558500012</v>
      </c>
      <c r="DM52" s="16">
        <v>3109.5233273599993</v>
      </c>
      <c r="DN52" s="16">
        <v>3119.8682499699999</v>
      </c>
      <c r="DO52" s="16">
        <v>3098.0693914100007</v>
      </c>
      <c r="DP52" s="16">
        <v>3081.7245705699997</v>
      </c>
      <c r="DQ52" s="16">
        <v>3128.7205751300003</v>
      </c>
      <c r="DR52" s="16">
        <v>3384.0466087799987</v>
      </c>
      <c r="DS52" s="16">
        <v>3430.7495299700004</v>
      </c>
      <c r="DT52" s="16">
        <v>3444.4289129699996</v>
      </c>
      <c r="DU52" s="16">
        <v>3325.4307343200003</v>
      </c>
      <c r="DV52" s="16">
        <v>3178.7253927500005</v>
      </c>
      <c r="DW52" s="16">
        <v>3530.6858227300013</v>
      </c>
      <c r="DX52" s="16">
        <v>3517.8532909199989</v>
      </c>
      <c r="DY52" s="16">
        <v>3537.8583018099998</v>
      </c>
      <c r="DZ52" s="16">
        <v>3614.2670349799996</v>
      </c>
      <c r="EA52" s="16">
        <v>3619.0976761000002</v>
      </c>
      <c r="EB52" s="16">
        <v>3642.4878759799994</v>
      </c>
      <c r="EC52" s="16">
        <v>3657.8258880599997</v>
      </c>
      <c r="ED52" s="16">
        <v>5137.2673524700003</v>
      </c>
      <c r="EE52" s="16">
        <v>4954.2137118848696</v>
      </c>
      <c r="EF52" s="16">
        <v>4632.4402337400006</v>
      </c>
      <c r="EG52" s="16">
        <v>5148.2654008599984</v>
      </c>
      <c r="EH52" s="16">
        <v>5101.6594868300008</v>
      </c>
      <c r="EI52" s="16">
        <v>4931.5864785499989</v>
      </c>
      <c r="EJ52" s="16">
        <v>5365.595870789999</v>
      </c>
      <c r="EK52" s="16">
        <v>5530.8628837799997</v>
      </c>
      <c r="EL52" s="16">
        <v>5785.2970176599983</v>
      </c>
      <c r="EM52" s="16">
        <v>6114.646056769996</v>
      </c>
      <c r="EN52" s="16">
        <v>6413.8928948799994</v>
      </c>
      <c r="EO52" s="16">
        <v>6242.5246192099976</v>
      </c>
      <c r="EP52" s="16">
        <v>5362.4625060299995</v>
      </c>
      <c r="EQ52" s="16">
        <v>5990.6531980600012</v>
      </c>
      <c r="ER52" s="16">
        <v>6004.6427283300036</v>
      </c>
      <c r="ES52" s="16">
        <v>6602.7128328400013</v>
      </c>
      <c r="ET52" s="16">
        <v>6584.2193710500032</v>
      </c>
      <c r="EU52" s="16">
        <v>6866.4493914700033</v>
      </c>
      <c r="EV52" s="16">
        <v>6968.5882972300005</v>
      </c>
      <c r="EW52" s="16">
        <v>7147.4080604000001</v>
      </c>
      <c r="EX52" s="16">
        <v>7395.2707791600023</v>
      </c>
    </row>
    <row r="53" spans="1:154" s="18" customFormat="1" x14ac:dyDescent="0.3">
      <c r="A53" s="15" t="s">
        <v>65</v>
      </c>
      <c r="B53" s="16">
        <v>408.56922850000001</v>
      </c>
      <c r="C53" s="16">
        <v>449.61334724</v>
      </c>
      <c r="D53" s="16">
        <v>558.79761845999997</v>
      </c>
      <c r="E53" s="16">
        <v>632.5604599394585</v>
      </c>
      <c r="F53" s="16">
        <v>755.95982844000014</v>
      </c>
      <c r="G53" s="16">
        <v>884.08116928999993</v>
      </c>
      <c r="H53" s="16">
        <v>999.9443445400002</v>
      </c>
      <c r="I53" s="16">
        <v>1061.2783304899999</v>
      </c>
      <c r="J53" s="16">
        <v>1058.7593304899999</v>
      </c>
      <c r="K53" s="17">
        <v>1073.45201191</v>
      </c>
      <c r="L53" s="16">
        <v>1031.6569285054829</v>
      </c>
      <c r="M53" s="16">
        <v>1164.4539498496306</v>
      </c>
      <c r="N53" s="16">
        <v>1029.6989641663524</v>
      </c>
      <c r="O53" s="16">
        <v>998.83575113635231</v>
      </c>
      <c r="P53" s="16">
        <v>991.02724460635238</v>
      </c>
      <c r="Q53" s="16">
        <v>998.37114786635232</v>
      </c>
      <c r="R53" s="16">
        <v>996.52699566635238</v>
      </c>
      <c r="S53" s="16">
        <v>928.62377730000003</v>
      </c>
      <c r="T53" s="16">
        <v>951.79704502000004</v>
      </c>
      <c r="U53" s="16">
        <v>929.11951568000006</v>
      </c>
      <c r="V53" s="16">
        <v>914.31067637000001</v>
      </c>
      <c r="W53" s="16">
        <v>946.72991211999999</v>
      </c>
      <c r="X53" s="16">
        <v>894.78924088000008</v>
      </c>
      <c r="Y53" s="16">
        <v>903.95611566999992</v>
      </c>
      <c r="Z53" s="16">
        <v>833.45878690000006</v>
      </c>
      <c r="AA53" s="16">
        <v>839.51698584999997</v>
      </c>
      <c r="AB53" s="16">
        <v>748.24527129000001</v>
      </c>
      <c r="AC53" s="16">
        <v>720.92647872000009</v>
      </c>
      <c r="AD53" s="16">
        <v>709.85653325999999</v>
      </c>
      <c r="AE53" s="16">
        <v>700.31208904999994</v>
      </c>
      <c r="AF53" s="16">
        <v>677.00774415000001</v>
      </c>
      <c r="AG53" s="16">
        <v>671.60165927000003</v>
      </c>
      <c r="AH53" s="16">
        <v>684.11382372000003</v>
      </c>
      <c r="AI53" s="16">
        <v>684.27419606000012</v>
      </c>
      <c r="AJ53" s="16">
        <v>674.25301610999998</v>
      </c>
      <c r="AK53" s="16">
        <v>663.72642901999996</v>
      </c>
      <c r="AL53" s="16">
        <v>639.4528558400001</v>
      </c>
      <c r="AM53" s="16">
        <v>609.74280422000015</v>
      </c>
      <c r="AN53" s="16">
        <v>584.78065176999985</v>
      </c>
      <c r="AO53" s="16">
        <v>642.18305261000023</v>
      </c>
      <c r="AP53" s="16">
        <v>635.05995707000011</v>
      </c>
      <c r="AQ53" s="16">
        <v>603.19609033000017</v>
      </c>
      <c r="AR53" s="16">
        <v>592.94603750999988</v>
      </c>
      <c r="AS53" s="16">
        <v>553.99684308999986</v>
      </c>
      <c r="AT53" s="16">
        <v>565.74035677999996</v>
      </c>
      <c r="AU53" s="16">
        <v>541.55095777999998</v>
      </c>
      <c r="AV53" s="16">
        <v>531.78562579000015</v>
      </c>
      <c r="AW53" s="16">
        <v>505.29282973000005</v>
      </c>
      <c r="AX53" s="16">
        <v>449.00906671000007</v>
      </c>
      <c r="AY53" s="16">
        <v>159.80558376000005</v>
      </c>
      <c r="AZ53" s="16">
        <v>165.38830388000002</v>
      </c>
      <c r="BA53" s="16">
        <v>149.04456738000002</v>
      </c>
      <c r="BB53" s="16">
        <v>157.59007401999997</v>
      </c>
      <c r="BC53" s="16">
        <v>298.05574611999998</v>
      </c>
      <c r="BD53" s="16">
        <v>309.37115125000003</v>
      </c>
      <c r="BE53" s="16">
        <v>280.32944004000001</v>
      </c>
      <c r="BF53" s="16">
        <v>286.26948788999999</v>
      </c>
      <c r="BG53" s="16">
        <v>184.40908725000003</v>
      </c>
      <c r="BH53" s="16">
        <v>163.44533085000003</v>
      </c>
      <c r="BI53" s="16">
        <v>106.59445401000002</v>
      </c>
      <c r="BJ53" s="16">
        <v>109.75687661000003</v>
      </c>
      <c r="BK53" s="16">
        <v>99.962950950000021</v>
      </c>
      <c r="BL53" s="16">
        <v>118.11720092000002</v>
      </c>
      <c r="BM53" s="16">
        <v>120.19005236000001</v>
      </c>
      <c r="BN53" s="16">
        <v>106.43835746000002</v>
      </c>
      <c r="BO53" s="16">
        <v>107.68117800000002</v>
      </c>
      <c r="BP53" s="16">
        <v>107.69845221000001</v>
      </c>
      <c r="BQ53" s="16">
        <v>100.78927373000001</v>
      </c>
      <c r="BR53" s="16">
        <v>105.78930523</v>
      </c>
      <c r="BS53" s="16">
        <v>117.41474119</v>
      </c>
      <c r="BT53" s="16">
        <v>102.63958581</v>
      </c>
      <c r="BU53" s="16">
        <v>120.13715292000001</v>
      </c>
      <c r="BV53" s="16">
        <v>101.25996013000001</v>
      </c>
      <c r="BW53" s="16">
        <v>99.417557099999996</v>
      </c>
      <c r="BX53" s="16">
        <v>112.89040736999998</v>
      </c>
      <c r="BY53" s="16">
        <v>112.43312152000001</v>
      </c>
      <c r="BZ53" s="16">
        <v>141.65921637</v>
      </c>
      <c r="CA53" s="16">
        <v>190.30546149</v>
      </c>
      <c r="CB53" s="16">
        <v>224.32233259</v>
      </c>
      <c r="CC53" s="16">
        <v>201.87318044</v>
      </c>
      <c r="CD53" s="16">
        <v>314.84123076999958</v>
      </c>
      <c r="CE53" s="16">
        <v>348.10515012000002</v>
      </c>
      <c r="CF53" s="16">
        <v>382.32869717</v>
      </c>
      <c r="CG53" s="16">
        <v>487.39703502000003</v>
      </c>
      <c r="CH53" s="16">
        <v>523.98571304000006</v>
      </c>
      <c r="CI53" s="16">
        <v>530.20740360000002</v>
      </c>
      <c r="CJ53" s="16">
        <v>360.22808744000008</v>
      </c>
      <c r="CK53" s="16">
        <v>418.52359516000001</v>
      </c>
      <c r="CL53" s="16">
        <v>344.44271558999986</v>
      </c>
      <c r="CM53" s="16">
        <v>540.31491767</v>
      </c>
      <c r="CN53" s="16">
        <v>546.75137840000002</v>
      </c>
      <c r="CO53" s="16">
        <v>591.93167363999999</v>
      </c>
      <c r="CP53" s="16">
        <v>508.25085787000012</v>
      </c>
      <c r="CQ53" s="16">
        <v>341.03863989999996</v>
      </c>
      <c r="CR53" s="16">
        <v>408.26432555999992</v>
      </c>
      <c r="CS53" s="16">
        <v>404.95546867000002</v>
      </c>
      <c r="CT53" s="16">
        <v>365.71954827000008</v>
      </c>
      <c r="CU53" s="16">
        <v>394.26557079999992</v>
      </c>
      <c r="CV53" s="16">
        <v>359.47883171000001</v>
      </c>
      <c r="CW53" s="16">
        <v>443.71589706999998</v>
      </c>
      <c r="CX53" s="16">
        <v>465.94951857000001</v>
      </c>
      <c r="CY53" s="16">
        <v>807.49061678999988</v>
      </c>
      <c r="CZ53" s="16">
        <v>786.17899774999989</v>
      </c>
      <c r="DA53" s="16">
        <v>1214.7120007199997</v>
      </c>
      <c r="DB53" s="16">
        <v>1193.8524971100001</v>
      </c>
      <c r="DC53" s="16">
        <v>1025.7995082199998</v>
      </c>
      <c r="DD53" s="16">
        <v>1224.93501717</v>
      </c>
      <c r="DE53" s="16">
        <v>1228.9264311900004</v>
      </c>
      <c r="DF53" s="16">
        <v>1403.3338841499999</v>
      </c>
      <c r="DG53" s="16">
        <v>1229.4829217399999</v>
      </c>
      <c r="DH53" s="16">
        <v>1218.0612622099998</v>
      </c>
      <c r="DI53" s="16">
        <v>1241.1974105200004</v>
      </c>
      <c r="DJ53" s="16">
        <v>1327.9193404</v>
      </c>
      <c r="DK53" s="16">
        <v>1413.1211372400001</v>
      </c>
      <c r="DL53" s="16">
        <v>1338.76704197</v>
      </c>
      <c r="DM53" s="16">
        <v>1220.7109308800002</v>
      </c>
      <c r="DN53" s="16">
        <v>1550.6267681999998</v>
      </c>
      <c r="DO53" s="16">
        <v>1514.2759956999998</v>
      </c>
      <c r="DP53" s="16">
        <v>1640.6830290099999</v>
      </c>
      <c r="DQ53" s="16">
        <v>1767.5359293500001</v>
      </c>
      <c r="DR53" s="16">
        <v>1870.79327134</v>
      </c>
      <c r="DS53" s="16">
        <v>1238.78904489</v>
      </c>
      <c r="DT53" s="16">
        <v>1205.8374538400001</v>
      </c>
      <c r="DU53" s="16">
        <v>1497.5827782099998</v>
      </c>
      <c r="DV53" s="16">
        <v>1539.4292939399998</v>
      </c>
      <c r="DW53" s="16">
        <v>1656.0973991399997</v>
      </c>
      <c r="DX53" s="16">
        <v>1725.8446638599999</v>
      </c>
      <c r="DY53" s="16">
        <v>1629.4926510000003</v>
      </c>
      <c r="DZ53" s="16">
        <v>1878.4072146799997</v>
      </c>
      <c r="EA53" s="16">
        <v>1891.0002263099998</v>
      </c>
      <c r="EB53" s="16">
        <v>1762.6310402199997</v>
      </c>
      <c r="EC53" s="16">
        <v>1871.9531446899994</v>
      </c>
      <c r="ED53" s="16">
        <v>2062.5651764599997</v>
      </c>
      <c r="EE53" s="16">
        <v>2146.954859989999</v>
      </c>
      <c r="EF53" s="16">
        <v>2712.9388372999997</v>
      </c>
      <c r="EG53" s="16">
        <v>2704.7871742599996</v>
      </c>
      <c r="EH53" s="16">
        <v>2583.5141155699998</v>
      </c>
      <c r="EI53" s="16">
        <v>2500.6032731300006</v>
      </c>
      <c r="EJ53" s="16">
        <v>2699.38193495</v>
      </c>
      <c r="EK53" s="16">
        <v>2413.920865460002</v>
      </c>
      <c r="EL53" s="16">
        <v>2127.4294010800022</v>
      </c>
      <c r="EM53" s="16">
        <v>2489.4977307400027</v>
      </c>
      <c r="EN53" s="16">
        <v>2849.3765758700024</v>
      </c>
      <c r="EO53" s="16">
        <v>2835.6771667799994</v>
      </c>
      <c r="EP53" s="16">
        <v>2359.5007530700004</v>
      </c>
      <c r="EQ53" s="16">
        <v>2791.6840285899998</v>
      </c>
      <c r="ER53" s="16">
        <v>2446.6453055100001</v>
      </c>
      <c r="ES53" s="16">
        <v>2985.6085639799999</v>
      </c>
      <c r="ET53" s="16">
        <v>3692.3345659800002</v>
      </c>
      <c r="EU53" s="16">
        <v>3774.6688852299999</v>
      </c>
      <c r="EV53" s="16">
        <v>3765.3909686900001</v>
      </c>
      <c r="EW53" s="16">
        <v>3692.9469447400006</v>
      </c>
      <c r="EX53" s="16">
        <v>3735.8589212300003</v>
      </c>
    </row>
    <row r="54" spans="1:154" s="18" customFormat="1" x14ac:dyDescent="0.3">
      <c r="A54" s="15" t="s">
        <v>66</v>
      </c>
      <c r="B54" s="16">
        <v>149.06417343999996</v>
      </c>
      <c r="C54" s="16">
        <v>146.29236868000001</v>
      </c>
      <c r="D54" s="16">
        <v>162.96817336999999</v>
      </c>
      <c r="E54" s="16">
        <v>343.1115043347296</v>
      </c>
      <c r="F54" s="16">
        <v>334.20649377999996</v>
      </c>
      <c r="G54" s="16">
        <v>316.83128016000001</v>
      </c>
      <c r="H54" s="16">
        <v>295.26497804999997</v>
      </c>
      <c r="I54" s="16">
        <v>299.81552425999996</v>
      </c>
      <c r="J54" s="16">
        <v>296.33352425999993</v>
      </c>
      <c r="K54" s="17">
        <v>318.40585729999998</v>
      </c>
      <c r="L54" s="16">
        <v>430.12519579000002</v>
      </c>
      <c r="M54" s="16">
        <v>635.56725795999989</v>
      </c>
      <c r="N54" s="16">
        <v>403.99484722</v>
      </c>
      <c r="O54" s="16">
        <v>387.00550873999993</v>
      </c>
      <c r="P54" s="16">
        <v>359.24483749999996</v>
      </c>
      <c r="Q54" s="16">
        <v>398.05435824</v>
      </c>
      <c r="R54" s="16">
        <v>401.60089697000001</v>
      </c>
      <c r="S54" s="16">
        <v>456.24018496999997</v>
      </c>
      <c r="T54" s="16">
        <v>423.57618640999999</v>
      </c>
      <c r="U54" s="16">
        <v>300.92147873000005</v>
      </c>
      <c r="V54" s="16">
        <v>317.72609965999999</v>
      </c>
      <c r="W54" s="16">
        <v>329.86065393999996</v>
      </c>
      <c r="X54" s="16">
        <v>348.01025689999994</v>
      </c>
      <c r="Y54" s="16">
        <v>324.47367496999999</v>
      </c>
      <c r="Z54" s="16">
        <v>295.44594754999997</v>
      </c>
      <c r="AA54" s="16">
        <v>270.15909870000002</v>
      </c>
      <c r="AB54" s="16">
        <v>282.32788540999996</v>
      </c>
      <c r="AC54" s="16">
        <v>293.69495282999998</v>
      </c>
      <c r="AD54" s="16">
        <v>289.93084927999996</v>
      </c>
      <c r="AE54" s="16">
        <v>299.09963349999998</v>
      </c>
      <c r="AF54" s="16">
        <v>308.38023154999996</v>
      </c>
      <c r="AG54" s="16">
        <v>330.43758949999994</v>
      </c>
      <c r="AH54" s="16">
        <v>330.47413219999999</v>
      </c>
      <c r="AI54" s="16">
        <v>331.93070612000002</v>
      </c>
      <c r="AJ54" s="16">
        <v>334.08575228999996</v>
      </c>
      <c r="AK54" s="16">
        <v>316.23450142000002</v>
      </c>
      <c r="AL54" s="16">
        <v>295.39131637999998</v>
      </c>
      <c r="AM54" s="16">
        <v>281.32948975000005</v>
      </c>
      <c r="AN54" s="16">
        <v>322.89963374999996</v>
      </c>
      <c r="AO54" s="16">
        <v>311.89561402999999</v>
      </c>
      <c r="AP54" s="16">
        <v>319.59666984000006</v>
      </c>
      <c r="AQ54" s="16">
        <v>310.23207262999995</v>
      </c>
      <c r="AR54" s="16">
        <v>302.65664166000005</v>
      </c>
      <c r="AS54" s="16">
        <v>298.80976556000002</v>
      </c>
      <c r="AT54" s="16">
        <v>303.20855228000005</v>
      </c>
      <c r="AU54" s="16">
        <v>292.82672983999993</v>
      </c>
      <c r="AV54" s="16">
        <v>282.71782306999995</v>
      </c>
      <c r="AW54" s="16">
        <v>268.53098626999997</v>
      </c>
      <c r="AX54" s="16">
        <v>264.9182323</v>
      </c>
      <c r="AY54" s="16">
        <v>240.51069813999999</v>
      </c>
      <c r="AZ54" s="16">
        <v>294.55641069000001</v>
      </c>
      <c r="BA54" s="16">
        <v>293.87556799999993</v>
      </c>
      <c r="BB54" s="16">
        <v>287.90977658999998</v>
      </c>
      <c r="BC54" s="16">
        <v>279.07349256000003</v>
      </c>
      <c r="BD54" s="16">
        <v>233.79596406000002</v>
      </c>
      <c r="BE54" s="16">
        <v>235.21325269999994</v>
      </c>
      <c r="BF54" s="16">
        <v>214.17923189000001</v>
      </c>
      <c r="BG54" s="16">
        <v>223.92108162999992</v>
      </c>
      <c r="BH54" s="16">
        <v>241.54720342999997</v>
      </c>
      <c r="BI54" s="16">
        <v>273.29428260999998</v>
      </c>
      <c r="BJ54" s="16">
        <v>245.20593700999996</v>
      </c>
      <c r="BK54" s="16">
        <v>224.41167755999993</v>
      </c>
      <c r="BL54" s="16">
        <v>259.70245045999997</v>
      </c>
      <c r="BM54" s="16">
        <v>249.43965335000001</v>
      </c>
      <c r="BN54" s="16">
        <v>276.29459429999997</v>
      </c>
      <c r="BO54" s="16">
        <v>296.60674372</v>
      </c>
      <c r="BP54" s="16">
        <v>241.69962418000006</v>
      </c>
      <c r="BQ54" s="16">
        <v>243.33878544000001</v>
      </c>
      <c r="BR54" s="16">
        <v>251.37863894999998</v>
      </c>
      <c r="BS54" s="16">
        <v>225.68966899000003</v>
      </c>
      <c r="BT54" s="16">
        <v>207.54789618000007</v>
      </c>
      <c r="BU54" s="16">
        <v>165.37978901999998</v>
      </c>
      <c r="BV54" s="16">
        <v>138.70915320000003</v>
      </c>
      <c r="BW54" s="16">
        <v>117.64015712</v>
      </c>
      <c r="BX54" s="16">
        <v>126.81566930000001</v>
      </c>
      <c r="BY54" s="16">
        <v>131.26199260000001</v>
      </c>
      <c r="BZ54" s="16">
        <v>147.33960666000002</v>
      </c>
      <c r="CA54" s="16">
        <v>153.22793042000004</v>
      </c>
      <c r="CB54" s="16">
        <v>149.78572284999998</v>
      </c>
      <c r="CC54" s="16">
        <v>142.80102912999999</v>
      </c>
      <c r="CD54" s="16">
        <v>139.12214996999998</v>
      </c>
      <c r="CE54" s="16">
        <v>267.84897798999998</v>
      </c>
      <c r="CF54" s="16">
        <v>245.48348611999998</v>
      </c>
      <c r="CG54" s="16">
        <v>256.28712138000003</v>
      </c>
      <c r="CH54" s="16">
        <v>307.20985410000003</v>
      </c>
      <c r="CI54" s="16">
        <v>295.24017194000004</v>
      </c>
      <c r="CJ54" s="16">
        <v>325.43150215999998</v>
      </c>
      <c r="CK54" s="16">
        <v>395.71343220999989</v>
      </c>
      <c r="CL54" s="16">
        <v>473.81530011999985</v>
      </c>
      <c r="CM54" s="16">
        <v>430.47184006999998</v>
      </c>
      <c r="CN54" s="16">
        <v>560.47329117000004</v>
      </c>
      <c r="CO54" s="16">
        <v>531.57259513999986</v>
      </c>
      <c r="CP54" s="16">
        <v>519.59850987999994</v>
      </c>
      <c r="CQ54" s="16">
        <v>567.12610071999984</v>
      </c>
      <c r="CR54" s="16">
        <v>537.08358518999989</v>
      </c>
      <c r="CS54" s="16">
        <v>503.92506737999997</v>
      </c>
      <c r="CT54" s="16">
        <v>430.28299420999997</v>
      </c>
      <c r="CU54" s="16">
        <v>498.53484895000008</v>
      </c>
      <c r="CV54" s="16">
        <v>517.81210564000003</v>
      </c>
      <c r="CW54" s="16">
        <v>563.55377001000033</v>
      </c>
      <c r="CX54" s="16">
        <v>567.20031074000008</v>
      </c>
      <c r="CY54" s="16">
        <v>664.76535383000009</v>
      </c>
      <c r="CZ54" s="16">
        <v>632.34014934000027</v>
      </c>
      <c r="DA54" s="16">
        <v>562.17035888999976</v>
      </c>
      <c r="DB54" s="16">
        <v>582.21479398999998</v>
      </c>
      <c r="DC54" s="16">
        <v>585.79455325999993</v>
      </c>
      <c r="DD54" s="16">
        <v>590.82953181999994</v>
      </c>
      <c r="DE54" s="16">
        <v>536.93620249000014</v>
      </c>
      <c r="DF54" s="16">
        <v>545.60973231999992</v>
      </c>
      <c r="DG54" s="16">
        <v>591.86189157000013</v>
      </c>
      <c r="DH54" s="16">
        <v>584.16523393999989</v>
      </c>
      <c r="DI54" s="16">
        <v>602.05923167999993</v>
      </c>
      <c r="DJ54" s="16">
        <v>647.93112092000001</v>
      </c>
      <c r="DK54" s="16">
        <v>583.16557205000004</v>
      </c>
      <c r="DL54" s="16">
        <v>592.72271677002459</v>
      </c>
      <c r="DM54" s="16">
        <v>593.62567180004908</v>
      </c>
      <c r="DN54" s="16">
        <v>579.75354516000004</v>
      </c>
      <c r="DO54" s="16">
        <v>515.86256506999996</v>
      </c>
      <c r="DP54" s="16">
        <v>473.89937362000006</v>
      </c>
      <c r="DQ54" s="16">
        <v>489.57708104999989</v>
      </c>
      <c r="DR54" s="16">
        <v>433.06338711999996</v>
      </c>
      <c r="DS54" s="16">
        <v>428.34309552999997</v>
      </c>
      <c r="DT54" s="16">
        <v>446.55533889999987</v>
      </c>
      <c r="DU54" s="16">
        <v>536.65391922000003</v>
      </c>
      <c r="DV54" s="16">
        <v>609.31137347000004</v>
      </c>
      <c r="DW54" s="16">
        <v>714.29422613000008</v>
      </c>
      <c r="DX54" s="16">
        <v>639.68734188000008</v>
      </c>
      <c r="DY54" s="16">
        <v>650.71667208000008</v>
      </c>
      <c r="DZ54" s="16">
        <v>647.54871328000002</v>
      </c>
      <c r="EA54" s="16">
        <v>723.23954299000013</v>
      </c>
      <c r="EB54" s="16">
        <v>735.68379965999998</v>
      </c>
      <c r="EC54" s="16">
        <v>675.75559467000005</v>
      </c>
      <c r="ED54" s="16">
        <v>637.75298139000006</v>
      </c>
      <c r="EE54" s="16">
        <v>579.00092606999999</v>
      </c>
      <c r="EF54" s="16">
        <v>599.39423909000016</v>
      </c>
      <c r="EG54" s="16">
        <v>581.91061999999988</v>
      </c>
      <c r="EH54" s="16">
        <v>608.86108266000019</v>
      </c>
      <c r="EI54" s="16">
        <v>621.41342409999993</v>
      </c>
      <c r="EJ54" s="16">
        <v>610.46986656999991</v>
      </c>
      <c r="EK54" s="16">
        <v>617.80759800999999</v>
      </c>
      <c r="EL54" s="16">
        <v>512.05973485000004</v>
      </c>
      <c r="EM54" s="16">
        <v>486.81903912999996</v>
      </c>
      <c r="EN54" s="16">
        <v>598.91319899000007</v>
      </c>
      <c r="EO54" s="16">
        <v>671.39717637999991</v>
      </c>
      <c r="EP54" s="16">
        <v>645.25517959000013</v>
      </c>
      <c r="EQ54" s="16">
        <v>778.07284749999997</v>
      </c>
      <c r="ER54" s="16">
        <v>685.38411955999993</v>
      </c>
      <c r="ES54" s="16">
        <v>630.17467648999991</v>
      </c>
      <c r="ET54" s="16">
        <v>608.16404162999993</v>
      </c>
      <c r="EU54" s="16">
        <v>601.16176148000011</v>
      </c>
      <c r="EV54" s="16">
        <v>613.45591947999992</v>
      </c>
      <c r="EW54" s="16">
        <v>593.20354594000003</v>
      </c>
      <c r="EX54" s="16">
        <v>607.37525976000006</v>
      </c>
    </row>
    <row r="55" spans="1:154" s="18" customFormat="1" x14ac:dyDescent="0.3">
      <c r="A55" s="15" t="s">
        <v>67</v>
      </c>
      <c r="B55" s="16">
        <v>398.67196203999998</v>
      </c>
      <c r="C55" s="16">
        <v>697.99978762000001</v>
      </c>
      <c r="D55" s="16">
        <v>728.3690611699999</v>
      </c>
      <c r="E55" s="16">
        <v>303.0133809341765</v>
      </c>
      <c r="F55" s="16">
        <v>423.06699416999999</v>
      </c>
      <c r="G55" s="16">
        <v>405.55016624999996</v>
      </c>
      <c r="H55" s="16">
        <v>457.26546357000018</v>
      </c>
      <c r="I55" s="16">
        <v>577.45196322000004</v>
      </c>
      <c r="J55" s="16">
        <v>597.42596322000009</v>
      </c>
      <c r="K55" s="17">
        <v>579.74978102000011</v>
      </c>
      <c r="L55" s="16">
        <v>401.64590447487342</v>
      </c>
      <c r="M55" s="16">
        <v>392.88487356694725</v>
      </c>
      <c r="N55" s="16">
        <v>402.29797579698754</v>
      </c>
      <c r="O55" s="16">
        <v>394.45421294698758</v>
      </c>
      <c r="P55" s="16">
        <v>395.47692960698754</v>
      </c>
      <c r="Q55" s="16">
        <v>395.13434218698762</v>
      </c>
      <c r="R55" s="16">
        <v>395.86476211698766</v>
      </c>
      <c r="S55" s="16">
        <v>428.11918308999992</v>
      </c>
      <c r="T55" s="16">
        <v>396.08669663000006</v>
      </c>
      <c r="U55" s="16">
        <v>398.16403191145685</v>
      </c>
      <c r="V55" s="16">
        <v>410.15407488999989</v>
      </c>
      <c r="W55" s="16">
        <v>408.24965062999996</v>
      </c>
      <c r="X55" s="16">
        <v>410.92698351000001</v>
      </c>
      <c r="Y55" s="16">
        <v>379.53492416999995</v>
      </c>
      <c r="Z55" s="16">
        <v>387.83112152000007</v>
      </c>
      <c r="AA55" s="16">
        <v>353.50529506000004</v>
      </c>
      <c r="AB55" s="16">
        <v>370.55915782999995</v>
      </c>
      <c r="AC55" s="16">
        <v>356.97880462000001</v>
      </c>
      <c r="AD55" s="16">
        <v>387.26928325</v>
      </c>
      <c r="AE55" s="16">
        <v>390.76370739000009</v>
      </c>
      <c r="AF55" s="16">
        <v>433.3433650799999</v>
      </c>
      <c r="AG55" s="16">
        <v>436.29136342000004</v>
      </c>
      <c r="AH55" s="16">
        <v>411.70379703999993</v>
      </c>
      <c r="AI55" s="16">
        <v>404.04105239</v>
      </c>
      <c r="AJ55" s="16">
        <v>392.82960528000007</v>
      </c>
      <c r="AK55" s="16">
        <v>387.6962018800001</v>
      </c>
      <c r="AL55" s="16">
        <v>647.70308931</v>
      </c>
      <c r="AM55" s="16">
        <v>752.28918485000008</v>
      </c>
      <c r="AN55" s="16">
        <v>734.63790236999989</v>
      </c>
      <c r="AO55" s="16">
        <v>774.81299107999973</v>
      </c>
      <c r="AP55" s="16">
        <v>844.98209405</v>
      </c>
      <c r="AQ55" s="16">
        <v>954.66104508000001</v>
      </c>
      <c r="AR55" s="16">
        <v>809.5935814999998</v>
      </c>
      <c r="AS55" s="16">
        <v>794.22345511000003</v>
      </c>
      <c r="AT55" s="16">
        <v>851.64354372000003</v>
      </c>
      <c r="AU55" s="16">
        <v>1330.993416</v>
      </c>
      <c r="AV55" s="16">
        <v>1365.8754319100001</v>
      </c>
      <c r="AW55" s="16">
        <v>1406.7110108700003</v>
      </c>
      <c r="AX55" s="16">
        <v>842.13790475999986</v>
      </c>
      <c r="AY55" s="16">
        <v>790.32486185999994</v>
      </c>
      <c r="AZ55" s="16">
        <v>879.00915991999989</v>
      </c>
      <c r="BA55" s="16">
        <v>877.66894404999994</v>
      </c>
      <c r="BB55" s="16">
        <v>2945.975422330001</v>
      </c>
      <c r="BC55" s="16">
        <v>895.10242349999987</v>
      </c>
      <c r="BD55" s="16">
        <v>875.32511017999991</v>
      </c>
      <c r="BE55" s="16">
        <v>855.70416045000002</v>
      </c>
      <c r="BF55" s="16">
        <v>898.28239930999985</v>
      </c>
      <c r="BG55" s="16">
        <v>812.70163439000009</v>
      </c>
      <c r="BH55" s="16">
        <v>744.70906404000016</v>
      </c>
      <c r="BI55" s="16">
        <v>912.39421175999928</v>
      </c>
      <c r="BJ55" s="16">
        <v>822.47687985200059</v>
      </c>
      <c r="BK55" s="16">
        <v>780.15323214602881</v>
      </c>
      <c r="BL55" s="16">
        <v>666.47177520000002</v>
      </c>
      <c r="BM55" s="16">
        <v>719.14429781000013</v>
      </c>
      <c r="BN55" s="16">
        <v>765.49092476999999</v>
      </c>
      <c r="BO55" s="16">
        <v>865.70310812000025</v>
      </c>
      <c r="BP55" s="16">
        <v>960.7300176</v>
      </c>
      <c r="BQ55" s="16">
        <v>1017.9655677200001</v>
      </c>
      <c r="BR55" s="16">
        <v>1026.4204639799998</v>
      </c>
      <c r="BS55" s="16">
        <v>1098.5634739499999</v>
      </c>
      <c r="BT55" s="16">
        <v>1085.0329640799998</v>
      </c>
      <c r="BU55" s="16">
        <v>883.89907042999994</v>
      </c>
      <c r="BV55" s="16">
        <v>880.20384698999999</v>
      </c>
      <c r="BW55" s="16">
        <v>862.32790177000015</v>
      </c>
      <c r="BX55" s="16">
        <v>834.08870906000016</v>
      </c>
      <c r="BY55" s="16">
        <v>753.03746464999983</v>
      </c>
      <c r="BZ55" s="16">
        <v>823.99377906999973</v>
      </c>
      <c r="CA55" s="16">
        <v>819.42915464999987</v>
      </c>
      <c r="CB55" s="16">
        <v>766.45890946000009</v>
      </c>
      <c r="CC55" s="16">
        <v>733.68092943000011</v>
      </c>
      <c r="CD55" s="16">
        <v>748.91965582000012</v>
      </c>
      <c r="CE55" s="16">
        <v>794.3174373600001</v>
      </c>
      <c r="CF55" s="16">
        <v>841.55330271999981</v>
      </c>
      <c r="CG55" s="16">
        <v>849.59149033000006</v>
      </c>
      <c r="CH55" s="16">
        <v>966.98682901999985</v>
      </c>
      <c r="CI55" s="16">
        <v>986.27793414582777</v>
      </c>
      <c r="CJ55" s="16">
        <v>991.42211975582779</v>
      </c>
      <c r="CK55" s="16">
        <v>877.89189045000012</v>
      </c>
      <c r="CL55" s="16">
        <v>872.15950180000027</v>
      </c>
      <c r="CM55" s="16">
        <v>920.0595712300003</v>
      </c>
      <c r="CN55" s="16">
        <v>1015.3292204599999</v>
      </c>
      <c r="CO55" s="16">
        <v>1266.6917005099999</v>
      </c>
      <c r="CP55" s="16">
        <v>1101.7920026599998</v>
      </c>
      <c r="CQ55" s="16">
        <v>980.62116675000004</v>
      </c>
      <c r="CR55" s="16">
        <v>1095.945305474</v>
      </c>
      <c r="CS55" s="16">
        <v>1145.23066518</v>
      </c>
      <c r="CT55" s="16">
        <v>1437.3516086699999</v>
      </c>
      <c r="CU55" s="16">
        <v>1757.6680822769997</v>
      </c>
      <c r="CV55" s="16">
        <v>2143.3898443759999</v>
      </c>
      <c r="CW55" s="16">
        <v>2365.0284312659996</v>
      </c>
      <c r="CX55" s="16">
        <v>2508.8657025719999</v>
      </c>
      <c r="CY55" s="16">
        <v>2456.9428555899995</v>
      </c>
      <c r="CZ55" s="16">
        <v>2326.0091847000003</v>
      </c>
      <c r="DA55" s="16">
        <v>2252.0925013100004</v>
      </c>
      <c r="DB55" s="16">
        <v>2176.0252768700007</v>
      </c>
      <c r="DC55" s="16">
        <v>2172.5097845900004</v>
      </c>
      <c r="DD55" s="16">
        <v>2323.9479586999996</v>
      </c>
      <c r="DE55" s="16">
        <v>2344.9051638800006</v>
      </c>
      <c r="DF55" s="16">
        <v>2284.7998805399998</v>
      </c>
      <c r="DG55" s="16">
        <v>2299.07412785</v>
      </c>
      <c r="DH55" s="16">
        <v>2081.2396633599997</v>
      </c>
      <c r="DI55" s="16">
        <v>2168.9605111000005</v>
      </c>
      <c r="DJ55" s="16">
        <v>2193.30425285</v>
      </c>
      <c r="DK55" s="16">
        <v>2242.2447126300008</v>
      </c>
      <c r="DL55" s="16">
        <v>2679.8843861099999</v>
      </c>
      <c r="DM55" s="16">
        <v>2278.0651199099998</v>
      </c>
      <c r="DN55" s="16">
        <v>2441.98870966</v>
      </c>
      <c r="DO55" s="16">
        <v>2549.8881523100004</v>
      </c>
      <c r="DP55" s="16">
        <v>2502.7334198700005</v>
      </c>
      <c r="DQ55" s="16">
        <v>2547.3295905300001</v>
      </c>
      <c r="DR55" s="16">
        <v>2323.621215730001</v>
      </c>
      <c r="DS55" s="16">
        <v>2180.4092240599998</v>
      </c>
      <c r="DT55" s="16">
        <v>2191.14751381</v>
      </c>
      <c r="DU55" s="16">
        <v>2192.62433362</v>
      </c>
      <c r="DV55" s="16">
        <v>2274.0834448999999</v>
      </c>
      <c r="DW55" s="16">
        <v>2269.9459389500007</v>
      </c>
      <c r="DX55" s="16">
        <v>2229.4718656799996</v>
      </c>
      <c r="DY55" s="16">
        <v>2211.0402522600002</v>
      </c>
      <c r="DZ55" s="16">
        <v>2198.6824125200005</v>
      </c>
      <c r="EA55" s="16">
        <v>2289.4092925700002</v>
      </c>
      <c r="EB55" s="16">
        <v>2381.3629892399995</v>
      </c>
      <c r="EC55" s="16">
        <v>2395.2140129199997</v>
      </c>
      <c r="ED55" s="16">
        <v>2409.8915590500001</v>
      </c>
      <c r="EE55" s="16">
        <v>2384.4218651699998</v>
      </c>
      <c r="EF55" s="16">
        <v>2320.4430742</v>
      </c>
      <c r="EG55" s="16">
        <v>4612.9789026100016</v>
      </c>
      <c r="EH55" s="16">
        <v>4603.231793599999</v>
      </c>
      <c r="EI55" s="16">
        <v>4623.9241896599997</v>
      </c>
      <c r="EJ55" s="16">
        <v>4434.088637569992</v>
      </c>
      <c r="EK55" s="16">
        <v>4513.6961904299915</v>
      </c>
      <c r="EL55" s="16">
        <v>4457.6791540599925</v>
      </c>
      <c r="EM55" s="16">
        <v>4964.2232679099934</v>
      </c>
      <c r="EN55" s="16">
        <v>4965.0745113699941</v>
      </c>
      <c r="EO55" s="16">
        <v>4966.3018901299929</v>
      </c>
      <c r="EP55" s="16">
        <v>2140.4433109299953</v>
      </c>
      <c r="EQ55" s="16">
        <v>2044.6881053099946</v>
      </c>
      <c r="ER55" s="16">
        <v>2208.5008740499948</v>
      </c>
      <c r="ES55" s="16">
        <v>2112.3452287799946</v>
      </c>
      <c r="ET55" s="16">
        <v>2197.6721324199957</v>
      </c>
      <c r="EU55" s="16">
        <v>2294.8995733599945</v>
      </c>
      <c r="EV55" s="16">
        <v>2384.3392158299953</v>
      </c>
      <c r="EW55" s="16">
        <v>2398.3450391899951</v>
      </c>
      <c r="EX55" s="16">
        <v>2296.6410888999944</v>
      </c>
    </row>
    <row r="56" spans="1:154" s="18" customFormat="1" x14ac:dyDescent="0.3">
      <c r="A56" s="15" t="s">
        <v>68</v>
      </c>
      <c r="B56" s="16">
        <v>1409.4163430199999</v>
      </c>
      <c r="C56" s="16">
        <v>1333.1207635999997</v>
      </c>
      <c r="D56" s="16">
        <v>1419.0137706699998</v>
      </c>
      <c r="E56" s="16">
        <v>1764.0537725851129</v>
      </c>
      <c r="F56" s="16">
        <v>1413.01999226</v>
      </c>
      <c r="G56" s="16">
        <v>1472.9842244279998</v>
      </c>
      <c r="H56" s="16">
        <v>1444.81524055</v>
      </c>
      <c r="I56" s="16">
        <v>1439.3373651340003</v>
      </c>
      <c r="J56" s="16">
        <v>1437.715365134</v>
      </c>
      <c r="K56" s="17">
        <v>1442.2185776899998</v>
      </c>
      <c r="L56" s="16">
        <v>1259.62525136404</v>
      </c>
      <c r="M56" s="16">
        <v>1155.909536976136</v>
      </c>
      <c r="N56" s="16">
        <v>1245.5459358707212</v>
      </c>
      <c r="O56" s="16">
        <v>1353.1959175007214</v>
      </c>
      <c r="P56" s="16">
        <v>1379.9036515962218</v>
      </c>
      <c r="Q56" s="16">
        <v>1327.6375265902216</v>
      </c>
      <c r="R56" s="16">
        <v>1257.618295531222</v>
      </c>
      <c r="S56" s="16">
        <v>1319.0366259469997</v>
      </c>
      <c r="T56" s="16">
        <v>1268.6431363249994</v>
      </c>
      <c r="U56" s="16">
        <v>1429.3413001142794</v>
      </c>
      <c r="V56" s="16">
        <v>1604.12998793</v>
      </c>
      <c r="W56" s="16">
        <v>1756.1909079175002</v>
      </c>
      <c r="X56" s="16">
        <v>1744.2241648349998</v>
      </c>
      <c r="Y56" s="16">
        <v>1711.2040984025</v>
      </c>
      <c r="Z56" s="16">
        <v>1598.8140037399996</v>
      </c>
      <c r="AA56" s="16">
        <v>1996.5903686100003</v>
      </c>
      <c r="AB56" s="16">
        <v>1980.5845149517113</v>
      </c>
      <c r="AC56" s="16">
        <v>2225.5967303217117</v>
      </c>
      <c r="AD56" s="16">
        <v>2400.5809724364999</v>
      </c>
      <c r="AE56" s="16">
        <v>2280.1220162459999</v>
      </c>
      <c r="AF56" s="16">
        <v>2451.5124067540005</v>
      </c>
      <c r="AG56" s="16">
        <v>2485.7309105300001</v>
      </c>
      <c r="AH56" s="16">
        <v>2389.2065799599995</v>
      </c>
      <c r="AI56" s="16">
        <v>2494.0993862500009</v>
      </c>
      <c r="AJ56" s="16">
        <v>2478.8688747800002</v>
      </c>
      <c r="AK56" s="16">
        <v>2668.4631834600004</v>
      </c>
      <c r="AL56" s="16">
        <v>2766.1801465600001</v>
      </c>
      <c r="AM56" s="16">
        <v>2689.21481933</v>
      </c>
      <c r="AN56" s="16">
        <v>2725.442618550001</v>
      </c>
      <c r="AO56" s="16">
        <v>2901.9235213599991</v>
      </c>
      <c r="AP56" s="16">
        <v>2882.0865698200005</v>
      </c>
      <c r="AQ56" s="16">
        <v>3039.5352586700005</v>
      </c>
      <c r="AR56" s="16">
        <v>3385.7474628849991</v>
      </c>
      <c r="AS56" s="16">
        <v>3020.3200492949995</v>
      </c>
      <c r="AT56" s="16">
        <v>3138.1546571340004</v>
      </c>
      <c r="AU56" s="16">
        <v>3279.5880318499999</v>
      </c>
      <c r="AV56" s="16">
        <v>3313.5143555724999</v>
      </c>
      <c r="AW56" s="16">
        <v>3243.1453186175008</v>
      </c>
      <c r="AX56" s="16">
        <v>2973.2225151366001</v>
      </c>
      <c r="AY56" s="16">
        <v>2831.0447300899991</v>
      </c>
      <c r="AZ56" s="16">
        <v>2685.5266671400004</v>
      </c>
      <c r="BA56" s="16">
        <v>2937.1635651000001</v>
      </c>
      <c r="BB56" s="16">
        <v>3039.3993110200004</v>
      </c>
      <c r="BC56" s="16">
        <v>2949.6880529800001</v>
      </c>
      <c r="BD56" s="16">
        <v>2992.0016365014999</v>
      </c>
      <c r="BE56" s="16">
        <v>3073.5027640214989</v>
      </c>
      <c r="BF56" s="16">
        <v>3022.0240053015004</v>
      </c>
      <c r="BG56" s="16">
        <v>2993.6037983999995</v>
      </c>
      <c r="BH56" s="16">
        <v>3021.108748871</v>
      </c>
      <c r="BI56" s="16">
        <v>3045.4115605735005</v>
      </c>
      <c r="BJ56" s="16">
        <v>2902.637485446</v>
      </c>
      <c r="BK56" s="16">
        <v>2887.6508582092647</v>
      </c>
      <c r="BL56" s="16">
        <v>2802.1841800050006</v>
      </c>
      <c r="BM56" s="16">
        <v>2465.6903955074999</v>
      </c>
      <c r="BN56" s="16">
        <v>2425.2361567599996</v>
      </c>
      <c r="BO56" s="16">
        <v>2675.4674634970002</v>
      </c>
      <c r="BP56" s="16">
        <v>2763.9562793781975</v>
      </c>
      <c r="BQ56" s="16">
        <v>2797.4249341811974</v>
      </c>
      <c r="BR56" s="16">
        <v>2880.9764291916977</v>
      </c>
      <c r="BS56" s="16">
        <v>2993.5252140331977</v>
      </c>
      <c r="BT56" s="16">
        <v>3015.2983794561974</v>
      </c>
      <c r="BU56" s="16">
        <v>3150.7945888431977</v>
      </c>
      <c r="BV56" s="16">
        <v>3131.4211376901962</v>
      </c>
      <c r="BW56" s="16">
        <v>2989.0776013341974</v>
      </c>
      <c r="BX56" s="16">
        <v>3041.7046480046984</v>
      </c>
      <c r="BY56" s="16">
        <v>2939.2164544521979</v>
      </c>
      <c r="BZ56" s="16">
        <v>3032.3895345061974</v>
      </c>
      <c r="CA56" s="16">
        <v>2874.6062952271977</v>
      </c>
      <c r="CB56" s="16">
        <v>2832.7895496601973</v>
      </c>
      <c r="CC56" s="16">
        <v>2948.1364819721985</v>
      </c>
      <c r="CD56" s="16">
        <v>2999.4439927896974</v>
      </c>
      <c r="CE56" s="16">
        <v>3041.0088589821971</v>
      </c>
      <c r="CF56" s="16">
        <v>3172.748247551197</v>
      </c>
      <c r="CG56" s="16">
        <v>3149.3858932411972</v>
      </c>
      <c r="CH56" s="16">
        <v>3051.4920335894999</v>
      </c>
      <c r="CI56" s="16">
        <v>2917.6350949799998</v>
      </c>
      <c r="CJ56" s="16">
        <v>3003.5355667290005</v>
      </c>
      <c r="CK56" s="16">
        <v>3201.0467934540002</v>
      </c>
      <c r="CL56" s="16">
        <v>3279.4690031699993</v>
      </c>
      <c r="CM56" s="16">
        <v>3532.3126755600006</v>
      </c>
      <c r="CN56" s="16">
        <v>3776.3830442000008</v>
      </c>
      <c r="CO56" s="16">
        <v>3673.8283426600005</v>
      </c>
      <c r="CP56" s="16">
        <v>3796.0494705299993</v>
      </c>
      <c r="CQ56" s="16">
        <v>3319.1853237800001</v>
      </c>
      <c r="CR56" s="16">
        <v>3468.8537352875001</v>
      </c>
      <c r="CS56" s="16">
        <v>3453.3742128660006</v>
      </c>
      <c r="CT56" s="16">
        <v>3215.5959708219998</v>
      </c>
      <c r="CU56" s="16">
        <v>2949.401688383</v>
      </c>
      <c r="CV56" s="16">
        <v>2917.7893242510004</v>
      </c>
      <c r="CW56" s="16">
        <v>3195.059384705</v>
      </c>
      <c r="CX56" s="16">
        <v>3338.3614125199992</v>
      </c>
      <c r="CY56" s="16">
        <v>3547.8830121700003</v>
      </c>
      <c r="CZ56" s="16">
        <v>3448.2052307999998</v>
      </c>
      <c r="DA56" s="16">
        <v>3383.1640263499994</v>
      </c>
      <c r="DB56" s="16">
        <v>3208.6556024999995</v>
      </c>
      <c r="DC56" s="16">
        <v>3718.3960489600004</v>
      </c>
      <c r="DD56" s="16">
        <v>3860.1680882399996</v>
      </c>
      <c r="DE56" s="16">
        <v>3922.4624102899998</v>
      </c>
      <c r="DF56" s="16">
        <v>3855.4060106100005</v>
      </c>
      <c r="DG56" s="16">
        <v>4326.8749798600002</v>
      </c>
      <c r="DH56" s="16">
        <v>4051.0368730300006</v>
      </c>
      <c r="DI56" s="16">
        <v>4251.2268924099999</v>
      </c>
      <c r="DJ56" s="16">
        <v>4533.8225359100015</v>
      </c>
      <c r="DK56" s="16">
        <v>4657.835816830001</v>
      </c>
      <c r="DL56" s="16">
        <v>4955.7159085300009</v>
      </c>
      <c r="DM56" s="16">
        <v>5584.1877797300012</v>
      </c>
      <c r="DN56" s="16">
        <v>5631.3677582400014</v>
      </c>
      <c r="DO56" s="16">
        <v>5535.1647541700004</v>
      </c>
      <c r="DP56" s="16">
        <v>5608.0183223500026</v>
      </c>
      <c r="DQ56" s="16">
        <v>5588.0564031000013</v>
      </c>
      <c r="DR56" s="16">
        <v>5374.8799985400001</v>
      </c>
      <c r="DS56" s="16">
        <v>5719.9837617900012</v>
      </c>
      <c r="DT56" s="16">
        <v>5979.1461108299991</v>
      </c>
      <c r="DU56" s="16">
        <v>6141.8986220699999</v>
      </c>
      <c r="DV56" s="16">
        <v>6103.3952352605002</v>
      </c>
      <c r="DW56" s="16">
        <v>7232.9771430499995</v>
      </c>
      <c r="DX56" s="16">
        <v>7350.0637330775007</v>
      </c>
      <c r="DY56" s="16">
        <v>6403.7506752949985</v>
      </c>
      <c r="DZ56" s="16">
        <v>6441.2591463452</v>
      </c>
      <c r="EA56" s="16">
        <v>6523.1423284252014</v>
      </c>
      <c r="EB56" s="16">
        <v>6554.0111526327</v>
      </c>
      <c r="EC56" s="16">
        <v>7213.2521094625008</v>
      </c>
      <c r="ED56" s="16">
        <v>6843.7225839276998</v>
      </c>
      <c r="EE56" s="16">
        <v>6758.47422326789</v>
      </c>
      <c r="EF56" s="16">
        <v>7125.1862430601996</v>
      </c>
      <c r="EG56" s="16">
        <v>7861.5168629052059</v>
      </c>
      <c r="EH56" s="16">
        <v>7855.7067953052056</v>
      </c>
      <c r="EI56" s="16">
        <v>7775.8435338677064</v>
      </c>
      <c r="EJ56" s="16">
        <v>8766.2076741902074</v>
      </c>
      <c r="EK56" s="16">
        <v>10327.814277760006</v>
      </c>
      <c r="EL56" s="16">
        <v>10357.303991275006</v>
      </c>
      <c r="EM56" s="16">
        <v>11214.285669600009</v>
      </c>
      <c r="EN56" s="16">
        <v>11592.304062198011</v>
      </c>
      <c r="EO56" s="16">
        <v>11974.270995723506</v>
      </c>
      <c r="EP56" s="16">
        <v>11338.348912496007</v>
      </c>
      <c r="EQ56" s="16">
        <v>10054.823143276009</v>
      </c>
      <c r="ER56" s="16">
        <v>11041.697909871007</v>
      </c>
      <c r="ES56" s="16">
        <v>11646.630983288504</v>
      </c>
      <c r="ET56" s="16">
        <v>11785.785535507006</v>
      </c>
      <c r="EU56" s="16">
        <v>11796.891709227504</v>
      </c>
      <c r="EV56" s="16">
        <v>12063.777179078506</v>
      </c>
      <c r="EW56" s="16">
        <v>12490.615045330009</v>
      </c>
      <c r="EX56" s="16">
        <v>11765.215922760002</v>
      </c>
    </row>
    <row r="57" spans="1:154" s="18" customFormat="1" x14ac:dyDescent="0.3">
      <c r="A57" s="15" t="s">
        <v>69</v>
      </c>
      <c r="B57" s="16">
        <v>851.74724346000016</v>
      </c>
      <c r="C57" s="16">
        <v>765.5</v>
      </c>
      <c r="D57" s="16">
        <v>846.7414659100001</v>
      </c>
      <c r="E57" s="16">
        <v>784.25148808458675</v>
      </c>
      <c r="F57" s="16">
        <v>701.12863936999997</v>
      </c>
      <c r="G57" s="16">
        <v>708.79962237999985</v>
      </c>
      <c r="H57" s="16">
        <v>651.07019476999994</v>
      </c>
      <c r="I57" s="16">
        <v>661.12809341000013</v>
      </c>
      <c r="J57" s="16">
        <v>661.57609341000011</v>
      </c>
      <c r="K57" s="17">
        <v>622.54105659999993</v>
      </c>
      <c r="L57" s="16">
        <v>732.26831062155497</v>
      </c>
      <c r="M57" s="16">
        <v>555.4722421161174</v>
      </c>
      <c r="N57" s="16">
        <v>557.04281442721492</v>
      </c>
      <c r="O57" s="16">
        <v>496.61388560721497</v>
      </c>
      <c r="P57" s="16">
        <v>466.040352577215</v>
      </c>
      <c r="Q57" s="16">
        <v>466.67370301721485</v>
      </c>
      <c r="R57" s="16">
        <v>499.99673546721488</v>
      </c>
      <c r="S57" s="16">
        <v>551.53847642999995</v>
      </c>
      <c r="T57" s="16">
        <v>575.05658857000003</v>
      </c>
      <c r="U57" s="16">
        <v>538.29427278252501</v>
      </c>
      <c r="V57" s="16">
        <v>625.8808627599999</v>
      </c>
      <c r="W57" s="16">
        <v>820.37295630999995</v>
      </c>
      <c r="X57" s="16">
        <v>803.10545583999999</v>
      </c>
      <c r="Y57" s="16">
        <v>824.23837337000009</v>
      </c>
      <c r="Z57" s="16">
        <v>719.0622251499999</v>
      </c>
      <c r="AA57" s="16">
        <v>674.74324120000006</v>
      </c>
      <c r="AB57" s="16">
        <v>738.46718135000003</v>
      </c>
      <c r="AC57" s="16">
        <v>773.4355475399999</v>
      </c>
      <c r="AD57" s="16">
        <v>803.06348706511051</v>
      </c>
      <c r="AE57" s="16">
        <v>891.22678893076386</v>
      </c>
      <c r="AF57" s="16">
        <v>1001.5511640950001</v>
      </c>
      <c r="AG57" s="16">
        <v>1041.408851543647</v>
      </c>
      <c r="AH57" s="16">
        <v>1072.5317011700001</v>
      </c>
      <c r="AI57" s="16">
        <v>1059.8440710428983</v>
      </c>
      <c r="AJ57" s="16">
        <v>1090.0252626608024</v>
      </c>
      <c r="AK57" s="16">
        <v>1207.1346129165454</v>
      </c>
      <c r="AL57" s="16">
        <v>987.88003163999997</v>
      </c>
      <c r="AM57" s="16">
        <v>762.11030710989257</v>
      </c>
      <c r="AN57" s="16">
        <v>864.72855888000026</v>
      </c>
      <c r="AO57" s="16">
        <v>1028.2024694300001</v>
      </c>
      <c r="AP57" s="16">
        <v>1007.68227097</v>
      </c>
      <c r="AQ57" s="16">
        <v>1029.5086024135999</v>
      </c>
      <c r="AR57" s="16">
        <v>1005.0044958072001</v>
      </c>
      <c r="AS57" s="16">
        <v>1386.5704124013</v>
      </c>
      <c r="AT57" s="16">
        <v>1129.1979778431</v>
      </c>
      <c r="AU57" s="16">
        <v>1251.0997328571998</v>
      </c>
      <c r="AV57" s="16">
        <v>1224.7833885230996</v>
      </c>
      <c r="AW57" s="16">
        <v>1184.7898363423999</v>
      </c>
      <c r="AX57" s="16">
        <v>1180.5475124887998</v>
      </c>
      <c r="AY57" s="16">
        <v>1169.8393480988002</v>
      </c>
      <c r="AZ57" s="16">
        <v>1266.4862185001998</v>
      </c>
      <c r="BA57" s="16">
        <v>1288.3098061912001</v>
      </c>
      <c r="BB57" s="16">
        <v>1187.8961892153002</v>
      </c>
      <c r="BC57" s="16">
        <v>1088.2610758123999</v>
      </c>
      <c r="BD57" s="16">
        <v>1073.1526556096001</v>
      </c>
      <c r="BE57" s="16">
        <v>1055.8784910452005</v>
      </c>
      <c r="BF57" s="16">
        <v>1101.0714848704999</v>
      </c>
      <c r="BG57" s="16">
        <v>1034.3951666634002</v>
      </c>
      <c r="BH57" s="16">
        <v>1033.2134126392002</v>
      </c>
      <c r="BI57" s="16">
        <v>1028.953084</v>
      </c>
      <c r="BJ57" s="16">
        <v>1020.6156225800001</v>
      </c>
      <c r="BK57" s="16">
        <v>906.60130844009802</v>
      </c>
      <c r="BL57" s="16">
        <v>1046.6665134599998</v>
      </c>
      <c r="BM57" s="16">
        <v>1090.9262382900004</v>
      </c>
      <c r="BN57" s="16">
        <v>1042.22811009</v>
      </c>
      <c r="BO57" s="16">
        <v>1208.3279467700002</v>
      </c>
      <c r="BP57" s="16">
        <v>1378.8554720800003</v>
      </c>
      <c r="BQ57" s="16">
        <v>1415.0954830900005</v>
      </c>
      <c r="BR57" s="16">
        <v>1431.2667742300002</v>
      </c>
      <c r="BS57" s="16">
        <v>1524.7056671900002</v>
      </c>
      <c r="BT57" s="16">
        <v>1340.9880010200002</v>
      </c>
      <c r="BU57" s="16">
        <v>1282.0845301800005</v>
      </c>
      <c r="BV57" s="16">
        <v>1236.0569997</v>
      </c>
      <c r="BW57" s="16">
        <v>1222.0585469800005</v>
      </c>
      <c r="BX57" s="16">
        <v>1392.8927990700001</v>
      </c>
      <c r="BY57" s="16">
        <v>1618.8252638900003</v>
      </c>
      <c r="BZ57" s="16">
        <v>2276.01702763</v>
      </c>
      <c r="CA57" s="16">
        <v>2149.7813787400009</v>
      </c>
      <c r="CB57" s="16">
        <v>2357.9123620400005</v>
      </c>
      <c r="CC57" s="16">
        <v>2436.5541453800001</v>
      </c>
      <c r="CD57" s="16">
        <v>2619.55578092</v>
      </c>
      <c r="CE57" s="16">
        <v>2646.7155739700011</v>
      </c>
      <c r="CF57" s="16">
        <v>2599.4129967300014</v>
      </c>
      <c r="CG57" s="16">
        <v>2597.8937757500003</v>
      </c>
      <c r="CH57" s="16">
        <v>2512.8623896200002</v>
      </c>
      <c r="CI57" s="16">
        <v>2574.60577698</v>
      </c>
      <c r="CJ57" s="16">
        <v>2823.4350134900001</v>
      </c>
      <c r="CK57" s="16">
        <v>2794.2514485300007</v>
      </c>
      <c r="CL57" s="16">
        <v>2744.3217386200004</v>
      </c>
      <c r="CM57" s="16">
        <v>2779.3249994600001</v>
      </c>
      <c r="CN57" s="16">
        <v>2865.3968301500004</v>
      </c>
      <c r="CO57" s="16">
        <v>2897.4789062290001</v>
      </c>
      <c r="CP57" s="16">
        <v>2897.2609536840005</v>
      </c>
      <c r="CQ57" s="16">
        <v>3006.0242371985009</v>
      </c>
      <c r="CR57" s="16">
        <v>2768.585785756</v>
      </c>
      <c r="CS57" s="16">
        <v>2716.0762273980004</v>
      </c>
      <c r="CT57" s="16">
        <v>2738.6360529709991</v>
      </c>
      <c r="CU57" s="16">
        <v>2664.7477202745004</v>
      </c>
      <c r="CV57" s="16">
        <v>2661.408868475</v>
      </c>
      <c r="CW57" s="16">
        <v>2463.2802247300001</v>
      </c>
      <c r="CX57" s="16">
        <v>2481.7040935499999</v>
      </c>
      <c r="CY57" s="16">
        <v>2631.6566414800004</v>
      </c>
      <c r="CZ57" s="16">
        <v>2810.7715875100002</v>
      </c>
      <c r="DA57" s="16">
        <v>2854.39311851</v>
      </c>
      <c r="DB57" s="16">
        <v>2735.5903396799999</v>
      </c>
      <c r="DC57" s="16">
        <v>2878.4348858100002</v>
      </c>
      <c r="DD57" s="16">
        <v>2825.3785451899998</v>
      </c>
      <c r="DE57" s="16">
        <v>3012.2280704899999</v>
      </c>
      <c r="DF57" s="16">
        <v>2816.5234340599995</v>
      </c>
      <c r="DG57" s="16">
        <v>3096.6543304500001</v>
      </c>
      <c r="DH57" s="16">
        <v>3397.1626205899997</v>
      </c>
      <c r="DI57" s="16">
        <v>3750.5522354400005</v>
      </c>
      <c r="DJ57" s="16">
        <v>4076.64015986</v>
      </c>
      <c r="DK57" s="16">
        <v>4260.2282800200001</v>
      </c>
      <c r="DL57" s="16">
        <v>4368.2885812199993</v>
      </c>
      <c r="DM57" s="16">
        <v>4339.4779335300009</v>
      </c>
      <c r="DN57" s="16">
        <v>4446.7665890500002</v>
      </c>
      <c r="DO57" s="16">
        <v>4553.0792835700004</v>
      </c>
      <c r="DP57" s="16">
        <v>4197.1640457399999</v>
      </c>
      <c r="DQ57" s="16">
        <v>4098.4803026199997</v>
      </c>
      <c r="DR57" s="16">
        <v>4222.8527837174997</v>
      </c>
      <c r="DS57" s="16">
        <v>4299.2480512945003</v>
      </c>
      <c r="DT57" s="16">
        <v>4584.2501097144996</v>
      </c>
      <c r="DU57" s="16">
        <v>4870.8566191845002</v>
      </c>
      <c r="DV57" s="16">
        <v>4748.7707716330005</v>
      </c>
      <c r="DW57" s="16">
        <v>4283.2866849420016</v>
      </c>
      <c r="DX57" s="16">
        <v>4259.4740935480013</v>
      </c>
      <c r="DY57" s="16">
        <v>4899.3863601030007</v>
      </c>
      <c r="DZ57" s="16">
        <v>4955.9649426790002</v>
      </c>
      <c r="EA57" s="16">
        <v>5589.935928363001</v>
      </c>
      <c r="EB57" s="16">
        <v>5743.7603268675002</v>
      </c>
      <c r="EC57" s="16">
        <v>5844.2350168435005</v>
      </c>
      <c r="ED57" s="16">
        <v>5658.6218911225005</v>
      </c>
      <c r="EE57" s="16">
        <v>5865.1793463260019</v>
      </c>
      <c r="EF57" s="16">
        <v>4335.0481789284995</v>
      </c>
      <c r="EG57" s="16">
        <v>3913.2953553315015</v>
      </c>
      <c r="EH57" s="16">
        <v>4381.2381061570004</v>
      </c>
      <c r="EI57" s="16">
        <v>4338.9475926875011</v>
      </c>
      <c r="EJ57" s="16">
        <v>4775.3784414175016</v>
      </c>
      <c r="EK57" s="16">
        <v>4496.9374031299994</v>
      </c>
      <c r="EL57" s="16">
        <v>4808.4018701620007</v>
      </c>
      <c r="EM57" s="16">
        <v>5247.603803416001</v>
      </c>
      <c r="EN57" s="16">
        <v>5086.9869775200013</v>
      </c>
      <c r="EO57" s="16">
        <v>5374.566808380001</v>
      </c>
      <c r="EP57" s="16">
        <v>5330.4088219200003</v>
      </c>
      <c r="EQ57" s="16">
        <v>5740.9846306400013</v>
      </c>
      <c r="ER57" s="16">
        <v>5599.821352949999</v>
      </c>
      <c r="ES57" s="16">
        <v>6640.264316974999</v>
      </c>
      <c r="ET57" s="16">
        <v>6595.2513257099999</v>
      </c>
      <c r="EU57" s="16">
        <v>6904.69609717</v>
      </c>
      <c r="EV57" s="16">
        <v>7052.9618078200001</v>
      </c>
      <c r="EW57" s="16">
        <v>6735.8979940400004</v>
      </c>
      <c r="EX57" s="16">
        <v>6969.3371297200001</v>
      </c>
    </row>
    <row r="58" spans="1:154" s="18" customFormat="1" x14ac:dyDescent="0.3">
      <c r="A58" s="15" t="s">
        <v>70</v>
      </c>
      <c r="B58" s="16">
        <v>153.45610692000002</v>
      </c>
      <c r="C58" s="16">
        <v>139.72305355999998</v>
      </c>
      <c r="D58" s="16">
        <v>149.03668622000001</v>
      </c>
      <c r="E58" s="16">
        <v>179.74502993499971</v>
      </c>
      <c r="F58" s="16">
        <v>137.84110536</v>
      </c>
      <c r="G58" s="16">
        <v>156.42531287</v>
      </c>
      <c r="H58" s="16">
        <v>530.91660603000003</v>
      </c>
      <c r="I58" s="16">
        <v>330.33608354</v>
      </c>
      <c r="J58" s="16">
        <v>330.33608354</v>
      </c>
      <c r="K58" s="17">
        <v>249.67882709</v>
      </c>
      <c r="L58" s="16">
        <v>193.47755049999998</v>
      </c>
      <c r="M58" s="16">
        <v>160.70386878713461</v>
      </c>
      <c r="N58" s="16">
        <v>145.04746402214886</v>
      </c>
      <c r="O58" s="16">
        <v>147.36390196214887</v>
      </c>
      <c r="P58" s="16">
        <v>382.56500266764886</v>
      </c>
      <c r="Q58" s="16">
        <v>347.59318112164885</v>
      </c>
      <c r="R58" s="16">
        <v>358.78649753264892</v>
      </c>
      <c r="S58" s="16">
        <v>310.92451693699991</v>
      </c>
      <c r="T58" s="16">
        <v>415.65066571499995</v>
      </c>
      <c r="U58" s="16">
        <v>415.79139555249992</v>
      </c>
      <c r="V58" s="16">
        <v>518.29274242999998</v>
      </c>
      <c r="W58" s="16">
        <v>524.4736921975001</v>
      </c>
      <c r="X58" s="16">
        <v>405.86013984499999</v>
      </c>
      <c r="Y58" s="16">
        <v>418.24614447250008</v>
      </c>
      <c r="Z58" s="16">
        <v>327.79615119000005</v>
      </c>
      <c r="AA58" s="16">
        <v>366.30391197999995</v>
      </c>
      <c r="AB58" s="16">
        <v>369.08303584999999</v>
      </c>
      <c r="AC58" s="16">
        <v>379.41638786999999</v>
      </c>
      <c r="AD58" s="16">
        <v>391.98420448999997</v>
      </c>
      <c r="AE58" s="16">
        <v>387.32682822000004</v>
      </c>
      <c r="AF58" s="16">
        <v>410.01072094999995</v>
      </c>
      <c r="AG58" s="16">
        <v>429.44303531999998</v>
      </c>
      <c r="AH58" s="16">
        <v>423.43300111000008</v>
      </c>
      <c r="AI58" s="16">
        <v>411.18973679999999</v>
      </c>
      <c r="AJ58" s="16">
        <v>532.89133227999992</v>
      </c>
      <c r="AK58" s="16">
        <v>572.09218419000001</v>
      </c>
      <c r="AL58" s="16">
        <v>699.12156511000001</v>
      </c>
      <c r="AM58" s="16">
        <v>526.51891307999995</v>
      </c>
      <c r="AN58" s="16">
        <v>504.68505401999994</v>
      </c>
      <c r="AO58" s="16">
        <v>506.62689274999997</v>
      </c>
      <c r="AP58" s="16">
        <v>528.42987363999998</v>
      </c>
      <c r="AQ58" s="16">
        <v>544.09753483000009</v>
      </c>
      <c r="AR58" s="16">
        <v>510.58264054</v>
      </c>
      <c r="AS58" s="16">
        <v>433.39690593000006</v>
      </c>
      <c r="AT58" s="16">
        <v>434.2882110700001</v>
      </c>
      <c r="AU58" s="16">
        <v>371.64175673</v>
      </c>
      <c r="AV58" s="16">
        <v>338.85927759999998</v>
      </c>
      <c r="AW58" s="16">
        <v>349.84238598999997</v>
      </c>
      <c r="AX58" s="16">
        <v>391.89670832999997</v>
      </c>
      <c r="AY58" s="16">
        <v>410.11672442000003</v>
      </c>
      <c r="AZ58" s="16">
        <v>563.45855929800007</v>
      </c>
      <c r="BA58" s="16">
        <v>599.07787228199993</v>
      </c>
      <c r="BB58" s="16">
        <v>615.39848329649999</v>
      </c>
      <c r="BC58" s="16">
        <v>627.69951252199985</v>
      </c>
      <c r="BD58" s="16">
        <v>589.95775020050007</v>
      </c>
      <c r="BE58" s="16">
        <v>615.33646666050004</v>
      </c>
      <c r="BF58" s="16">
        <v>432.7108354904999</v>
      </c>
      <c r="BG58" s="16">
        <v>427.55396465000001</v>
      </c>
      <c r="BH58" s="16">
        <v>463.23095018999993</v>
      </c>
      <c r="BI58" s="16">
        <v>488.07887886999998</v>
      </c>
      <c r="BJ58" s="16">
        <v>545.49481857799969</v>
      </c>
      <c r="BK58" s="16">
        <v>421.46860731999999</v>
      </c>
      <c r="BL58" s="16">
        <v>506.23398107999998</v>
      </c>
      <c r="BM58" s="16">
        <v>503.08150115000007</v>
      </c>
      <c r="BN58" s="16">
        <v>478.37223960999995</v>
      </c>
      <c r="BO58" s="16">
        <v>487.74753415999993</v>
      </c>
      <c r="BP58" s="16">
        <v>658.86483308000004</v>
      </c>
      <c r="BQ58" s="16">
        <v>575.96924484999988</v>
      </c>
      <c r="BR58" s="16">
        <v>580.10114918999989</v>
      </c>
      <c r="BS58" s="16">
        <v>708.08834691999982</v>
      </c>
      <c r="BT58" s="16">
        <v>809.36954865999985</v>
      </c>
      <c r="BU58" s="16">
        <v>723.21337018999998</v>
      </c>
      <c r="BV58" s="16">
        <v>494.38208584999973</v>
      </c>
      <c r="BW58" s="16">
        <v>570.14775812999983</v>
      </c>
      <c r="BX58" s="16">
        <v>495.00689607999999</v>
      </c>
      <c r="BY58" s="16">
        <v>519.00880490999998</v>
      </c>
      <c r="BZ58" s="16">
        <v>567.31316917999993</v>
      </c>
      <c r="CA58" s="16">
        <v>1173.04116933</v>
      </c>
      <c r="CB58" s="16">
        <v>1422.5063361800001</v>
      </c>
      <c r="CC58" s="16">
        <v>1449.7496506599996</v>
      </c>
      <c r="CD58" s="16">
        <v>1449.8987085099998</v>
      </c>
      <c r="CE58" s="16">
        <v>1318.95215396</v>
      </c>
      <c r="CF58" s="16">
        <v>1089.5026529299998</v>
      </c>
      <c r="CG58" s="16">
        <v>1556.1797614399998</v>
      </c>
      <c r="CH58" s="16">
        <v>1821.2911077600004</v>
      </c>
      <c r="CI58" s="16">
        <v>1659.9976252470005</v>
      </c>
      <c r="CJ58" s="16">
        <v>1758.3019420200001</v>
      </c>
      <c r="CK58" s="16">
        <v>2112.7554271199997</v>
      </c>
      <c r="CL58" s="16">
        <v>2241.8572384400004</v>
      </c>
      <c r="CM58" s="16">
        <v>2500.0643467499999</v>
      </c>
      <c r="CN58" s="16">
        <v>2295.8504225999995</v>
      </c>
      <c r="CO58" s="16">
        <v>2400.4423348599989</v>
      </c>
      <c r="CP58" s="16">
        <v>2449.5842369299999</v>
      </c>
      <c r="CQ58" s="16">
        <v>2307.1947059219997</v>
      </c>
      <c r="CR58" s="16">
        <v>2495.1543681299995</v>
      </c>
      <c r="CS58" s="16">
        <v>2556.6623531809996</v>
      </c>
      <c r="CT58" s="16">
        <v>3277.6935262409997</v>
      </c>
      <c r="CU58" s="16">
        <v>3262.6265756099992</v>
      </c>
      <c r="CV58" s="16">
        <v>3211.8684997599994</v>
      </c>
      <c r="CW58" s="16">
        <v>3597.0738068400005</v>
      </c>
      <c r="CX58" s="16">
        <v>3719.9061417799994</v>
      </c>
      <c r="CY58" s="16">
        <v>3344.6841575699996</v>
      </c>
      <c r="CZ58" s="16">
        <v>3479.6956820800006</v>
      </c>
      <c r="DA58" s="16">
        <v>3624.0598430700011</v>
      </c>
      <c r="DB58" s="16">
        <v>3548.9962645500013</v>
      </c>
      <c r="DC58" s="16">
        <v>3977.7450217599999</v>
      </c>
      <c r="DD58" s="16">
        <v>3995.8347710999997</v>
      </c>
      <c r="DE58" s="16">
        <v>4013.5503831100004</v>
      </c>
      <c r="DF58" s="16">
        <v>3956.4827329199989</v>
      </c>
      <c r="DG58" s="16">
        <v>3696.6965817799996</v>
      </c>
      <c r="DH58" s="16">
        <v>3412.2057616199995</v>
      </c>
      <c r="DI58" s="16">
        <v>3398.0754698699998</v>
      </c>
      <c r="DJ58" s="16">
        <v>3527.1130826799995</v>
      </c>
      <c r="DK58" s="16">
        <v>3618.5966906599997</v>
      </c>
      <c r="DL58" s="16">
        <v>3454.1333274900003</v>
      </c>
      <c r="DM58" s="16">
        <v>3533.1151879799995</v>
      </c>
      <c r="DN58" s="16">
        <v>3489.0766891799999</v>
      </c>
      <c r="DO58" s="16">
        <v>2570.6913714299985</v>
      </c>
      <c r="DP58" s="16">
        <v>2548.8261169899988</v>
      </c>
      <c r="DQ58" s="16">
        <v>2617.2434779999994</v>
      </c>
      <c r="DR58" s="16">
        <v>2603.2061011699993</v>
      </c>
      <c r="DS58" s="16">
        <v>1886.6557170299993</v>
      </c>
      <c r="DT58" s="16">
        <v>1953.463680339999</v>
      </c>
      <c r="DU58" s="16">
        <v>2046.4589017999995</v>
      </c>
      <c r="DV58" s="16">
        <v>2148.7598105099996</v>
      </c>
      <c r="DW58" s="16">
        <v>2410.1464225399991</v>
      </c>
      <c r="DX58" s="16">
        <v>2664.304958839999</v>
      </c>
      <c r="DY58" s="16">
        <v>2695.3463365299995</v>
      </c>
      <c r="DZ58" s="16">
        <v>2786.025789939999</v>
      </c>
      <c r="EA58" s="16">
        <v>2980.6812838099986</v>
      </c>
      <c r="EB58" s="16">
        <v>5675.5512381600029</v>
      </c>
      <c r="EC58" s="16">
        <v>4890.5298634499986</v>
      </c>
      <c r="ED58" s="16">
        <v>4952.7721084900013</v>
      </c>
      <c r="EE58" s="16">
        <v>4996.9593347199989</v>
      </c>
      <c r="EF58" s="16">
        <v>5074.38869617</v>
      </c>
      <c r="EG58" s="16">
        <v>5308.5210817599991</v>
      </c>
      <c r="EH58" s="16">
        <v>5463.2683078399996</v>
      </c>
      <c r="EI58" s="16">
        <v>5507.7768836299983</v>
      </c>
      <c r="EJ58" s="16">
        <v>5693.0684628600002</v>
      </c>
      <c r="EK58" s="16">
        <v>6390.1025524700008</v>
      </c>
      <c r="EL58" s="16">
        <v>6403.742165650001</v>
      </c>
      <c r="EM58" s="16">
        <v>6860.49575198</v>
      </c>
      <c r="EN58" s="16">
        <v>6677.1268299699987</v>
      </c>
      <c r="EO58" s="16">
        <v>7022.8972502500019</v>
      </c>
      <c r="EP58" s="16">
        <v>10288.66599854</v>
      </c>
      <c r="EQ58" s="16">
        <v>11667.557501369998</v>
      </c>
      <c r="ER58" s="16">
        <v>11286.605321880003</v>
      </c>
      <c r="ES58" s="16">
        <v>11975.222415840002</v>
      </c>
      <c r="ET58" s="16">
        <v>12263.955315919999</v>
      </c>
      <c r="EU58" s="16">
        <v>13030.171563190004</v>
      </c>
      <c r="EV58" s="16">
        <v>12851.601779040006</v>
      </c>
      <c r="EW58" s="16">
        <v>12522.726762710006</v>
      </c>
      <c r="EX58" s="16">
        <v>12219.473666520003</v>
      </c>
    </row>
    <row r="59" spans="1:154" s="18" customFormat="1" x14ac:dyDescent="0.3">
      <c r="A59" s="15" t="s">
        <v>71</v>
      </c>
      <c r="B59" s="16">
        <v>389.05624841999997</v>
      </c>
      <c r="C59" s="16">
        <v>390.90696334999996</v>
      </c>
      <c r="D59" s="16">
        <v>391.83192699999995</v>
      </c>
      <c r="E59" s="16">
        <v>445.34150296594436</v>
      </c>
      <c r="F59" s="16">
        <v>423.78136368999992</v>
      </c>
      <c r="G59" s="16">
        <v>476.94792854000008</v>
      </c>
      <c r="H59" s="16">
        <v>512.84486744000003</v>
      </c>
      <c r="I59" s="16">
        <v>508.10877607000003</v>
      </c>
      <c r="J59" s="16">
        <v>509.29677606999996</v>
      </c>
      <c r="K59" s="17">
        <v>485.63437300999993</v>
      </c>
      <c r="L59" s="16">
        <v>276.86878456851991</v>
      </c>
      <c r="M59" s="16">
        <v>244.04353996307131</v>
      </c>
      <c r="N59" s="16">
        <v>225.31698241312012</v>
      </c>
      <c r="O59" s="16">
        <v>186.28161197312008</v>
      </c>
      <c r="P59" s="16">
        <v>152.17955508312008</v>
      </c>
      <c r="Q59" s="16">
        <v>203.39153439312008</v>
      </c>
      <c r="R59" s="16">
        <v>227.84686705312006</v>
      </c>
      <c r="S59" s="16">
        <v>199.62636333999998</v>
      </c>
      <c r="T59" s="16">
        <v>450.41436926999995</v>
      </c>
      <c r="U59" s="16">
        <v>523.08215885113327</v>
      </c>
      <c r="V59" s="16">
        <v>554.64810125000008</v>
      </c>
      <c r="W59" s="16">
        <v>454.71570985</v>
      </c>
      <c r="X59" s="16">
        <v>437.14532972999996</v>
      </c>
      <c r="Y59" s="16">
        <v>391.53183660999997</v>
      </c>
      <c r="Z59" s="16">
        <v>539.13515317999986</v>
      </c>
      <c r="AA59" s="16">
        <v>392.85078713000001</v>
      </c>
      <c r="AB59" s="16">
        <v>710.97309054999994</v>
      </c>
      <c r="AC59" s="16">
        <v>633.27052184999991</v>
      </c>
      <c r="AD59" s="16">
        <v>658.90428575999999</v>
      </c>
      <c r="AE59" s="16">
        <v>733.45134425000003</v>
      </c>
      <c r="AF59" s="16">
        <v>633.00831172000005</v>
      </c>
      <c r="AG59" s="16">
        <v>668.98413391999986</v>
      </c>
      <c r="AH59" s="16">
        <v>682.22258246000013</v>
      </c>
      <c r="AI59" s="16">
        <v>672.98746061000008</v>
      </c>
      <c r="AJ59" s="16">
        <v>710.7803570100001</v>
      </c>
      <c r="AK59" s="16">
        <v>772.23281026999996</v>
      </c>
      <c r="AL59" s="16">
        <v>769.39878026000019</v>
      </c>
      <c r="AM59" s="16">
        <v>701.23204841000017</v>
      </c>
      <c r="AN59" s="16">
        <v>503.2201054300001</v>
      </c>
      <c r="AO59" s="16">
        <v>553.33140814000012</v>
      </c>
      <c r="AP59" s="16">
        <v>581.61310283000012</v>
      </c>
      <c r="AQ59" s="16">
        <v>637.39381940000021</v>
      </c>
      <c r="AR59" s="16">
        <v>709.84578045000012</v>
      </c>
      <c r="AS59" s="16">
        <v>634.11655813000004</v>
      </c>
      <c r="AT59" s="16">
        <v>691.61466048000011</v>
      </c>
      <c r="AU59" s="16">
        <v>934.24801829</v>
      </c>
      <c r="AV59" s="16">
        <v>963.36405592000017</v>
      </c>
      <c r="AW59" s="16">
        <v>993.05996199999981</v>
      </c>
      <c r="AX59" s="16">
        <v>1005.10296972</v>
      </c>
      <c r="AY59" s="16">
        <v>984.14814865000005</v>
      </c>
      <c r="AZ59" s="16">
        <v>1339.2349353200002</v>
      </c>
      <c r="BA59" s="16">
        <v>1354.0653544699999</v>
      </c>
      <c r="BB59" s="16">
        <v>1412.6093499600001</v>
      </c>
      <c r="BC59" s="16">
        <v>1534.8824292099998</v>
      </c>
      <c r="BD59" s="16">
        <v>1723.1879515400001</v>
      </c>
      <c r="BE59" s="16">
        <v>1543.6588146199999</v>
      </c>
      <c r="BF59" s="16">
        <v>1822.2008436700007</v>
      </c>
      <c r="BG59" s="16">
        <v>1885.79085657</v>
      </c>
      <c r="BH59" s="16">
        <v>1885.28528325</v>
      </c>
      <c r="BI59" s="16">
        <v>1777.4777357400001</v>
      </c>
      <c r="BJ59" s="16">
        <v>1686.8973804599998</v>
      </c>
      <c r="BK59" s="16">
        <v>1700.5068537700004</v>
      </c>
      <c r="BL59" s="16">
        <v>1720.0204333899999</v>
      </c>
      <c r="BM59" s="16">
        <v>1875.9567863100006</v>
      </c>
      <c r="BN59" s="16">
        <v>1781.6481852299999</v>
      </c>
      <c r="BO59" s="16">
        <v>1568.7906069199996</v>
      </c>
      <c r="BP59" s="16">
        <v>1427.6500309999999</v>
      </c>
      <c r="BQ59" s="16">
        <v>1329.5859847899999</v>
      </c>
      <c r="BR59" s="16">
        <v>1254.9541499800002</v>
      </c>
      <c r="BS59" s="16">
        <v>1333.5337298800005</v>
      </c>
      <c r="BT59" s="16">
        <v>1488.6364720899999</v>
      </c>
      <c r="BU59" s="16">
        <v>1454.0155607899994</v>
      </c>
      <c r="BV59" s="16">
        <v>1744.9449862099993</v>
      </c>
      <c r="BW59" s="16">
        <v>1555.5643330699995</v>
      </c>
      <c r="BX59" s="16">
        <v>1530.9454831100002</v>
      </c>
      <c r="BY59" s="16">
        <v>1498.9759695100001</v>
      </c>
      <c r="BZ59" s="16">
        <v>1512.9984087899993</v>
      </c>
      <c r="CA59" s="16">
        <v>1474.6569922199994</v>
      </c>
      <c r="CB59" s="16">
        <v>1576.7721572400001</v>
      </c>
      <c r="CC59" s="16">
        <v>1604.6981099199998</v>
      </c>
      <c r="CD59" s="16">
        <v>1621.3302203299997</v>
      </c>
      <c r="CE59" s="16">
        <v>1691.4639915400003</v>
      </c>
      <c r="CF59" s="16">
        <v>1922.6319812900001</v>
      </c>
      <c r="CG59" s="16">
        <v>1937.9245316300005</v>
      </c>
      <c r="CH59" s="16">
        <v>2031.8500038200002</v>
      </c>
      <c r="CI59" s="16">
        <v>1962.0963200600004</v>
      </c>
      <c r="CJ59" s="16">
        <v>1988.4774413300011</v>
      </c>
      <c r="CK59" s="16">
        <v>2092.1658590600005</v>
      </c>
      <c r="CL59" s="16">
        <v>1992.2248767500002</v>
      </c>
      <c r="CM59" s="16">
        <v>2108.2406283100004</v>
      </c>
      <c r="CN59" s="16">
        <v>2051.1859379400003</v>
      </c>
      <c r="CO59" s="16">
        <v>2159.6657371400006</v>
      </c>
      <c r="CP59" s="16">
        <v>2213.3842012200003</v>
      </c>
      <c r="CQ59" s="16">
        <v>2275.4261868900003</v>
      </c>
      <c r="CR59" s="16">
        <v>2303.8970947530001</v>
      </c>
      <c r="CS59" s="16">
        <v>2465.0461450100001</v>
      </c>
      <c r="CT59" s="16">
        <v>2498.3160904199999</v>
      </c>
      <c r="CU59" s="16">
        <v>3079.0501647000001</v>
      </c>
      <c r="CV59" s="16">
        <v>3143.2286662300003</v>
      </c>
      <c r="CW59" s="16">
        <v>3217.8060335099999</v>
      </c>
      <c r="CX59" s="16">
        <v>3272.8451262799999</v>
      </c>
      <c r="CY59" s="16">
        <v>2969.8587488100002</v>
      </c>
      <c r="CZ59" s="16">
        <v>3027.6474429089585</v>
      </c>
      <c r="DA59" s="16">
        <v>3030.436416788958</v>
      </c>
      <c r="DB59" s="16">
        <v>3131.3800314499999</v>
      </c>
      <c r="DC59" s="16">
        <v>3581.8789858599989</v>
      </c>
      <c r="DD59" s="16">
        <v>3800.5056455999993</v>
      </c>
      <c r="DE59" s="16">
        <v>3747.99628059</v>
      </c>
      <c r="DF59" s="16">
        <v>3774.2795513400006</v>
      </c>
      <c r="DG59" s="16">
        <v>3651.5592004599998</v>
      </c>
      <c r="DH59" s="16">
        <v>3686.5413255800004</v>
      </c>
      <c r="DI59" s="16">
        <v>3737.1026580150005</v>
      </c>
      <c r="DJ59" s="16">
        <v>3763.1274831600012</v>
      </c>
      <c r="DK59" s="16">
        <v>3642.6694537900012</v>
      </c>
      <c r="DL59" s="16">
        <v>3808.0545410800009</v>
      </c>
      <c r="DM59" s="16">
        <v>3584.6806249300016</v>
      </c>
      <c r="DN59" s="16">
        <v>3377.4768118200009</v>
      </c>
      <c r="DO59" s="16">
        <v>3705.8108632400008</v>
      </c>
      <c r="DP59" s="16">
        <v>3967.0987484799998</v>
      </c>
      <c r="DQ59" s="16">
        <v>3846.7678210200002</v>
      </c>
      <c r="DR59" s="16">
        <v>3558.5861878299993</v>
      </c>
      <c r="DS59" s="16">
        <v>3501.7465050399996</v>
      </c>
      <c r="DT59" s="16">
        <v>3491.189204830001</v>
      </c>
      <c r="DU59" s="16">
        <v>3321.7665894400011</v>
      </c>
      <c r="DV59" s="16">
        <v>3520.6705821600003</v>
      </c>
      <c r="DW59" s="16">
        <v>3428.9473598999998</v>
      </c>
      <c r="DX59" s="16">
        <v>3727.5096582199994</v>
      </c>
      <c r="DY59" s="16">
        <v>4111.2096792999992</v>
      </c>
      <c r="DZ59" s="16">
        <v>4224.0340062099986</v>
      </c>
      <c r="EA59" s="16">
        <v>4177.4250267000007</v>
      </c>
      <c r="EB59" s="16">
        <v>4154.7966340199991</v>
      </c>
      <c r="EC59" s="16">
        <v>3925.6364371599989</v>
      </c>
      <c r="ED59" s="16">
        <v>3670.2701725099996</v>
      </c>
      <c r="EE59" s="16">
        <v>3331.3264284551292</v>
      </c>
      <c r="EF59" s="16">
        <v>4753.2027417400004</v>
      </c>
      <c r="EG59" s="16">
        <v>4621.9970565500016</v>
      </c>
      <c r="EH59" s="16">
        <v>4184.7940369299995</v>
      </c>
      <c r="EI59" s="16">
        <v>4610.9342959799988</v>
      </c>
      <c r="EJ59" s="16">
        <v>4832.2182013999991</v>
      </c>
      <c r="EK59" s="16">
        <v>4618.5722946199994</v>
      </c>
      <c r="EL59" s="16">
        <v>4520.5353689100002</v>
      </c>
      <c r="EM59" s="16">
        <v>5365.7001269899974</v>
      </c>
      <c r="EN59" s="16">
        <v>5612.7597535999967</v>
      </c>
      <c r="EO59" s="16">
        <v>5849.8052633500001</v>
      </c>
      <c r="EP59" s="16">
        <v>6340.3835787699991</v>
      </c>
      <c r="EQ59" s="16">
        <v>7610.8841021700009</v>
      </c>
      <c r="ER59" s="16">
        <v>9891.2363424299983</v>
      </c>
      <c r="ES59" s="16">
        <v>8736.0624793700008</v>
      </c>
      <c r="ET59" s="16">
        <v>8532.0438797699971</v>
      </c>
      <c r="EU59" s="16">
        <v>8402.017627459998</v>
      </c>
      <c r="EV59" s="16">
        <v>8231.5075021399989</v>
      </c>
      <c r="EW59" s="16">
        <v>8307.9439637819996</v>
      </c>
      <c r="EX59" s="16">
        <v>8293.06395625</v>
      </c>
    </row>
    <row r="60" spans="1:154" s="18" customFormat="1" x14ac:dyDescent="0.3">
      <c r="A60" s="15" t="s">
        <v>72</v>
      </c>
      <c r="B60" s="16">
        <v>264.07265253000003</v>
      </c>
      <c r="C60" s="16">
        <v>279.66118085000011</v>
      </c>
      <c r="D60" s="16">
        <v>394.4698636600001</v>
      </c>
      <c r="E60" s="16">
        <v>397.27666493472952</v>
      </c>
      <c r="F60" s="16">
        <v>378.57274332999998</v>
      </c>
      <c r="G60" s="16">
        <v>365.26422600999996</v>
      </c>
      <c r="H60" s="16">
        <v>316.85170686000004</v>
      </c>
      <c r="I60" s="16">
        <v>300.29235432999997</v>
      </c>
      <c r="J60" s="16">
        <v>300.29435433000003</v>
      </c>
      <c r="K60" s="17">
        <v>276.42043455000004</v>
      </c>
      <c r="L60" s="16">
        <v>328.71448461159753</v>
      </c>
      <c r="M60" s="16">
        <v>471.49728620808565</v>
      </c>
      <c r="N60" s="16">
        <v>231.1123780023197</v>
      </c>
      <c r="O60" s="16">
        <v>220.3706680823197</v>
      </c>
      <c r="P60" s="16">
        <v>244.66929067231976</v>
      </c>
      <c r="Q60" s="16">
        <v>243.43135701231978</v>
      </c>
      <c r="R60" s="16">
        <v>283.06294210231971</v>
      </c>
      <c r="S60" s="16">
        <v>338.10692431999996</v>
      </c>
      <c r="T60" s="16">
        <v>201.86269162999997</v>
      </c>
      <c r="U60" s="16">
        <v>318.64498302593171</v>
      </c>
      <c r="V60" s="16">
        <v>378.07918588000001</v>
      </c>
      <c r="W60" s="16">
        <v>346.28021602000001</v>
      </c>
      <c r="X60" s="16">
        <v>395.34550397999999</v>
      </c>
      <c r="Y60" s="16">
        <v>380.18850149000002</v>
      </c>
      <c r="Z60" s="16">
        <v>270.09898795999999</v>
      </c>
      <c r="AA60" s="16">
        <v>312.06673732000002</v>
      </c>
      <c r="AB60" s="16">
        <v>334.55032353999997</v>
      </c>
      <c r="AC60" s="16">
        <v>297.58887025000001</v>
      </c>
      <c r="AD60" s="16">
        <v>331.83045816000003</v>
      </c>
      <c r="AE60" s="16">
        <v>362.31989190000002</v>
      </c>
      <c r="AF60" s="16">
        <v>282.32871439000002</v>
      </c>
      <c r="AG60" s="16">
        <v>263.75220576000004</v>
      </c>
      <c r="AH60" s="16">
        <v>249.17969255999998</v>
      </c>
      <c r="AI60" s="16">
        <v>265.55134779999997</v>
      </c>
      <c r="AJ60" s="16">
        <v>284.92732661999997</v>
      </c>
      <c r="AK60" s="16">
        <v>314.02769536</v>
      </c>
      <c r="AL60" s="16">
        <v>221.05192733999999</v>
      </c>
      <c r="AM60" s="16">
        <v>218.73776049999998</v>
      </c>
      <c r="AN60" s="16">
        <v>241.26694436999998</v>
      </c>
      <c r="AO60" s="16">
        <v>270.45055292000001</v>
      </c>
      <c r="AP60" s="16">
        <v>272.63275732</v>
      </c>
      <c r="AQ60" s="16">
        <v>267.79793042000006</v>
      </c>
      <c r="AR60" s="16">
        <v>248.51739196000003</v>
      </c>
      <c r="AS60" s="16">
        <v>375.95105179000001</v>
      </c>
      <c r="AT60" s="16">
        <v>273.98834333000002</v>
      </c>
      <c r="AU60" s="16">
        <v>516.60145842999998</v>
      </c>
      <c r="AV60" s="16">
        <v>526.09511930000008</v>
      </c>
      <c r="AW60" s="16">
        <v>509.28847502000002</v>
      </c>
      <c r="AX60" s="16">
        <v>304.79110497000005</v>
      </c>
      <c r="AY60" s="16">
        <v>312.60605780000003</v>
      </c>
      <c r="AZ60" s="16">
        <v>342.77348342000005</v>
      </c>
      <c r="BA60" s="16">
        <v>344.60172272</v>
      </c>
      <c r="BB60" s="16">
        <v>346.20508203000003</v>
      </c>
      <c r="BC60" s="16">
        <v>471.8440315200001</v>
      </c>
      <c r="BD60" s="16">
        <v>478.60489611000003</v>
      </c>
      <c r="BE60" s="16">
        <v>461.82056335999999</v>
      </c>
      <c r="BF60" s="16">
        <v>479.52087041999999</v>
      </c>
      <c r="BG60" s="16">
        <v>484.40498334000011</v>
      </c>
      <c r="BH60" s="16">
        <v>471.43243066000008</v>
      </c>
      <c r="BI60" s="16">
        <v>487.68576026000005</v>
      </c>
      <c r="BJ60" s="16">
        <v>448.18701690000012</v>
      </c>
      <c r="BK60" s="16">
        <v>464.48671546529988</v>
      </c>
      <c r="BL60" s="16">
        <v>490.86412488000013</v>
      </c>
      <c r="BM60" s="16">
        <v>462.32551060000003</v>
      </c>
      <c r="BN60" s="16">
        <v>536.73261438000009</v>
      </c>
      <c r="BO60" s="16">
        <v>551.44651383999997</v>
      </c>
      <c r="BP60" s="16">
        <v>551.48669722</v>
      </c>
      <c r="BQ60" s="16">
        <v>550.87340698000003</v>
      </c>
      <c r="BR60" s="16">
        <v>562.45794063000005</v>
      </c>
      <c r="BS60" s="16">
        <v>725.46676821000005</v>
      </c>
      <c r="BT60" s="16">
        <v>575.34008377999999</v>
      </c>
      <c r="BU60" s="16">
        <v>503.08743320000002</v>
      </c>
      <c r="BV60" s="16">
        <v>552.26751149000006</v>
      </c>
      <c r="BW60" s="16">
        <v>545.13014870999996</v>
      </c>
      <c r="BX60" s="16">
        <v>529.95902034000005</v>
      </c>
      <c r="BY60" s="16">
        <v>552.53151222999998</v>
      </c>
      <c r="BZ60" s="16">
        <v>554.89574596</v>
      </c>
      <c r="CA60" s="16">
        <v>556.58244300000013</v>
      </c>
      <c r="CB60" s="16">
        <v>584.60901721999994</v>
      </c>
      <c r="CC60" s="16">
        <v>542.57401904599999</v>
      </c>
      <c r="CD60" s="16">
        <v>643.89269211999999</v>
      </c>
      <c r="CE60" s="16">
        <v>622.55265258999998</v>
      </c>
      <c r="CF60" s="16">
        <v>606.37943440000004</v>
      </c>
      <c r="CG60" s="16">
        <v>616.26932788999989</v>
      </c>
      <c r="CH60" s="16">
        <v>596.54125488999989</v>
      </c>
      <c r="CI60" s="16">
        <v>580.24499345999993</v>
      </c>
      <c r="CJ60" s="16">
        <v>590.43940174999989</v>
      </c>
      <c r="CK60" s="16">
        <v>576.20286771999997</v>
      </c>
      <c r="CL60" s="16">
        <v>581.91562365000004</v>
      </c>
      <c r="CM60" s="16">
        <v>590.69598014999997</v>
      </c>
      <c r="CN60" s="16">
        <v>654.43926335999993</v>
      </c>
      <c r="CO60" s="16">
        <v>663.41657792999979</v>
      </c>
      <c r="CP60" s="16">
        <v>659.48404209</v>
      </c>
      <c r="CQ60" s="16">
        <v>662.9612578199999</v>
      </c>
      <c r="CR60" s="16">
        <v>675.70215216999986</v>
      </c>
      <c r="CS60" s="16">
        <v>632.38529569000002</v>
      </c>
      <c r="CT60" s="16">
        <v>689.02981079000006</v>
      </c>
      <c r="CU60" s="16">
        <v>659.03791990999991</v>
      </c>
      <c r="CV60" s="16">
        <v>700.19022763999988</v>
      </c>
      <c r="CW60" s="16">
        <v>719.40910726000016</v>
      </c>
      <c r="CX60" s="16">
        <v>714.71358849999979</v>
      </c>
      <c r="CY60" s="16">
        <v>791.09808335999992</v>
      </c>
      <c r="CZ60" s="16">
        <v>779.91596918000005</v>
      </c>
      <c r="DA60" s="16">
        <v>829.14644315000021</v>
      </c>
      <c r="DB60" s="16">
        <v>859.51918797999986</v>
      </c>
      <c r="DC60" s="16">
        <v>847.90216583000006</v>
      </c>
      <c r="DD60" s="16">
        <v>904.50501682999993</v>
      </c>
      <c r="DE60" s="16">
        <v>883.38767687999984</v>
      </c>
      <c r="DF60" s="16">
        <v>888.34643234000009</v>
      </c>
      <c r="DG60" s="16">
        <v>873.25460855999972</v>
      </c>
      <c r="DH60" s="16">
        <v>919.04096092999998</v>
      </c>
      <c r="DI60" s="16">
        <v>1109.8123021900001</v>
      </c>
      <c r="DJ60" s="16">
        <v>1160.4559200600004</v>
      </c>
      <c r="DK60" s="16">
        <v>1271.0048154599999</v>
      </c>
      <c r="DL60" s="16">
        <v>1227.7400569199999</v>
      </c>
      <c r="DM60" s="16">
        <v>1313.36771952</v>
      </c>
      <c r="DN60" s="16">
        <v>1135.38326119</v>
      </c>
      <c r="DO60" s="16">
        <v>1124.8333184199998</v>
      </c>
      <c r="DP60" s="16">
        <v>1132.7257263000001</v>
      </c>
      <c r="DQ60" s="16">
        <v>1173.3459320700001</v>
      </c>
      <c r="DR60" s="16">
        <v>1001.21401652</v>
      </c>
      <c r="DS60" s="16">
        <v>1040.3275340399998</v>
      </c>
      <c r="DT60" s="16">
        <v>1045.3803893799998</v>
      </c>
      <c r="DU60" s="16">
        <v>1122.7462423100001</v>
      </c>
      <c r="DV60" s="16">
        <v>1135.4447813400002</v>
      </c>
      <c r="DW60" s="16">
        <v>1146.4498083799999</v>
      </c>
      <c r="DX60" s="16">
        <v>1262.6343761699998</v>
      </c>
      <c r="DY60" s="16">
        <v>1334.67088584</v>
      </c>
      <c r="DZ60" s="16">
        <v>1410.4395897499996</v>
      </c>
      <c r="EA60" s="16">
        <v>1414.0461348700001</v>
      </c>
      <c r="EB60" s="16">
        <v>1185.1297980499999</v>
      </c>
      <c r="EC60" s="16">
        <v>1678.4607371100001</v>
      </c>
      <c r="ED60" s="16">
        <v>1640.3333728399996</v>
      </c>
      <c r="EE60" s="16">
        <v>1618.8388971300001</v>
      </c>
      <c r="EF60" s="16">
        <v>1683.7223494299999</v>
      </c>
      <c r="EG60" s="16">
        <v>1918.1165625899994</v>
      </c>
      <c r="EH60" s="16">
        <v>2078.4572465999995</v>
      </c>
      <c r="EI60" s="16">
        <v>2120.0112542000002</v>
      </c>
      <c r="EJ60" s="16">
        <v>2385.6660950800001</v>
      </c>
      <c r="EK60" s="16">
        <v>2552.7535411799995</v>
      </c>
      <c r="EL60" s="16">
        <v>2548.1874294300001</v>
      </c>
      <c r="EM60" s="16">
        <v>2517.5406628200003</v>
      </c>
      <c r="EN60" s="16">
        <v>2570.7626791900002</v>
      </c>
      <c r="EO60" s="16">
        <v>2612.8723048799993</v>
      </c>
      <c r="EP60" s="16">
        <v>2801.7333973899995</v>
      </c>
      <c r="EQ60" s="16">
        <v>3736.9068745999998</v>
      </c>
      <c r="ER60" s="16">
        <v>5302.281314509999</v>
      </c>
      <c r="ES60" s="16">
        <v>4591.6321712699964</v>
      </c>
      <c r="ET60" s="16">
        <v>4837.3635028699973</v>
      </c>
      <c r="EU60" s="16">
        <v>4618.1715326099975</v>
      </c>
      <c r="EV60" s="16">
        <v>4688.9237883999967</v>
      </c>
      <c r="EW60" s="16">
        <v>4773.5229321599954</v>
      </c>
      <c r="EX60" s="16">
        <v>4761.748461819996</v>
      </c>
    </row>
    <row r="61" spans="1:154" s="18" customFormat="1" x14ac:dyDescent="0.3">
      <c r="A61" s="15" t="s">
        <v>73</v>
      </c>
      <c r="B61" s="16">
        <v>10.895</v>
      </c>
      <c r="C61" s="16">
        <v>11.623000000000001</v>
      </c>
      <c r="D61" s="16">
        <v>9.7769999999999992</v>
      </c>
      <c r="E61" s="16">
        <v>8.9366053799999996</v>
      </c>
      <c r="F61" s="16">
        <v>13.667979549999998</v>
      </c>
      <c r="G61" s="16">
        <v>33.957470980000004</v>
      </c>
      <c r="H61" s="16">
        <v>43.719118450000003</v>
      </c>
      <c r="I61" s="16">
        <v>112.65360452</v>
      </c>
      <c r="J61" s="16">
        <v>112.65360452</v>
      </c>
      <c r="K61" s="17">
        <v>32.624080050000003</v>
      </c>
      <c r="L61" s="16">
        <v>30.121462999999999</v>
      </c>
      <c r="M61" s="16">
        <v>0</v>
      </c>
      <c r="N61" s="16">
        <v>61.410483775991381</v>
      </c>
      <c r="O61" s="16">
        <v>67.392793755991377</v>
      </c>
      <c r="P61" s="16">
        <v>91.738320755991381</v>
      </c>
      <c r="Q61" s="16">
        <v>88.532723995991375</v>
      </c>
      <c r="R61" s="16">
        <v>83.249485055991371</v>
      </c>
      <c r="S61" s="16">
        <v>84.355762810000002</v>
      </c>
      <c r="T61" s="16">
        <v>77.000755280000007</v>
      </c>
      <c r="U61" s="16">
        <v>89.846760217925549</v>
      </c>
      <c r="V61" s="16">
        <v>83.211817339999996</v>
      </c>
      <c r="W61" s="16">
        <v>80.164526379999998</v>
      </c>
      <c r="X61" s="16">
        <v>44.943245309999995</v>
      </c>
      <c r="Y61" s="16">
        <v>0</v>
      </c>
      <c r="Z61" s="16">
        <v>31.23819383</v>
      </c>
      <c r="AA61" s="16">
        <v>31.225137350000004</v>
      </c>
      <c r="AB61" s="16">
        <v>21.484796150000001</v>
      </c>
      <c r="AC61" s="16">
        <v>22.974960409999998</v>
      </c>
      <c r="AD61" s="16">
        <v>24.07089487</v>
      </c>
      <c r="AE61" s="16">
        <v>25.295393799999999</v>
      </c>
      <c r="AF61" s="16">
        <v>25.066505970000005</v>
      </c>
      <c r="AG61" s="16">
        <v>26.883403099999999</v>
      </c>
      <c r="AH61" s="16">
        <v>29.221275899999995</v>
      </c>
      <c r="AI61" s="16">
        <v>31.380915630000004</v>
      </c>
      <c r="AJ61" s="16">
        <v>31.548582190000001</v>
      </c>
      <c r="AK61" s="16">
        <v>30.948469529999997</v>
      </c>
      <c r="AL61" s="16">
        <v>25.516901230000002</v>
      </c>
      <c r="AM61" s="16">
        <v>26.986301040000001</v>
      </c>
      <c r="AN61" s="16">
        <v>23.466301039999998</v>
      </c>
      <c r="AO61" s="16">
        <v>44.901711590000005</v>
      </c>
      <c r="AP61" s="16">
        <v>23.509277230000002</v>
      </c>
      <c r="AQ61" s="16">
        <v>24.197277229999997</v>
      </c>
      <c r="AR61" s="16">
        <v>23.317188650000002</v>
      </c>
      <c r="AS61" s="16">
        <v>46.518762670000015</v>
      </c>
      <c r="AT61" s="16">
        <v>25.946472189999998</v>
      </c>
      <c r="AU61" s="16">
        <v>27.014286370000001</v>
      </c>
      <c r="AV61" s="16">
        <v>30.05313692</v>
      </c>
      <c r="AW61" s="16">
        <v>34.266829880000003</v>
      </c>
      <c r="AX61" s="16">
        <v>35.663787310000004</v>
      </c>
      <c r="AY61" s="16">
        <v>37.823426900000001</v>
      </c>
      <c r="AZ61" s="16">
        <v>30.221771329999999</v>
      </c>
      <c r="BA61" s="16">
        <v>31.141733430000002</v>
      </c>
      <c r="BB61" s="16">
        <v>36.779622259999996</v>
      </c>
      <c r="BC61" s="16">
        <v>47.11402855</v>
      </c>
      <c r="BD61" s="16">
        <v>30.100154549999999</v>
      </c>
      <c r="BE61" s="16">
        <v>57.554732060000006</v>
      </c>
      <c r="BF61" s="16">
        <v>80.015857370000006</v>
      </c>
      <c r="BG61" s="16">
        <v>74.609149380000005</v>
      </c>
      <c r="BH61" s="16">
        <v>74.423701140000006</v>
      </c>
      <c r="BI61" s="16">
        <v>71.195165340000003</v>
      </c>
      <c r="BJ61" s="16">
        <v>54.807361019999995</v>
      </c>
      <c r="BK61" s="16">
        <v>51.275240699999998</v>
      </c>
      <c r="BL61" s="16">
        <v>53.788110039999999</v>
      </c>
      <c r="BM61" s="16">
        <v>49.281758109999998</v>
      </c>
      <c r="BN61" s="16">
        <v>56.671549679999998</v>
      </c>
      <c r="BO61" s="16">
        <v>69.607706149999999</v>
      </c>
      <c r="BP61" s="16">
        <v>70.175981000000007</v>
      </c>
      <c r="BQ61" s="16">
        <v>73.791835719999995</v>
      </c>
      <c r="BR61" s="16">
        <v>71.194581690000007</v>
      </c>
      <c r="BS61" s="16">
        <v>70.309567470000019</v>
      </c>
      <c r="BT61" s="16">
        <v>71.584415010000001</v>
      </c>
      <c r="BU61" s="16">
        <v>72.274808100000001</v>
      </c>
      <c r="BV61" s="16">
        <v>61.295887540000003</v>
      </c>
      <c r="BW61" s="16">
        <v>60.618058830000003</v>
      </c>
      <c r="BX61" s="16">
        <v>60.758437119999989</v>
      </c>
      <c r="BY61" s="16">
        <v>60.299444639999997</v>
      </c>
      <c r="BZ61" s="16">
        <v>60.909658960000002</v>
      </c>
      <c r="CA61" s="16">
        <v>60.087622020000012</v>
      </c>
      <c r="CB61" s="16">
        <v>68.594668639999995</v>
      </c>
      <c r="CC61" s="16">
        <v>65.451630129999998</v>
      </c>
      <c r="CD61" s="16">
        <v>68.3620679</v>
      </c>
      <c r="CE61" s="16">
        <v>65.872825430000006</v>
      </c>
      <c r="CF61" s="16">
        <v>63.506699499999996</v>
      </c>
      <c r="CG61" s="16">
        <v>60.839672299999997</v>
      </c>
      <c r="CH61" s="16">
        <v>60.21142248999999</v>
      </c>
      <c r="CI61" s="16">
        <v>61.856615619999999</v>
      </c>
      <c r="CJ61" s="16">
        <v>61.945500589999995</v>
      </c>
      <c r="CK61" s="16">
        <v>62.120677100000002</v>
      </c>
      <c r="CL61" s="16">
        <v>63.338743459999996</v>
      </c>
      <c r="CM61" s="16">
        <v>78.673478619999997</v>
      </c>
      <c r="CN61" s="16">
        <v>92.804031359999996</v>
      </c>
      <c r="CO61" s="16">
        <v>97.561015659999995</v>
      </c>
      <c r="CP61" s="16">
        <v>78.166956540000001</v>
      </c>
      <c r="CQ61" s="16">
        <v>82.17625219</v>
      </c>
      <c r="CR61" s="16">
        <v>78.830441690000001</v>
      </c>
      <c r="CS61" s="16">
        <v>81.292710780000007</v>
      </c>
      <c r="CT61" s="16">
        <v>66.222035559999995</v>
      </c>
      <c r="CU61" s="16">
        <v>63.996312430000003</v>
      </c>
      <c r="CV61" s="16">
        <v>63.833780880000006</v>
      </c>
      <c r="CW61" s="16">
        <v>64.820613309999999</v>
      </c>
      <c r="CX61" s="16">
        <v>69.543834720000007</v>
      </c>
      <c r="CY61" s="16">
        <v>84.341768110000004</v>
      </c>
      <c r="CZ61" s="16">
        <v>92.71108823000003</v>
      </c>
      <c r="DA61" s="16">
        <v>96.476413130000012</v>
      </c>
      <c r="DB61" s="16">
        <v>102.31184778000001</v>
      </c>
      <c r="DC61" s="16">
        <v>104.42166324000002</v>
      </c>
      <c r="DD61" s="16">
        <v>119.94694761000002</v>
      </c>
      <c r="DE61" s="16">
        <v>130.79290494000003</v>
      </c>
      <c r="DF61" s="16">
        <v>152.66253782000001</v>
      </c>
      <c r="DG61" s="16">
        <v>147.79252609000002</v>
      </c>
      <c r="DH61" s="16">
        <v>137.39213810000001</v>
      </c>
      <c r="DI61" s="16">
        <v>143.71432139000001</v>
      </c>
      <c r="DJ61" s="16">
        <v>155.76311006</v>
      </c>
      <c r="DK61" s="16">
        <v>181.26598788000001</v>
      </c>
      <c r="DL61" s="16">
        <v>179.04969557000001</v>
      </c>
      <c r="DM61" s="16">
        <v>181.35649222000001</v>
      </c>
      <c r="DN61" s="16">
        <v>165.54494714</v>
      </c>
      <c r="DO61" s="16">
        <v>177.30958967000001</v>
      </c>
      <c r="DP61" s="16">
        <v>172.59458678999999</v>
      </c>
      <c r="DQ61" s="16">
        <v>167.47136060999998</v>
      </c>
      <c r="DR61" s="16">
        <v>154.45401626</v>
      </c>
      <c r="DS61" s="16">
        <v>161.09451770000004</v>
      </c>
      <c r="DT61" s="16">
        <v>188.87160329999998</v>
      </c>
      <c r="DU61" s="16">
        <v>212.47852229999998</v>
      </c>
      <c r="DV61" s="16">
        <v>245.05488596000004</v>
      </c>
      <c r="DW61" s="16">
        <v>245.63791514000002</v>
      </c>
      <c r="DX61" s="16">
        <v>269.59522701999998</v>
      </c>
      <c r="DY61" s="16">
        <v>248.67576374000004</v>
      </c>
      <c r="DZ61" s="16">
        <v>263.86500405999999</v>
      </c>
      <c r="EA61" s="16">
        <v>264.03225949</v>
      </c>
      <c r="EB61" s="16">
        <v>303.90431139999998</v>
      </c>
      <c r="EC61" s="16">
        <v>250.39904177</v>
      </c>
      <c r="ED61" s="16">
        <v>284.44412720000003</v>
      </c>
      <c r="EE61" s="16">
        <v>256.95278966000001</v>
      </c>
      <c r="EF61" s="16">
        <v>274.89515017000002</v>
      </c>
      <c r="EG61" s="16">
        <v>260.45898976000001</v>
      </c>
      <c r="EH61" s="16">
        <v>277.74733704000005</v>
      </c>
      <c r="EI61" s="16">
        <v>277.95893570000004</v>
      </c>
      <c r="EJ61" s="16">
        <v>296.44132263</v>
      </c>
      <c r="EK61" s="16">
        <v>390.61363523000006</v>
      </c>
      <c r="EL61" s="16">
        <v>469.56039857000002</v>
      </c>
      <c r="EM61" s="16">
        <v>482.59950318</v>
      </c>
      <c r="EN61" s="16">
        <v>529.95254690000002</v>
      </c>
      <c r="EO61" s="16">
        <v>557.26057907999996</v>
      </c>
      <c r="EP61" s="16">
        <v>540.51711812000008</v>
      </c>
      <c r="EQ61" s="16">
        <v>523.27313814000001</v>
      </c>
      <c r="ER61" s="16">
        <v>403.5103064700001</v>
      </c>
      <c r="ES61" s="16">
        <v>537.78509221000002</v>
      </c>
      <c r="ET61" s="16">
        <v>540.92807333999997</v>
      </c>
      <c r="EU61" s="16">
        <v>540.73945469</v>
      </c>
      <c r="EV61" s="16">
        <v>552.24835968000002</v>
      </c>
      <c r="EW61" s="16">
        <v>573.62163587999999</v>
      </c>
      <c r="EX61" s="16">
        <v>567.1828896400001</v>
      </c>
    </row>
    <row r="62" spans="1:154" s="18" customFormat="1" x14ac:dyDescent="0.3">
      <c r="A62" s="15" t="s">
        <v>74</v>
      </c>
      <c r="B62" s="16">
        <v>800.50593722999997</v>
      </c>
      <c r="C62" s="16">
        <v>819.3286465000001</v>
      </c>
      <c r="D62" s="16">
        <v>835.39840518999995</v>
      </c>
      <c r="E62" s="16">
        <v>852.10202337956684</v>
      </c>
      <c r="F62" s="16">
        <v>807.83224831999996</v>
      </c>
      <c r="G62" s="16">
        <v>749.12441310999998</v>
      </c>
      <c r="H62" s="16">
        <v>760.76723149999998</v>
      </c>
      <c r="I62" s="16">
        <v>679.46098383999993</v>
      </c>
      <c r="J62" s="16">
        <v>677.35098383999991</v>
      </c>
      <c r="K62" s="17">
        <v>752.03126061</v>
      </c>
      <c r="L62" s="16">
        <v>782.94997738052825</v>
      </c>
      <c r="M62" s="16">
        <v>837.54547057954733</v>
      </c>
      <c r="N62" s="16">
        <v>414.54574099367835</v>
      </c>
      <c r="O62" s="16">
        <v>447.55611216367834</v>
      </c>
      <c r="P62" s="16">
        <v>444.45611216367831</v>
      </c>
      <c r="Q62" s="16">
        <v>444.30111216367834</v>
      </c>
      <c r="R62" s="16">
        <v>551.99681910367838</v>
      </c>
      <c r="S62" s="16">
        <v>539.75855634999994</v>
      </c>
      <c r="T62" s="16">
        <v>485.22985919000001</v>
      </c>
      <c r="U62" s="16">
        <v>371.3546560028775</v>
      </c>
      <c r="V62" s="16">
        <v>366.57366157000007</v>
      </c>
      <c r="W62" s="16">
        <v>368.64762565000001</v>
      </c>
      <c r="X62" s="16">
        <v>315.64200000000005</v>
      </c>
      <c r="Y62" s="16">
        <v>316.64199999999994</v>
      </c>
      <c r="Z62" s="16">
        <v>310.69099999999997</v>
      </c>
      <c r="AA62" s="16">
        <v>310.18810506999995</v>
      </c>
      <c r="AB62" s="16">
        <v>325.37142734999998</v>
      </c>
      <c r="AC62" s="16">
        <v>326.78663044999996</v>
      </c>
      <c r="AD62" s="16">
        <v>322.23538768999998</v>
      </c>
      <c r="AE62" s="16">
        <v>310.30134399999997</v>
      </c>
      <c r="AF62" s="16">
        <v>277.16356775999998</v>
      </c>
      <c r="AG62" s="16">
        <v>274.31934010000003</v>
      </c>
      <c r="AH62" s="16">
        <v>12.78113967</v>
      </c>
      <c r="AI62" s="16">
        <v>12.275978499999999</v>
      </c>
      <c r="AJ62" s="16">
        <v>13.010289390000001</v>
      </c>
      <c r="AK62" s="16">
        <v>12.999172570000001</v>
      </c>
      <c r="AL62" s="16">
        <v>13.78644892</v>
      </c>
      <c r="AM62" s="16">
        <v>15.743086020000002</v>
      </c>
      <c r="AN62" s="16">
        <v>15.74182628</v>
      </c>
      <c r="AO62" s="16">
        <v>15.730452209999999</v>
      </c>
      <c r="AP62" s="16">
        <v>15.742660299999999</v>
      </c>
      <c r="AQ62" s="16">
        <v>15.730972060000001</v>
      </c>
      <c r="AR62" s="16">
        <v>5.7199077799999998</v>
      </c>
      <c r="AS62" s="16">
        <v>10.40041499</v>
      </c>
      <c r="AT62" s="16">
        <v>5.6578249100000004</v>
      </c>
      <c r="AU62" s="16">
        <v>3.251004</v>
      </c>
      <c r="AV62" s="16">
        <v>3.2342795</v>
      </c>
      <c r="AW62" s="16">
        <v>3.2184821799999996</v>
      </c>
      <c r="AX62" s="16">
        <v>0.79976731999999995</v>
      </c>
      <c r="AY62" s="16">
        <v>0.78245494999999998</v>
      </c>
      <c r="AZ62" s="16">
        <v>0.76567015999999999</v>
      </c>
      <c r="BA62" s="16">
        <v>0.75247686999999996</v>
      </c>
      <c r="BB62" s="16">
        <v>0.77890681000000006</v>
      </c>
      <c r="BC62" s="16">
        <v>0.76535693000000005</v>
      </c>
      <c r="BD62" s="16">
        <v>2.2113457599999999</v>
      </c>
      <c r="BE62" s="16">
        <v>2.6803862999999999</v>
      </c>
      <c r="BF62" s="16">
        <v>28.22568978</v>
      </c>
      <c r="BG62" s="16">
        <v>2.6503700800000001</v>
      </c>
      <c r="BH62" s="16">
        <v>2.65736259</v>
      </c>
      <c r="BI62" s="16">
        <v>2.6217752999999995</v>
      </c>
      <c r="BJ62" s="16">
        <v>2.4738200300000002</v>
      </c>
      <c r="BK62" s="16">
        <v>22.457478049999999</v>
      </c>
      <c r="BL62" s="16">
        <v>38.39468454</v>
      </c>
      <c r="BM62" s="16">
        <v>39.305181349999998</v>
      </c>
      <c r="BN62" s="16">
        <v>39.288176999999997</v>
      </c>
      <c r="BO62" s="16">
        <v>39.270930149999991</v>
      </c>
      <c r="BP62" s="16">
        <v>39.253814349999999</v>
      </c>
      <c r="BQ62" s="16">
        <v>39.881251099999993</v>
      </c>
      <c r="BR62" s="16">
        <v>39.863874889999998</v>
      </c>
      <c r="BS62" s="16">
        <v>39.842181929999995</v>
      </c>
      <c r="BT62" s="16">
        <v>39.828398979999996</v>
      </c>
      <c r="BU62" s="16">
        <v>4.1653777299999941</v>
      </c>
      <c r="BV62" s="16">
        <v>4.1472575499999946</v>
      </c>
      <c r="BW62" s="16">
        <v>4.1289097999999944</v>
      </c>
      <c r="BX62" s="16">
        <v>5.1167833199999952</v>
      </c>
      <c r="BY62" s="16">
        <v>6.1044882699999956</v>
      </c>
      <c r="BZ62" s="16">
        <v>7.0919742099999956</v>
      </c>
      <c r="CA62" s="16">
        <v>8.0793324299999956</v>
      </c>
      <c r="CB62" s="16">
        <v>9.0664790699999962</v>
      </c>
      <c r="CC62" s="16">
        <v>9.0473309199999967</v>
      </c>
      <c r="CD62" s="16">
        <v>9.0472349199999957</v>
      </c>
      <c r="CE62" s="16">
        <v>9.0080725699999959</v>
      </c>
      <c r="CF62" s="16">
        <v>9.0074116899999961</v>
      </c>
      <c r="CG62" s="16">
        <v>8.9745396899999967</v>
      </c>
      <c r="CH62" s="16">
        <v>8.9201549999999958</v>
      </c>
      <c r="CI62" s="16">
        <v>8.9200129999999955</v>
      </c>
      <c r="CJ62" s="16">
        <v>6.9232109999999967</v>
      </c>
      <c r="CK62" s="16">
        <v>6.9232109999999967</v>
      </c>
      <c r="CL62" s="16">
        <v>6.9232109999999967</v>
      </c>
      <c r="CM62" s="16">
        <v>6.9232109999999967</v>
      </c>
      <c r="CN62" s="16">
        <v>6.9232109999999967</v>
      </c>
      <c r="CO62" s="16">
        <v>6.9232109999999967</v>
      </c>
      <c r="CP62" s="16">
        <v>6.9232109999999967</v>
      </c>
      <c r="CQ62" s="16">
        <v>6.9232109999999967</v>
      </c>
      <c r="CR62" s="16">
        <v>6.9232109999999967</v>
      </c>
      <c r="CS62" s="16">
        <v>6.9232109999999967</v>
      </c>
      <c r="CT62" s="16">
        <v>6.9854959999999968</v>
      </c>
      <c r="CU62" s="16">
        <v>6.9854959999999968</v>
      </c>
      <c r="CV62" s="16">
        <v>6.9854959999999968</v>
      </c>
      <c r="CW62" s="16">
        <v>6.9854959999999968</v>
      </c>
      <c r="CX62" s="16">
        <v>6.9854959999999968</v>
      </c>
      <c r="CY62" s="16">
        <v>6.9854959999999968</v>
      </c>
      <c r="CZ62" s="16">
        <v>6.9232109999999967</v>
      </c>
      <c r="DA62" s="16">
        <v>6.9232109999999967</v>
      </c>
      <c r="DB62" s="16">
        <v>6.9232109999999967</v>
      </c>
      <c r="DC62" s="16">
        <v>6.9232109999999967</v>
      </c>
      <c r="DD62" s="16">
        <v>3.4132109999999964</v>
      </c>
      <c r="DE62" s="16">
        <v>3.4132109999999964</v>
      </c>
      <c r="DF62" s="16">
        <v>9.9632109999999958</v>
      </c>
      <c r="DG62" s="16">
        <v>15.292210999999996</v>
      </c>
      <c r="DH62" s="16">
        <v>15.292210999999996</v>
      </c>
      <c r="DI62" s="16">
        <v>26.274630999999996</v>
      </c>
      <c r="DJ62" s="16">
        <v>19.337310999999996</v>
      </c>
      <c r="DK62" s="16">
        <v>12.840824999999993</v>
      </c>
      <c r="DL62" s="16">
        <v>13.939280269999994</v>
      </c>
      <c r="DM62" s="16">
        <v>25.233005269999992</v>
      </c>
      <c r="DN62" s="16">
        <v>51.324275269999994</v>
      </c>
      <c r="DO62" s="16">
        <v>28.752110169999991</v>
      </c>
      <c r="DP62" s="16">
        <v>7.838699999999994</v>
      </c>
      <c r="DQ62" s="16">
        <v>7.074199999999994</v>
      </c>
      <c r="DR62" s="16">
        <v>10.474526829999995</v>
      </c>
      <c r="DS62" s="16">
        <v>10.474626829999995</v>
      </c>
      <c r="DT62" s="16">
        <v>10.479826829999993</v>
      </c>
      <c r="DU62" s="16">
        <v>8.090999999999994</v>
      </c>
      <c r="DV62" s="16">
        <v>7.9406999999999943</v>
      </c>
      <c r="DW62" s="16">
        <v>8.0908999999999942</v>
      </c>
      <c r="DX62" s="16">
        <v>8.0904999999999951</v>
      </c>
      <c r="DY62" s="16">
        <v>6.3315999999999946</v>
      </c>
      <c r="DZ62" s="16">
        <v>7.8606999999999942</v>
      </c>
      <c r="EA62" s="16">
        <v>7.9573999999999945</v>
      </c>
      <c r="EB62" s="16">
        <v>8.0929999999999946</v>
      </c>
      <c r="EC62" s="16">
        <v>4.5953999999999944</v>
      </c>
      <c r="ED62" s="16">
        <v>6.1806999999999945</v>
      </c>
      <c r="EE62" s="16">
        <v>6.6180999999999948</v>
      </c>
      <c r="EF62" s="16">
        <v>6.3655999999999953</v>
      </c>
      <c r="EG62" s="16">
        <v>6.4774999999999947</v>
      </c>
      <c r="EH62" s="16">
        <v>6.9960999999999949</v>
      </c>
      <c r="EI62" s="16">
        <v>7.0100999999999942</v>
      </c>
      <c r="EJ62" s="16">
        <v>7.9445999999999941</v>
      </c>
      <c r="EK62" s="16">
        <v>7.9494999999999951</v>
      </c>
      <c r="EL62" s="16">
        <v>7.694199999999995</v>
      </c>
      <c r="EM62" s="16">
        <v>7.500599999999995</v>
      </c>
      <c r="EN62" s="16">
        <v>8.7516999999999943</v>
      </c>
      <c r="EO62" s="16">
        <v>8.5014999999999947</v>
      </c>
      <c r="EP62" s="16">
        <v>8.9589999999999943</v>
      </c>
      <c r="EQ62" s="16">
        <v>8.826499999999994</v>
      </c>
      <c r="ER62" s="16">
        <v>8.6045999999999943</v>
      </c>
      <c r="ES62" s="16">
        <v>8.4109999999999943</v>
      </c>
      <c r="ET62" s="16">
        <v>8.228199999999994</v>
      </c>
      <c r="EU62" s="16">
        <v>7.5667999999999953</v>
      </c>
      <c r="EV62" s="16">
        <v>7.8318999999999956</v>
      </c>
      <c r="EW62" s="16">
        <v>7.824999999999994</v>
      </c>
      <c r="EX62" s="16">
        <v>5.125599999999995</v>
      </c>
    </row>
    <row r="63" spans="1:154" s="14" customFormat="1" x14ac:dyDescent="0.3">
      <c r="A63" s="12" t="s">
        <v>75</v>
      </c>
      <c r="B63" s="13">
        <v>6977.6604698100009</v>
      </c>
      <c r="C63" s="13">
        <v>7073.2397555400003</v>
      </c>
      <c r="D63" s="13">
        <f t="shared" ref="D63:AL63" si="5">SUM(D64:D67)</f>
        <v>7328.1319574400022</v>
      </c>
      <c r="E63" s="13">
        <f t="shared" si="5"/>
        <v>8300.5233250769561</v>
      </c>
      <c r="F63" s="13">
        <f t="shared" si="5"/>
        <v>8633.5082310200014</v>
      </c>
      <c r="G63" s="13">
        <f t="shared" si="5"/>
        <v>8491.0891696600011</v>
      </c>
      <c r="H63" s="13">
        <f t="shared" si="5"/>
        <v>9145.7948253700015</v>
      </c>
      <c r="I63" s="13">
        <f t="shared" si="5"/>
        <v>9367.8550283599998</v>
      </c>
      <c r="J63" s="13">
        <f t="shared" si="5"/>
        <v>9377.7810283599993</v>
      </c>
      <c r="K63" s="20">
        <f t="shared" si="5"/>
        <v>9244.095871880003</v>
      </c>
      <c r="L63" s="13">
        <f t="shared" si="5"/>
        <v>9419.6449642421521</v>
      </c>
      <c r="M63" s="13">
        <f t="shared" si="5"/>
        <v>7676.9256949024675</v>
      </c>
      <c r="N63" s="13">
        <f t="shared" si="5"/>
        <v>10548.897792374952</v>
      </c>
      <c r="O63" s="13">
        <f t="shared" si="5"/>
        <v>10364.897462414952</v>
      </c>
      <c r="P63" s="13">
        <f t="shared" si="5"/>
        <v>10918.007448024951</v>
      </c>
      <c r="Q63" s="13">
        <f t="shared" si="5"/>
        <v>11086.316288744953</v>
      </c>
      <c r="R63" s="13">
        <f t="shared" si="5"/>
        <v>11359.116892924951</v>
      </c>
      <c r="S63" s="13">
        <f t="shared" si="5"/>
        <v>12140.349068284499</v>
      </c>
      <c r="T63" s="13">
        <f t="shared" si="5"/>
        <v>12090.181685578</v>
      </c>
      <c r="U63" s="13">
        <f t="shared" si="5"/>
        <v>11947.591781263623</v>
      </c>
      <c r="V63" s="13">
        <f t="shared" si="5"/>
        <v>12726.760802855</v>
      </c>
      <c r="W63" s="13">
        <f t="shared" si="5"/>
        <v>12550.8679208715</v>
      </c>
      <c r="X63" s="13">
        <f t="shared" si="5"/>
        <v>12605.427153614501</v>
      </c>
      <c r="Y63" s="13">
        <f t="shared" si="5"/>
        <v>12207.77233021</v>
      </c>
      <c r="Z63" s="13">
        <f t="shared" si="5"/>
        <v>12013.772920699999</v>
      </c>
      <c r="AA63" s="13">
        <f t="shared" si="5"/>
        <v>12128.306998751999</v>
      </c>
      <c r="AB63" s="13">
        <f t="shared" si="5"/>
        <v>12542.940235846996</v>
      </c>
      <c r="AC63" s="13">
        <f t="shared" si="5"/>
        <v>12887.126925109998</v>
      </c>
      <c r="AD63" s="13">
        <f t="shared" si="5"/>
        <v>12840.653535824</v>
      </c>
      <c r="AE63" s="13">
        <f t="shared" si="5"/>
        <v>12714.6589257875</v>
      </c>
      <c r="AF63" s="13">
        <f t="shared" si="5"/>
        <v>12631.768251637999</v>
      </c>
      <c r="AG63" s="13">
        <f t="shared" si="5"/>
        <v>12408.149002041504</v>
      </c>
      <c r="AH63" s="13">
        <f t="shared" si="5"/>
        <v>12542.8934381075</v>
      </c>
      <c r="AI63" s="13">
        <f t="shared" si="5"/>
        <v>12556.800855518002</v>
      </c>
      <c r="AJ63" s="13">
        <f t="shared" si="5"/>
        <v>12341.116677124</v>
      </c>
      <c r="AK63" s="13">
        <f t="shared" si="5"/>
        <v>12554.612987302</v>
      </c>
      <c r="AL63" s="13">
        <f t="shared" si="5"/>
        <v>12783.962526331999</v>
      </c>
      <c r="AM63" s="13">
        <v>13354.066005977998</v>
      </c>
      <c r="AN63" s="13">
        <v>13535.193475669003</v>
      </c>
      <c r="AO63" s="13">
        <v>13648.291951951001</v>
      </c>
      <c r="AP63" s="13">
        <v>14148.273793105003</v>
      </c>
      <c r="AQ63" s="13">
        <v>14382.255318059999</v>
      </c>
      <c r="AR63" s="13">
        <v>12574.545201788196</v>
      </c>
      <c r="AS63" s="13">
        <v>12360.977578114</v>
      </c>
      <c r="AT63" s="13">
        <v>11907.127353530001</v>
      </c>
      <c r="AU63" s="13">
        <v>12984.661823082</v>
      </c>
      <c r="AV63" s="13">
        <v>12067.089297900495</v>
      </c>
      <c r="AW63" s="13">
        <v>12089.245394911997</v>
      </c>
      <c r="AX63" s="13">
        <v>12666.2137932102</v>
      </c>
      <c r="AY63" s="13">
        <v>12548.228181816703</v>
      </c>
      <c r="AZ63" s="13">
        <v>13306.973961002699</v>
      </c>
      <c r="BA63" s="13">
        <v>14230.435206923699</v>
      </c>
      <c r="BB63" s="13">
        <v>14023.567453890701</v>
      </c>
      <c r="BC63" s="13">
        <v>13310.004709708699</v>
      </c>
      <c r="BD63" s="13">
        <v>13876.524238791197</v>
      </c>
      <c r="BE63" s="13">
        <v>13714.823569265698</v>
      </c>
      <c r="BF63" s="13">
        <v>14383.2187264642</v>
      </c>
      <c r="BG63" s="13">
        <v>14584.194229006696</v>
      </c>
      <c r="BH63" s="13">
        <v>14399.194885420698</v>
      </c>
      <c r="BI63" s="13">
        <v>14680.092618868202</v>
      </c>
      <c r="BJ63" s="13">
        <v>15488.621467789699</v>
      </c>
      <c r="BK63" s="13">
        <v>15658.343075433701</v>
      </c>
      <c r="BL63" s="13">
        <v>15930.871763362</v>
      </c>
      <c r="BM63" s="13">
        <v>15328.508427495</v>
      </c>
      <c r="BN63" s="13">
        <v>15346.578507513999</v>
      </c>
      <c r="BO63" s="13">
        <v>15468.093351452701</v>
      </c>
      <c r="BP63" s="13">
        <v>13800.6874812527</v>
      </c>
      <c r="BQ63" s="13">
        <v>13719.125096117197</v>
      </c>
      <c r="BR63" s="13">
        <v>13639.562382956201</v>
      </c>
      <c r="BS63" s="13">
        <v>14041.133643812187</v>
      </c>
      <c r="BT63" s="13">
        <v>14314.547166252702</v>
      </c>
      <c r="BU63" s="13">
        <v>14367.699613420498</v>
      </c>
      <c r="BV63" s="13">
        <v>14377.249156330699</v>
      </c>
      <c r="BW63" s="13">
        <v>14596.0803826352</v>
      </c>
      <c r="BX63" s="13">
        <v>14974.227400879201</v>
      </c>
      <c r="BY63" s="13">
        <v>15111.743832604699</v>
      </c>
      <c r="BZ63" s="13">
        <v>15336.462886614698</v>
      </c>
      <c r="CA63" s="13">
        <v>15445.663095058699</v>
      </c>
      <c r="CB63" s="13">
        <v>15689.825203640699</v>
      </c>
      <c r="CC63" s="13">
        <v>16268.040121694201</v>
      </c>
      <c r="CD63" s="13">
        <v>17167.332589826201</v>
      </c>
      <c r="CE63" s="13">
        <v>18448.8461762277</v>
      </c>
      <c r="CF63" s="13">
        <v>19312.0984997755</v>
      </c>
      <c r="CG63" s="13">
        <v>20021.328019679997</v>
      </c>
      <c r="CH63" s="13">
        <v>21519.930457604001</v>
      </c>
      <c r="CI63" s="13">
        <v>21588.231715449001</v>
      </c>
      <c r="CJ63" s="13">
        <v>22714.570805269501</v>
      </c>
      <c r="CK63" s="13">
        <v>23320.894752765998</v>
      </c>
      <c r="CL63" s="13">
        <v>23375.557004061</v>
      </c>
      <c r="CM63" s="13">
        <v>22968.240983554493</v>
      </c>
      <c r="CN63" s="13">
        <v>23234.799443316497</v>
      </c>
      <c r="CO63" s="13">
        <v>24708.587990833497</v>
      </c>
      <c r="CP63" s="13">
        <v>25042.531103510497</v>
      </c>
      <c r="CQ63" s="13">
        <v>24445.458390344003</v>
      </c>
      <c r="CR63" s="13">
        <v>24416.758596359992</v>
      </c>
      <c r="CS63" s="13">
        <v>24360.423032044499</v>
      </c>
      <c r="CT63" s="13">
        <v>24205.940764309496</v>
      </c>
      <c r="CU63" s="13">
        <v>25549.347667040998</v>
      </c>
      <c r="CV63" s="13">
        <v>26128.763304934</v>
      </c>
      <c r="CW63" s="13">
        <v>24554.954694954999</v>
      </c>
      <c r="CX63" s="13">
        <v>26483.843232211497</v>
      </c>
      <c r="CY63" s="13">
        <v>27848.877989173503</v>
      </c>
      <c r="CZ63" s="13">
        <v>27741.120386856004</v>
      </c>
      <c r="DA63" s="13">
        <v>28376.358374711002</v>
      </c>
      <c r="DB63" s="13">
        <v>26782.936370036503</v>
      </c>
      <c r="DC63" s="13">
        <v>25950.077775315003</v>
      </c>
      <c r="DD63" s="13">
        <v>27318.769200540002</v>
      </c>
      <c r="DE63" s="13">
        <v>27381.358472961001</v>
      </c>
      <c r="DF63" s="13">
        <v>27191.724308678004</v>
      </c>
      <c r="DG63" s="13">
        <v>28101.717874124002</v>
      </c>
      <c r="DH63" s="13">
        <v>30407.398792109503</v>
      </c>
      <c r="DI63" s="13">
        <v>31055.285958730001</v>
      </c>
      <c r="DJ63" s="13">
        <v>31258.804484453998</v>
      </c>
      <c r="DK63" s="13">
        <v>31275.653067308504</v>
      </c>
      <c r="DL63" s="13">
        <v>32032.751087067001</v>
      </c>
      <c r="DM63" s="13">
        <v>32196.093350367504</v>
      </c>
      <c r="DN63" s="13">
        <v>32337.994163421492</v>
      </c>
      <c r="DO63" s="13">
        <v>32450.677901386007</v>
      </c>
      <c r="DP63" s="13">
        <v>32272.101418261002</v>
      </c>
      <c r="DQ63" s="13">
        <v>32062.361574619994</v>
      </c>
      <c r="DR63" s="13">
        <v>31938.829981070005</v>
      </c>
      <c r="DS63" s="13">
        <v>32178.699723869009</v>
      </c>
      <c r="DT63" s="13">
        <v>33730.928063600011</v>
      </c>
      <c r="DU63" s="13">
        <v>34506.839983717007</v>
      </c>
      <c r="DV63" s="13">
        <v>36165.71044017651</v>
      </c>
      <c r="DW63" s="13">
        <v>36261.717462528512</v>
      </c>
      <c r="DX63" s="13">
        <v>38511.306317968505</v>
      </c>
      <c r="DY63" s="13">
        <v>37678.537330283005</v>
      </c>
      <c r="DZ63" s="13">
        <v>39261.128382433002</v>
      </c>
      <c r="EA63" s="13">
        <v>40522.273260678303</v>
      </c>
      <c r="EB63" s="13">
        <v>40693.086094610313</v>
      </c>
      <c r="EC63" s="13">
        <v>40135.467171548305</v>
      </c>
      <c r="ED63" s="13">
        <v>40827.074203655015</v>
      </c>
      <c r="EE63" s="13">
        <v>39150.251908472012</v>
      </c>
      <c r="EF63" s="13">
        <v>38085.131596116014</v>
      </c>
      <c r="EG63" s="13">
        <v>38219.772271622016</v>
      </c>
      <c r="EH63" s="13">
        <v>41366.588672552018</v>
      </c>
      <c r="EI63" s="13">
        <v>41360.986613949011</v>
      </c>
      <c r="EJ63" s="13">
        <v>42724.52291980986</v>
      </c>
      <c r="EK63" s="13">
        <v>43075.837193180021</v>
      </c>
      <c r="EL63" s="13">
        <v>43262.445193837877</v>
      </c>
      <c r="EM63" s="13">
        <v>44045.570711343011</v>
      </c>
      <c r="EN63" s="13">
        <v>45701.996445147859</v>
      </c>
      <c r="EO63" s="13">
        <v>45887.938129372502</v>
      </c>
      <c r="EP63" s="13">
        <v>45520.560723094015</v>
      </c>
      <c r="EQ63" s="13">
        <v>45127.833213821003</v>
      </c>
      <c r="ER63" s="13">
        <v>46544.393799380508</v>
      </c>
      <c r="ES63" s="13">
        <v>46144.107137497514</v>
      </c>
      <c r="ET63" s="13">
        <v>48001.040375081502</v>
      </c>
      <c r="EU63" s="13">
        <v>48473.353202657505</v>
      </c>
      <c r="EV63" s="13">
        <v>48913.12117281578</v>
      </c>
      <c r="EW63" s="13">
        <v>49346.420601754508</v>
      </c>
      <c r="EX63" s="13">
        <v>49119.742070003005</v>
      </c>
    </row>
    <row r="64" spans="1:154" s="18" customFormat="1" x14ac:dyDescent="0.3">
      <c r="A64" s="15" t="s">
        <v>76</v>
      </c>
      <c r="B64" s="16">
        <v>6234.4888992100005</v>
      </c>
      <c r="C64" s="16">
        <v>6219.6573809200008</v>
      </c>
      <c r="D64" s="16">
        <v>6458.2873854400023</v>
      </c>
      <c r="E64" s="16">
        <v>6474.539990784524</v>
      </c>
      <c r="F64" s="16">
        <v>6719.7363174400016</v>
      </c>
      <c r="G64" s="16">
        <v>6668.8905416400012</v>
      </c>
      <c r="H64" s="16">
        <v>6785.8301988800013</v>
      </c>
      <c r="I64" s="16">
        <v>7008.4697822699991</v>
      </c>
      <c r="J64" s="16">
        <v>6986.2987822699997</v>
      </c>
      <c r="K64" s="16">
        <v>6903.8832113300032</v>
      </c>
      <c r="L64" s="16">
        <v>6895.6028692165728</v>
      </c>
      <c r="M64" s="16">
        <v>4080.004435360278</v>
      </c>
      <c r="N64" s="16">
        <v>7226.0274250652346</v>
      </c>
      <c r="O64" s="16">
        <v>7001.0711864352324</v>
      </c>
      <c r="P64" s="16">
        <v>6908.2507139352329</v>
      </c>
      <c r="Q64" s="16">
        <v>7056.3842099452331</v>
      </c>
      <c r="R64" s="16">
        <v>7051.0955238652332</v>
      </c>
      <c r="S64" s="16">
        <v>7631.4136952299978</v>
      </c>
      <c r="T64" s="16">
        <v>7498.25659361</v>
      </c>
      <c r="U64" s="16">
        <v>7248.9751917244375</v>
      </c>
      <c r="V64" s="16">
        <v>7928.7977555699999</v>
      </c>
      <c r="W64" s="16">
        <v>7775.3499168600001</v>
      </c>
      <c r="X64" s="16">
        <v>7772.7236256500009</v>
      </c>
      <c r="Y64" s="16">
        <v>7549.6495091100005</v>
      </c>
      <c r="Z64" s="16">
        <v>7155.4550927499995</v>
      </c>
      <c r="AA64" s="16">
        <v>7266.3557817400006</v>
      </c>
      <c r="AB64" s="16">
        <v>7455.9432161099985</v>
      </c>
      <c r="AC64" s="16">
        <v>7620.1460046899974</v>
      </c>
      <c r="AD64" s="16">
        <v>7485.71291595</v>
      </c>
      <c r="AE64" s="16">
        <v>7456.4471538899998</v>
      </c>
      <c r="AF64" s="16">
        <v>7365.9271684100004</v>
      </c>
      <c r="AG64" s="16">
        <v>7242.5469732960046</v>
      </c>
      <c r="AH64" s="16">
        <v>7474.0011291200008</v>
      </c>
      <c r="AI64" s="16">
        <v>7221.2680272900006</v>
      </c>
      <c r="AJ64" s="16">
        <v>6936.3354671000016</v>
      </c>
      <c r="AK64" s="16">
        <v>7008.920918750001</v>
      </c>
      <c r="AL64" s="16">
        <v>7533.9135829100005</v>
      </c>
      <c r="AM64" s="16">
        <v>7339.4825251369984</v>
      </c>
      <c r="AN64" s="16">
        <v>7476.1299243210015</v>
      </c>
      <c r="AO64" s="16">
        <v>7847.5360736100001</v>
      </c>
      <c r="AP64" s="16">
        <v>7934.1852663399977</v>
      </c>
      <c r="AQ64" s="16">
        <v>7955.5619296699979</v>
      </c>
      <c r="AR64" s="16">
        <v>5713.8845669266993</v>
      </c>
      <c r="AS64" s="16">
        <v>5585.7620494199982</v>
      </c>
      <c r="AT64" s="16">
        <v>5332.3763700900008</v>
      </c>
      <c r="AU64" s="16">
        <v>5858.1188084200012</v>
      </c>
      <c r="AV64" s="16">
        <v>5204.1901451599997</v>
      </c>
      <c r="AW64" s="16">
        <v>5356.5957075199995</v>
      </c>
      <c r="AX64" s="16">
        <v>5803.5932371967001</v>
      </c>
      <c r="AY64" s="16">
        <v>5698.3867702767029</v>
      </c>
      <c r="AZ64" s="16">
        <v>6150.9894944666994</v>
      </c>
      <c r="BA64" s="16">
        <v>6810.6667165266999</v>
      </c>
      <c r="BB64" s="16">
        <v>6782.1297140666993</v>
      </c>
      <c r="BC64" s="16">
        <v>6409.3072241067011</v>
      </c>
      <c r="BD64" s="16">
        <v>6524.7716570166995</v>
      </c>
      <c r="BE64" s="16">
        <v>6201.7028236766992</v>
      </c>
      <c r="BF64" s="16">
        <v>6124.5970880166997</v>
      </c>
      <c r="BG64" s="16">
        <v>6459.3515499066989</v>
      </c>
      <c r="BH64" s="16">
        <v>6317.3137559967008</v>
      </c>
      <c r="BI64" s="16">
        <v>6537.2682081966996</v>
      </c>
      <c r="BJ64" s="16">
        <v>6977.2621062866983</v>
      </c>
      <c r="BK64" s="16">
        <v>7043.4178331866997</v>
      </c>
      <c r="BL64" s="16">
        <v>7299.6432548399989</v>
      </c>
      <c r="BM64" s="16">
        <v>6755.9842432199985</v>
      </c>
      <c r="BN64" s="16">
        <v>6752.7223714799984</v>
      </c>
      <c r="BO64" s="16">
        <v>6750.1462509467001</v>
      </c>
      <c r="BP64" s="16">
        <v>6823.8021490967003</v>
      </c>
      <c r="BQ64" s="16">
        <v>6900.0313226966982</v>
      </c>
      <c r="BR64" s="16">
        <v>6868.5304795367001</v>
      </c>
      <c r="BS64" s="16">
        <v>7095.6024332301859</v>
      </c>
      <c r="BT64" s="16">
        <v>7163.3210813367023</v>
      </c>
      <c r="BU64" s="16">
        <v>7079.1155756100006</v>
      </c>
      <c r="BV64" s="16">
        <v>7090.7531316766981</v>
      </c>
      <c r="BW64" s="16">
        <v>7294.0697972366997</v>
      </c>
      <c r="BX64" s="16">
        <v>7473.4684036367007</v>
      </c>
      <c r="BY64" s="16">
        <v>7623.7167555966998</v>
      </c>
      <c r="BZ64" s="16">
        <v>7495.673706256699</v>
      </c>
      <c r="CA64" s="16">
        <v>7433.3049853066996</v>
      </c>
      <c r="CB64" s="16">
        <v>7503.0118225767001</v>
      </c>
      <c r="CC64" s="16">
        <v>8066.7497023567003</v>
      </c>
      <c r="CD64" s="16">
        <v>8586.7971279866997</v>
      </c>
      <c r="CE64" s="16">
        <v>9744.911592396702</v>
      </c>
      <c r="CF64" s="16">
        <v>10421.348576210001</v>
      </c>
      <c r="CG64" s="16">
        <v>10805.546969929999</v>
      </c>
      <c r="CH64" s="16">
        <v>12141.75964912</v>
      </c>
      <c r="CI64" s="16">
        <v>12003.455853560001</v>
      </c>
      <c r="CJ64" s="16">
        <v>12762.196918189999</v>
      </c>
      <c r="CK64" s="16">
        <v>13253.371128329998</v>
      </c>
      <c r="CL64" s="16">
        <v>13542.884237669999</v>
      </c>
      <c r="CM64" s="16">
        <v>13710.343265669997</v>
      </c>
      <c r="CN64" s="16">
        <v>13835.469266309998</v>
      </c>
      <c r="CO64" s="16">
        <v>14280.987667409996</v>
      </c>
      <c r="CP64" s="16">
        <v>14238.104913059999</v>
      </c>
      <c r="CQ64" s="16">
        <v>13402.830711999999</v>
      </c>
      <c r="CR64" s="16">
        <v>13670.884184679997</v>
      </c>
      <c r="CS64" s="16">
        <v>13267.964181160001</v>
      </c>
      <c r="CT64" s="16">
        <v>13373.635250619996</v>
      </c>
      <c r="CU64" s="16">
        <v>14674.735639989998</v>
      </c>
      <c r="CV64" s="16">
        <v>15089.58923722</v>
      </c>
      <c r="CW64" s="16">
        <v>15425.736710290001</v>
      </c>
      <c r="CX64" s="16">
        <v>15699.78006044</v>
      </c>
      <c r="CY64" s="16">
        <v>17516.859326920003</v>
      </c>
      <c r="CZ64" s="16">
        <v>16981.793189470001</v>
      </c>
      <c r="DA64" s="16">
        <v>17118.40440345</v>
      </c>
      <c r="DB64" s="16">
        <v>16308.194762620002</v>
      </c>
      <c r="DC64" s="16">
        <v>16099.792793429999</v>
      </c>
      <c r="DD64" s="16">
        <v>16810.243867100002</v>
      </c>
      <c r="DE64" s="16">
        <v>17361.680674479998</v>
      </c>
      <c r="DF64" s="16">
        <v>17794.520725690003</v>
      </c>
      <c r="DG64" s="16">
        <v>19382.57936285</v>
      </c>
      <c r="DH64" s="16">
        <v>20700.822853140002</v>
      </c>
      <c r="DI64" s="16">
        <v>21469.798944880004</v>
      </c>
      <c r="DJ64" s="16">
        <v>21754.342705359999</v>
      </c>
      <c r="DK64" s="16">
        <v>21751.857988950003</v>
      </c>
      <c r="DL64" s="16">
        <v>22045.76046347</v>
      </c>
      <c r="DM64" s="16">
        <v>21963.364305330004</v>
      </c>
      <c r="DN64" s="16">
        <v>22060.138446969995</v>
      </c>
      <c r="DO64" s="16">
        <v>22545.230796710006</v>
      </c>
      <c r="DP64" s="16">
        <v>21925.217094060001</v>
      </c>
      <c r="DQ64" s="16">
        <v>21526.201004709994</v>
      </c>
      <c r="DR64" s="16">
        <v>21547.681663570002</v>
      </c>
      <c r="DS64" s="16">
        <v>21558.295899710007</v>
      </c>
      <c r="DT64" s="16">
        <v>23424.967898650004</v>
      </c>
      <c r="DU64" s="16">
        <v>23767.651393390002</v>
      </c>
      <c r="DV64" s="16">
        <v>24715.731492700004</v>
      </c>
      <c r="DW64" s="16">
        <v>25205.466709020002</v>
      </c>
      <c r="DX64" s="16">
        <v>26847.30998776999</v>
      </c>
      <c r="DY64" s="16">
        <v>26010.848605159998</v>
      </c>
      <c r="DZ64" s="16">
        <v>26876.247023149994</v>
      </c>
      <c r="EA64" s="16">
        <v>27003.605225933297</v>
      </c>
      <c r="EB64" s="16">
        <v>26238.080537313304</v>
      </c>
      <c r="EC64" s="16">
        <v>25644.054673353297</v>
      </c>
      <c r="ED64" s="16">
        <v>25603.686270135509</v>
      </c>
      <c r="EE64" s="16">
        <v>23851.007428755503</v>
      </c>
      <c r="EF64" s="16">
        <v>23051.8918064155</v>
      </c>
      <c r="EG64" s="16">
        <v>23149.980883836506</v>
      </c>
      <c r="EH64" s="16">
        <v>25578.283050016511</v>
      </c>
      <c r="EI64" s="16">
        <v>25904.159918380014</v>
      </c>
      <c r="EJ64" s="16">
        <v>26175.847555234999</v>
      </c>
      <c r="EK64" s="16">
        <v>26588.931810745016</v>
      </c>
      <c r="EL64" s="16">
        <v>26467.168978700014</v>
      </c>
      <c r="EM64" s="16">
        <v>27199.497675215011</v>
      </c>
      <c r="EN64" s="16">
        <v>28669.233704865012</v>
      </c>
      <c r="EO64" s="16">
        <v>28640.968246425007</v>
      </c>
      <c r="EP64" s="16">
        <v>28398.705804085017</v>
      </c>
      <c r="EQ64" s="16">
        <v>28312.196177095007</v>
      </c>
      <c r="ER64" s="16">
        <v>28314.436719194011</v>
      </c>
      <c r="ES64" s="16">
        <v>28643.93143709001</v>
      </c>
      <c r="ET64" s="16">
        <v>30612.899780180003</v>
      </c>
      <c r="EU64" s="16">
        <v>31060.852172970008</v>
      </c>
      <c r="EV64" s="16">
        <v>31127.759130640003</v>
      </c>
      <c r="EW64" s="16">
        <v>31368.897928350001</v>
      </c>
      <c r="EX64" s="16">
        <v>30952.314119350001</v>
      </c>
    </row>
    <row r="65" spans="1:154" s="18" customFormat="1" x14ac:dyDescent="0.3">
      <c r="A65" s="15" t="s">
        <v>77</v>
      </c>
      <c r="B65" s="16">
        <v>0</v>
      </c>
      <c r="C65" s="16">
        <v>11</v>
      </c>
      <c r="D65" s="16">
        <f>0+9.7</f>
        <v>9.6999999999999993</v>
      </c>
      <c r="E65" s="16">
        <f>0+96.1</f>
        <v>96.1</v>
      </c>
      <c r="F65" s="16">
        <f>0+8.8</f>
        <v>8.8000000000000007</v>
      </c>
      <c r="G65" s="16">
        <f>2.84325+8.8</f>
        <v>11.64325</v>
      </c>
      <c r="H65" s="16">
        <f>8.47478611+1</f>
        <v>9.4747861100000001</v>
      </c>
      <c r="I65" s="16">
        <f>4.34595118+1</f>
        <v>5.3459511800000001</v>
      </c>
      <c r="J65" s="16">
        <f>4.34595118+2.1</f>
        <v>6.4459511799999998</v>
      </c>
      <c r="K65" s="16">
        <f>0.81955081+2.1</f>
        <v>2.9195508100000001</v>
      </c>
      <c r="L65" s="16">
        <f>0.80225341+2.1</f>
        <v>2.9022534100000001</v>
      </c>
      <c r="M65" s="16">
        <f>130.792403201104+2.1</f>
        <v>132.892403201104</v>
      </c>
      <c r="N65" s="16">
        <f>136.142122509957+2.5</f>
        <v>138.64212250995701</v>
      </c>
      <c r="O65" s="16">
        <v>143.02858707995699</v>
      </c>
      <c r="P65" s="16">
        <v>142.81995015995702</v>
      </c>
      <c r="Q65" s="16">
        <f>141.010915959957+1.8</f>
        <v>142.81091595995701</v>
      </c>
      <c r="R65" s="16">
        <f>136.107068919957+1.8</f>
        <v>137.907068919957</v>
      </c>
      <c r="S65" s="16">
        <f>122.43926632+1.8</f>
        <v>124.23926632</v>
      </c>
      <c r="T65" s="16">
        <v>234.12101093999999</v>
      </c>
      <c r="U65" s="16">
        <f>126.36819705896+1.7</f>
        <v>128.06819705896001</v>
      </c>
      <c r="V65" s="16">
        <f>126.69364654+1.7</f>
        <v>128.39364653999999</v>
      </c>
      <c r="W65" s="16">
        <f>126.57641078+0.6</f>
        <v>127.17641078</v>
      </c>
      <c r="X65" s="16">
        <f>126.51423761+0.6</f>
        <v>127.11423760999999</v>
      </c>
      <c r="Y65" s="16">
        <f>84.6758389+0.6</f>
        <v>85.275838899999997</v>
      </c>
      <c r="Z65" s="16">
        <v>83.368395300000003</v>
      </c>
      <c r="AA65" s="16">
        <v>73.842773080000001</v>
      </c>
      <c r="AB65" s="16">
        <v>74.170869410000009</v>
      </c>
      <c r="AC65" s="16">
        <v>71.852311419999992</v>
      </c>
      <c r="AD65" s="16">
        <v>69.764524729999991</v>
      </c>
      <c r="AE65" s="16">
        <v>67.72221635999999</v>
      </c>
      <c r="AF65" s="16">
        <v>65.602149699999998</v>
      </c>
      <c r="AG65" s="16">
        <v>63.852743099999998</v>
      </c>
      <c r="AH65" s="16">
        <v>61.403592319999994</v>
      </c>
      <c r="AI65" s="16">
        <v>58.901048579999994</v>
      </c>
      <c r="AJ65" s="16">
        <v>56.884912909999997</v>
      </c>
      <c r="AK65" s="16">
        <v>60.014704649999992</v>
      </c>
      <c r="AL65" s="16">
        <v>61.968187620000002</v>
      </c>
      <c r="AM65" s="16">
        <v>63.646563850000007</v>
      </c>
      <c r="AN65" s="16">
        <v>77.732407890000019</v>
      </c>
      <c r="AO65" s="16">
        <v>71.924269379999998</v>
      </c>
      <c r="AP65" s="16">
        <v>73.26882535</v>
      </c>
      <c r="AQ65" s="16">
        <v>77.331034500000015</v>
      </c>
      <c r="AR65" s="16">
        <v>69.166060599999994</v>
      </c>
      <c r="AS65" s="16">
        <v>69.02653273</v>
      </c>
      <c r="AT65" s="16">
        <v>60.939812969999998</v>
      </c>
      <c r="AU65" s="16">
        <v>74.96288457</v>
      </c>
      <c r="AV65" s="16">
        <v>75.082103529999998</v>
      </c>
      <c r="AW65" s="16">
        <v>69.409190539999997</v>
      </c>
      <c r="AX65" s="16">
        <v>51.547138860000004</v>
      </c>
      <c r="AY65" s="16">
        <v>76.348875179999993</v>
      </c>
      <c r="AZ65" s="16">
        <v>50.08452612</v>
      </c>
      <c r="BA65" s="16">
        <v>71.255586429999994</v>
      </c>
      <c r="BB65" s="16">
        <v>43.360455160000001</v>
      </c>
      <c r="BC65" s="16">
        <v>28.021622740000002</v>
      </c>
      <c r="BD65" s="16">
        <v>48.200363279999998</v>
      </c>
      <c r="BE65" s="16">
        <v>46.515626180000005</v>
      </c>
      <c r="BF65" s="16">
        <v>46.713849720000006</v>
      </c>
      <c r="BG65" s="16">
        <v>46.270997350000002</v>
      </c>
      <c r="BH65" s="16">
        <v>41.442549330000006</v>
      </c>
      <c r="BI65" s="16">
        <v>39.06053261000001</v>
      </c>
      <c r="BJ65" s="16">
        <v>36.959139620000002</v>
      </c>
      <c r="BK65" s="16">
        <v>36.871853880000003</v>
      </c>
      <c r="BL65" s="16">
        <v>35.692062240000006</v>
      </c>
      <c r="BM65" s="16">
        <v>36.068918449999998</v>
      </c>
      <c r="BN65" s="16">
        <v>35.010784190000003</v>
      </c>
      <c r="BO65" s="16">
        <v>34.355333699999996</v>
      </c>
      <c r="BP65" s="16">
        <v>34.357000110000001</v>
      </c>
      <c r="BQ65" s="16">
        <v>29.927870740000003</v>
      </c>
      <c r="BR65" s="16">
        <v>29.4172747</v>
      </c>
      <c r="BS65" s="16">
        <v>50.613054089999999</v>
      </c>
      <c r="BT65" s="16">
        <v>49.231956680000003</v>
      </c>
      <c r="BU65" s="16">
        <v>49.88649487</v>
      </c>
      <c r="BV65" s="16">
        <v>37.515779129999999</v>
      </c>
      <c r="BW65" s="16">
        <v>38.074734810000002</v>
      </c>
      <c r="BX65" s="16">
        <v>40.088720860000002</v>
      </c>
      <c r="BY65" s="16">
        <v>25.20473917</v>
      </c>
      <c r="BZ65" s="16">
        <v>25.450746159999998</v>
      </c>
      <c r="CA65" s="16">
        <v>25.036727590000005</v>
      </c>
      <c r="CB65" s="16">
        <v>25.17480192</v>
      </c>
      <c r="CC65" s="16">
        <v>25.91967155</v>
      </c>
      <c r="CD65" s="16">
        <v>29.453306980000001</v>
      </c>
      <c r="CE65" s="16">
        <v>28.075272649999999</v>
      </c>
      <c r="CF65" s="16">
        <v>29.855149599999997</v>
      </c>
      <c r="CG65" s="16">
        <v>43.938388779999997</v>
      </c>
      <c r="CH65" s="16">
        <v>38.32856898</v>
      </c>
      <c r="CI65" s="16">
        <v>34.757125070000001</v>
      </c>
      <c r="CJ65" s="16">
        <v>34.480630629999993</v>
      </c>
      <c r="CK65" s="16">
        <v>33.977780590000002</v>
      </c>
      <c r="CL65" s="16">
        <v>35.059255839999999</v>
      </c>
      <c r="CM65" s="16">
        <v>35.197668780000001</v>
      </c>
      <c r="CN65" s="16">
        <v>32.221710350000002</v>
      </c>
      <c r="CO65" s="16">
        <v>32.095009149999996</v>
      </c>
      <c r="CP65" s="16">
        <v>31.01863067</v>
      </c>
      <c r="CQ65" s="16">
        <v>25.00379002</v>
      </c>
      <c r="CR65" s="16">
        <v>9.9756402100000017</v>
      </c>
      <c r="CS65" s="16">
        <v>10.357868459999999</v>
      </c>
      <c r="CT65" s="16">
        <v>11.330524229999998</v>
      </c>
      <c r="CU65" s="16">
        <v>11.404089620000001</v>
      </c>
      <c r="CV65" s="16">
        <v>14.267754599999998</v>
      </c>
      <c r="CW65" s="16">
        <v>13.734705869999999</v>
      </c>
      <c r="CX65" s="16">
        <v>17.625372669999997</v>
      </c>
      <c r="CY65" s="16">
        <v>16.082214929999999</v>
      </c>
      <c r="CZ65" s="16">
        <v>18.021690699999997</v>
      </c>
      <c r="DA65" s="16">
        <v>57.3426726</v>
      </c>
      <c r="DB65" s="16">
        <v>61.998675789999993</v>
      </c>
      <c r="DC65" s="16">
        <v>62.10877206</v>
      </c>
      <c r="DD65" s="16">
        <v>62.264128519999993</v>
      </c>
      <c r="DE65" s="16">
        <v>65.535196999999982</v>
      </c>
      <c r="DF65" s="16">
        <v>67.428147479999993</v>
      </c>
      <c r="DG65" s="16">
        <v>64.824581909999992</v>
      </c>
      <c r="DH65" s="16">
        <v>66.606666139999987</v>
      </c>
      <c r="DI65" s="16">
        <v>68.540979969999995</v>
      </c>
      <c r="DJ65" s="16">
        <v>68.817063910000002</v>
      </c>
      <c r="DK65" s="16">
        <v>68.715536459999996</v>
      </c>
      <c r="DL65" s="16">
        <v>67.022164819999986</v>
      </c>
      <c r="DM65" s="16">
        <v>70.091407869999983</v>
      </c>
      <c r="DN65" s="16">
        <v>65.027248779999994</v>
      </c>
      <c r="DO65" s="16">
        <v>65.615276999999992</v>
      </c>
      <c r="DP65" s="16">
        <v>26.137121259999994</v>
      </c>
      <c r="DQ65" s="16">
        <v>16.170001389999996</v>
      </c>
      <c r="DR65" s="16">
        <v>16.044975560000001</v>
      </c>
      <c r="DS65" s="16">
        <v>17.081941959999995</v>
      </c>
      <c r="DT65" s="16">
        <v>17.012923799999999</v>
      </c>
      <c r="DU65" s="16">
        <v>24.761937029999999</v>
      </c>
      <c r="DV65" s="16">
        <v>25.987664679999998</v>
      </c>
      <c r="DW65" s="16">
        <v>27.161530269999997</v>
      </c>
      <c r="DX65" s="16">
        <v>26.82586688</v>
      </c>
      <c r="DY65" s="16">
        <v>24.367621849999999</v>
      </c>
      <c r="DZ65" s="16">
        <v>32.958732959999999</v>
      </c>
      <c r="EA65" s="16">
        <v>31.724837430000001</v>
      </c>
      <c r="EB65" s="16">
        <v>29.295948269999997</v>
      </c>
      <c r="EC65" s="16">
        <v>14.564890279999997</v>
      </c>
      <c r="ED65" s="16">
        <v>22.656918069999996</v>
      </c>
      <c r="EE65" s="16">
        <v>15.195528699999997</v>
      </c>
      <c r="EF65" s="16">
        <v>16.157585069999996</v>
      </c>
      <c r="EG65" s="16">
        <v>20.710476579999998</v>
      </c>
      <c r="EH65" s="16">
        <v>21.490569579999999</v>
      </c>
      <c r="EI65" s="16">
        <v>19.919287299999997</v>
      </c>
      <c r="EJ65" s="16">
        <v>13.831037059999998</v>
      </c>
      <c r="EK65" s="16">
        <v>6.6264143499999992</v>
      </c>
      <c r="EL65" s="16">
        <v>7.3852438799999973</v>
      </c>
      <c r="EM65" s="16">
        <v>6.331896969999999</v>
      </c>
      <c r="EN65" s="16">
        <v>7.4920221999999992</v>
      </c>
      <c r="EO65" s="16">
        <v>7.8371499599999979</v>
      </c>
      <c r="EP65" s="16">
        <v>9.6165481999999951</v>
      </c>
      <c r="EQ65" s="16">
        <v>9.9090829499999966</v>
      </c>
      <c r="ER65" s="16">
        <v>8.8643574000000012</v>
      </c>
      <c r="ES65" s="16">
        <v>11.001037670000001</v>
      </c>
      <c r="ET65" s="16">
        <v>7.5901490699999998</v>
      </c>
      <c r="EU65" s="16">
        <v>11.745752189999999</v>
      </c>
      <c r="EV65" s="16">
        <v>10.87222719</v>
      </c>
      <c r="EW65" s="16">
        <v>10.756783550000002</v>
      </c>
      <c r="EX65" s="16">
        <v>7.1966830899999996</v>
      </c>
    </row>
    <row r="66" spans="1:154" s="18" customFormat="1" x14ac:dyDescent="0.3">
      <c r="A66" s="15" t="s">
        <v>78</v>
      </c>
      <c r="B66" s="16">
        <v>451.44644139000002</v>
      </c>
      <c r="C66" s="16">
        <v>515.08843503999992</v>
      </c>
      <c r="D66" s="16">
        <v>501.73040189000005</v>
      </c>
      <c r="E66" s="16">
        <v>581.99749244999998</v>
      </c>
      <c r="F66" s="16">
        <v>547.4637242</v>
      </c>
      <c r="G66" s="16">
        <v>568.81500577999998</v>
      </c>
      <c r="H66" s="16">
        <v>1077.4256928500001</v>
      </c>
      <c r="I66" s="16">
        <v>1111.1139412100001</v>
      </c>
      <c r="J66" s="16">
        <v>1111.1139412100001</v>
      </c>
      <c r="K66" s="16">
        <v>1055.4850930300001</v>
      </c>
      <c r="L66" s="16">
        <v>1202.6480611480324</v>
      </c>
      <c r="M66" s="16">
        <v>1354.4656996786443</v>
      </c>
      <c r="N66" s="16">
        <v>1744.399445865384</v>
      </c>
      <c r="O66" s="16">
        <v>1791.669759705384</v>
      </c>
      <c r="P66" s="16">
        <v>2489.0431807853838</v>
      </c>
      <c r="Q66" s="16">
        <v>2519.6553563953839</v>
      </c>
      <c r="R66" s="16">
        <v>2793.148497385384</v>
      </c>
      <c r="S66" s="16">
        <v>3059.1753476345007</v>
      </c>
      <c r="T66" s="16">
        <v>3068.6171119179999</v>
      </c>
      <c r="U66" s="16">
        <v>3288.1894286592969</v>
      </c>
      <c r="V66" s="16">
        <v>3548.4567625849995</v>
      </c>
      <c r="W66" s="16">
        <v>3568.6364060815004</v>
      </c>
      <c r="X66" s="16">
        <v>3475.4418016445002</v>
      </c>
      <c r="Y66" s="16">
        <v>3368.45706118</v>
      </c>
      <c r="Z66" s="16">
        <v>3375.1487648899993</v>
      </c>
      <c r="AA66" s="16">
        <v>3456.9378855319997</v>
      </c>
      <c r="AB66" s="16">
        <v>3642.4724701169989</v>
      </c>
      <c r="AC66" s="16">
        <v>3814.3151435699997</v>
      </c>
      <c r="AD66" s="16">
        <v>3885.539390294</v>
      </c>
      <c r="AE66" s="16">
        <v>3788.7562730675004</v>
      </c>
      <c r="AF66" s="16">
        <v>3849.0316020279997</v>
      </c>
      <c r="AG66" s="16">
        <v>3781.9387788155</v>
      </c>
      <c r="AH66" s="16">
        <v>3733.4055932474994</v>
      </c>
      <c r="AI66" s="16">
        <v>3964.2790025480008</v>
      </c>
      <c r="AJ66" s="16">
        <v>3822.5654606039998</v>
      </c>
      <c r="AK66" s="16">
        <v>3979.8246436319996</v>
      </c>
      <c r="AL66" s="16">
        <v>3641.6509122819994</v>
      </c>
      <c r="AM66" s="16">
        <v>3982.118188077</v>
      </c>
      <c r="AN66" s="16">
        <v>4013.9999791844998</v>
      </c>
      <c r="AO66" s="16">
        <v>3765.025767829</v>
      </c>
      <c r="AP66" s="16">
        <v>3999.2343955099991</v>
      </c>
      <c r="AQ66" s="16">
        <v>4190.6837568099982</v>
      </c>
      <c r="AR66" s="16">
        <v>4645.6756440664994</v>
      </c>
      <c r="AS66" s="16">
        <v>4542.8739698239988</v>
      </c>
      <c r="AT66" s="16">
        <v>4449.9838271849994</v>
      </c>
      <c r="AU66" s="16">
        <v>4935.8151844560007</v>
      </c>
      <c r="AV66" s="16">
        <v>4672.9289657179997</v>
      </c>
      <c r="AW66" s="16">
        <v>4620.7918915820001</v>
      </c>
      <c r="AX66" s="16">
        <v>4794.7381417234983</v>
      </c>
      <c r="AY66" s="16">
        <v>4910.3739715460006</v>
      </c>
      <c r="AZ66" s="16">
        <v>4960.4229616035</v>
      </c>
      <c r="BA66" s="16">
        <v>5085.300784221</v>
      </c>
      <c r="BB66" s="16">
        <v>5039.0904820735004</v>
      </c>
      <c r="BC66" s="16">
        <v>4845.5705060199989</v>
      </c>
      <c r="BD66" s="16">
        <v>5193.1900573239991</v>
      </c>
      <c r="BE66" s="16">
        <v>5470.5224977689995</v>
      </c>
      <c r="BF66" s="16">
        <v>6130.4151037434995</v>
      </c>
      <c r="BG66" s="16">
        <v>6169.4199579164979</v>
      </c>
      <c r="BH66" s="16">
        <v>6079.006041684499</v>
      </c>
      <c r="BI66" s="16">
        <v>6381.1776311680005</v>
      </c>
      <c r="BJ66" s="16">
        <v>6594.6677381130003</v>
      </c>
      <c r="BK66" s="16">
        <v>6605.1340745980015</v>
      </c>
      <c r="BL66" s="16">
        <v>7792.7904761920008</v>
      </c>
      <c r="BM66" s="16">
        <v>7842.9128836550008</v>
      </c>
      <c r="BN66" s="16">
        <v>7914.1297411840005</v>
      </c>
      <c r="BO66" s="16">
        <v>7899.0527266359986</v>
      </c>
      <c r="BP66" s="16">
        <v>6179.1912124259989</v>
      </c>
      <c r="BQ66" s="16">
        <v>5950.783434710499</v>
      </c>
      <c r="BR66" s="16">
        <v>5883.3372077895001</v>
      </c>
      <c r="BS66" s="16">
        <v>5904.9242438319998</v>
      </c>
      <c r="BT66" s="16">
        <v>6015.030204736001</v>
      </c>
      <c r="BU66" s="16">
        <v>6302.7026548504982</v>
      </c>
      <c r="BV66" s="16">
        <v>6282.7296688040005</v>
      </c>
      <c r="BW66" s="16">
        <v>6277.9269418385011</v>
      </c>
      <c r="BX66" s="16">
        <v>6445.3788451525006</v>
      </c>
      <c r="BY66" s="16">
        <v>6421.7373093780006</v>
      </c>
      <c r="BZ66" s="16">
        <v>6695.8640195480002</v>
      </c>
      <c r="CA66" s="16">
        <v>6826.1228715619982</v>
      </c>
      <c r="CB66" s="16">
        <v>6944.175083784</v>
      </c>
      <c r="CC66" s="16">
        <v>6913.6341610074996</v>
      </c>
      <c r="CD66" s="16">
        <v>6888.2033119375001</v>
      </c>
      <c r="CE66" s="16">
        <v>6945.3946204509984</v>
      </c>
      <c r="CF66" s="16">
        <v>6761.4874258824993</v>
      </c>
      <c r="CG66" s="16">
        <v>7116.9960288079992</v>
      </c>
      <c r="CH66" s="16">
        <v>7160.3584826300003</v>
      </c>
      <c r="CI66" s="16">
        <v>7699.8662659189977</v>
      </c>
      <c r="CJ66" s="16">
        <v>8033.5909490595022</v>
      </c>
      <c r="CK66" s="16">
        <v>8177.3048237160019</v>
      </c>
      <c r="CL66" s="16">
        <v>7936.0748306709993</v>
      </c>
      <c r="CM66" s="16">
        <v>7325.7143603444983</v>
      </c>
      <c r="CN66" s="16">
        <v>7142.2675991664992</v>
      </c>
      <c r="CO66" s="16">
        <v>8128.0645945534998</v>
      </c>
      <c r="CP66" s="16">
        <v>8486.3690248204985</v>
      </c>
      <c r="CQ66" s="16">
        <v>8787.9772665239998</v>
      </c>
      <c r="CR66" s="16">
        <v>8503.60544811</v>
      </c>
      <c r="CS66" s="16">
        <v>8866.4394392944978</v>
      </c>
      <c r="CT66" s="16">
        <v>8732.5246681595017</v>
      </c>
      <c r="CU66" s="16">
        <v>8799.7749355010001</v>
      </c>
      <c r="CV66" s="16">
        <v>9078.2261270739982</v>
      </c>
      <c r="CW66" s="16">
        <v>7211.7575902049985</v>
      </c>
      <c r="CX66" s="16">
        <v>8834.4532151314997</v>
      </c>
      <c r="CY66" s="16">
        <v>8216.5090990634999</v>
      </c>
      <c r="CZ66" s="16">
        <v>8507.3931947360015</v>
      </c>
      <c r="DA66" s="16">
        <v>8697.3553750210012</v>
      </c>
      <c r="DB66" s="16">
        <v>7970.6160616664993</v>
      </c>
      <c r="DC66" s="16">
        <v>7279.486366305001</v>
      </c>
      <c r="DD66" s="16">
        <v>7641.0024753000007</v>
      </c>
      <c r="DE66" s="16">
        <v>7233.1479717010006</v>
      </c>
      <c r="DF66" s="16">
        <v>6654.8503755279999</v>
      </c>
      <c r="DG66" s="16">
        <v>5957.3340938439997</v>
      </c>
      <c r="DH66" s="16">
        <v>6974.5263395185002</v>
      </c>
      <c r="DI66" s="16">
        <v>6575.1892575899992</v>
      </c>
      <c r="DJ66" s="16">
        <v>6467.7721740070001</v>
      </c>
      <c r="DK66" s="16">
        <v>6491.6546581950006</v>
      </c>
      <c r="DL66" s="16">
        <v>6847.811764805002</v>
      </c>
      <c r="DM66" s="16">
        <v>6858.8506140919999</v>
      </c>
      <c r="DN66" s="16">
        <v>6699.8972396614981</v>
      </c>
      <c r="DO66" s="16">
        <v>5911.4704500999987</v>
      </c>
      <c r="DP66" s="16">
        <v>6471.5320909270004</v>
      </c>
      <c r="DQ66" s="16">
        <v>6577.7275171799993</v>
      </c>
      <c r="DR66" s="16">
        <v>6412.6275241110061</v>
      </c>
      <c r="DS66" s="16">
        <v>6618.9958945910057</v>
      </c>
      <c r="DT66" s="16">
        <v>6556.4448643785072</v>
      </c>
      <c r="DU66" s="16">
        <v>6903.2450182350067</v>
      </c>
      <c r="DV66" s="16">
        <v>7159.2557936465055</v>
      </c>
      <c r="DW66" s="16">
        <v>7123.3705478785059</v>
      </c>
      <c r="DX66" s="16">
        <v>7345.5874740885092</v>
      </c>
      <c r="DY66" s="16">
        <v>7264.2465730200111</v>
      </c>
      <c r="DZ66" s="16">
        <v>9092.56157054301</v>
      </c>
      <c r="EA66" s="16">
        <v>10142.070770275008</v>
      </c>
      <c r="EB66" s="16">
        <v>10904.081147747009</v>
      </c>
      <c r="EC66" s="16">
        <v>10957.664157235005</v>
      </c>
      <c r="ED66" s="16">
        <v>11158.98405721951</v>
      </c>
      <c r="EE66" s="16">
        <v>11348.91663896651</v>
      </c>
      <c r="EF66" s="16">
        <v>11230.71654450051</v>
      </c>
      <c r="EG66" s="16">
        <v>11235.766573735509</v>
      </c>
      <c r="EH66" s="16">
        <v>11824.300555335507</v>
      </c>
      <c r="EI66" s="16">
        <v>11444.207944018995</v>
      </c>
      <c r="EJ66" s="16">
        <v>12321.838161604857</v>
      </c>
      <c r="EK66" s="16">
        <v>12369.992744995003</v>
      </c>
      <c r="EL66" s="16">
        <v>12587.823346747857</v>
      </c>
      <c r="EM66" s="16">
        <v>12598.215287977999</v>
      </c>
      <c r="EN66" s="16">
        <v>12733.248371223854</v>
      </c>
      <c r="EO66" s="16">
        <v>13133.064848717499</v>
      </c>
      <c r="EP66" s="16">
        <v>13044.928546719</v>
      </c>
      <c r="EQ66" s="16">
        <v>12696.287421255996</v>
      </c>
      <c r="ER66" s="16">
        <v>13708.5743257865</v>
      </c>
      <c r="ES66" s="16">
        <v>13146.3526483075</v>
      </c>
      <c r="ET66" s="16">
        <v>13101.788048791497</v>
      </c>
      <c r="EU66" s="16">
        <v>12991.168108957499</v>
      </c>
      <c r="EV66" s="16">
        <v>13380.783993755769</v>
      </c>
      <c r="EW66" s="16">
        <v>13449.625794884498</v>
      </c>
      <c r="EX66" s="16">
        <v>13587.203380563</v>
      </c>
    </row>
    <row r="67" spans="1:154" s="18" customFormat="1" x14ac:dyDescent="0.3">
      <c r="A67" s="15" t="s">
        <v>79</v>
      </c>
      <c r="B67" s="16">
        <v>291.72512920999998</v>
      </c>
      <c r="C67" s="16">
        <v>327.49393957999996</v>
      </c>
      <c r="D67" s="16">
        <v>358.41417010999999</v>
      </c>
      <c r="E67" s="16">
        <v>1147.8858418424318</v>
      </c>
      <c r="F67" s="16">
        <v>1357.5081893800002</v>
      </c>
      <c r="G67" s="16">
        <v>1241.7403722399997</v>
      </c>
      <c r="H67" s="16">
        <v>1273.0641475300006</v>
      </c>
      <c r="I67" s="16">
        <v>1242.9253537</v>
      </c>
      <c r="J67" s="16">
        <v>1273.9223537</v>
      </c>
      <c r="K67" s="16">
        <v>1281.8080167099999</v>
      </c>
      <c r="L67" s="16">
        <v>1318.4917804675454</v>
      </c>
      <c r="M67" s="16">
        <v>2109.5631566624411</v>
      </c>
      <c r="N67" s="16">
        <v>1439.828798934378</v>
      </c>
      <c r="O67" s="16">
        <v>1429.1279291943786</v>
      </c>
      <c r="P67" s="16">
        <v>1377.8936031443777</v>
      </c>
      <c r="Q67" s="16">
        <v>1367.4658064443777</v>
      </c>
      <c r="R67" s="16">
        <v>1376.9658027543774</v>
      </c>
      <c r="S67" s="16">
        <v>1325.5207591000001</v>
      </c>
      <c r="T67" s="16">
        <v>1289.1869691100001</v>
      </c>
      <c r="U67" s="16">
        <v>1282.3589638209287</v>
      </c>
      <c r="V67" s="16">
        <v>1121.1126381600002</v>
      </c>
      <c r="W67" s="16">
        <v>1079.70518715</v>
      </c>
      <c r="X67" s="16">
        <v>1230.1474887100001</v>
      </c>
      <c r="Y67" s="16">
        <v>1204.38992102</v>
      </c>
      <c r="Z67" s="16">
        <v>1399.8006677600001</v>
      </c>
      <c r="AA67" s="16">
        <v>1331.1705584000001</v>
      </c>
      <c r="AB67" s="16">
        <v>1370.3536802099998</v>
      </c>
      <c r="AC67" s="16">
        <v>1380.8134654300002</v>
      </c>
      <c r="AD67" s="16">
        <v>1399.6367048500001</v>
      </c>
      <c r="AE67" s="16">
        <v>1401.7332824699999</v>
      </c>
      <c r="AF67" s="16">
        <v>1351.2073315000002</v>
      </c>
      <c r="AG67" s="16">
        <v>1319.8105068300001</v>
      </c>
      <c r="AH67" s="16">
        <v>1274.0831234200002</v>
      </c>
      <c r="AI67" s="16">
        <v>1312.3527771000001</v>
      </c>
      <c r="AJ67" s="16">
        <v>1525.3308365099999</v>
      </c>
      <c r="AK67" s="16">
        <v>1505.8527202699997</v>
      </c>
      <c r="AL67" s="16">
        <v>1546.4298435200003</v>
      </c>
      <c r="AM67" s="16">
        <v>1968.8187289140001</v>
      </c>
      <c r="AN67" s="16">
        <v>1967.3311642735005</v>
      </c>
      <c r="AO67" s="16">
        <v>1963.8058411319998</v>
      </c>
      <c r="AP67" s="16">
        <v>2141.585305905</v>
      </c>
      <c r="AQ67" s="16">
        <v>2158.6785970799997</v>
      </c>
      <c r="AR67" s="16">
        <v>2145.8189301949992</v>
      </c>
      <c r="AS67" s="16">
        <v>2163.3150261399996</v>
      </c>
      <c r="AT67" s="16">
        <v>2063.8273432849996</v>
      </c>
      <c r="AU67" s="16">
        <v>2115.7649456360004</v>
      </c>
      <c r="AV67" s="16">
        <v>2114.8880834925003</v>
      </c>
      <c r="AW67" s="16">
        <v>2042.4486052699999</v>
      </c>
      <c r="AX67" s="16">
        <v>2016.3352754300001</v>
      </c>
      <c r="AY67" s="16">
        <v>1863.1185648140001</v>
      </c>
      <c r="AZ67" s="16">
        <v>2145.4769788124991</v>
      </c>
      <c r="BA67" s="16">
        <v>2263.2121197459992</v>
      </c>
      <c r="BB67" s="16">
        <v>2158.9868025905007</v>
      </c>
      <c r="BC67" s="16">
        <v>2027.1053568419995</v>
      </c>
      <c r="BD67" s="16">
        <v>2110.3621611704993</v>
      </c>
      <c r="BE67" s="16">
        <v>1996.0826216400003</v>
      </c>
      <c r="BF67" s="16">
        <v>2081.4926849839999</v>
      </c>
      <c r="BG67" s="16">
        <v>1909.1517238335002</v>
      </c>
      <c r="BH67" s="16">
        <v>1961.4325384094996</v>
      </c>
      <c r="BI67" s="16">
        <v>1722.5862468935002</v>
      </c>
      <c r="BJ67" s="16">
        <v>1879.73248377</v>
      </c>
      <c r="BK67" s="16">
        <v>1972.9193137690002</v>
      </c>
      <c r="BL67" s="16">
        <v>802.74597009000013</v>
      </c>
      <c r="BM67" s="16">
        <v>693.54238217000011</v>
      </c>
      <c r="BN67" s="16">
        <v>644.71561066000027</v>
      </c>
      <c r="BO67" s="16">
        <v>784.53904016999991</v>
      </c>
      <c r="BP67" s="16">
        <v>763.33711962000018</v>
      </c>
      <c r="BQ67" s="16">
        <v>838.38246797000011</v>
      </c>
      <c r="BR67" s="16">
        <v>858.27742093000029</v>
      </c>
      <c r="BS67" s="16">
        <v>989.99391265999998</v>
      </c>
      <c r="BT67" s="16">
        <v>1086.9639235</v>
      </c>
      <c r="BU67" s="16">
        <v>935.9948880899999</v>
      </c>
      <c r="BV67" s="16">
        <v>966.25057671999969</v>
      </c>
      <c r="BW67" s="16">
        <v>986.00890875000005</v>
      </c>
      <c r="BX67" s="16">
        <v>1015.2914312300001</v>
      </c>
      <c r="BY67" s="16">
        <v>1041.0850284600001</v>
      </c>
      <c r="BZ67" s="16">
        <v>1119.4744146499997</v>
      </c>
      <c r="CA67" s="16">
        <v>1161.1985106000002</v>
      </c>
      <c r="CB67" s="16">
        <v>1217.4634953599998</v>
      </c>
      <c r="CC67" s="16">
        <v>1261.7365867799999</v>
      </c>
      <c r="CD67" s="16">
        <v>1662.8788429219999</v>
      </c>
      <c r="CE67" s="16">
        <v>1730.46469073</v>
      </c>
      <c r="CF67" s="16">
        <v>2099.4073480829998</v>
      </c>
      <c r="CG67" s="16">
        <v>2054.8466321619999</v>
      </c>
      <c r="CH67" s="16">
        <v>2179.4837568739999</v>
      </c>
      <c r="CI67" s="16">
        <v>1850.1524708999993</v>
      </c>
      <c r="CJ67" s="16">
        <v>1884.3023073900004</v>
      </c>
      <c r="CK67" s="16">
        <v>1856.2410201299999</v>
      </c>
      <c r="CL67" s="16">
        <v>1861.5386798799996</v>
      </c>
      <c r="CM67" s="16">
        <v>1896.9856887600001</v>
      </c>
      <c r="CN67" s="16">
        <v>2224.8408674899997</v>
      </c>
      <c r="CO67" s="16">
        <v>2267.4407197199998</v>
      </c>
      <c r="CP67" s="16">
        <v>2287.0385349600006</v>
      </c>
      <c r="CQ67" s="16">
        <v>2229.646621800001</v>
      </c>
      <c r="CR67" s="16">
        <v>2232.2933233599997</v>
      </c>
      <c r="CS67" s="16">
        <v>2215.6615431299997</v>
      </c>
      <c r="CT67" s="16">
        <v>2088.4503213000003</v>
      </c>
      <c r="CU67" s="16">
        <v>2063.43300193</v>
      </c>
      <c r="CV67" s="16">
        <v>1946.680186040001</v>
      </c>
      <c r="CW67" s="16">
        <v>1903.7256885899999</v>
      </c>
      <c r="CX67" s="16">
        <v>1931.9845839700006</v>
      </c>
      <c r="CY67" s="16">
        <v>2099.4273482600006</v>
      </c>
      <c r="CZ67" s="16">
        <v>2233.9123119500005</v>
      </c>
      <c r="DA67" s="16">
        <v>2503.2559236400007</v>
      </c>
      <c r="DB67" s="16">
        <v>2442.1268699600005</v>
      </c>
      <c r="DC67" s="16">
        <v>2508.6898435200001</v>
      </c>
      <c r="DD67" s="16">
        <v>2805.2587296200004</v>
      </c>
      <c r="DE67" s="16">
        <v>2720.9946297799997</v>
      </c>
      <c r="DF67" s="16">
        <v>2674.9250599800007</v>
      </c>
      <c r="DG67" s="16">
        <v>2696.9798355200001</v>
      </c>
      <c r="DH67" s="16">
        <v>2665.4429333110002</v>
      </c>
      <c r="DI67" s="16">
        <v>2941.7567762900007</v>
      </c>
      <c r="DJ67" s="16">
        <v>2967.8725411770006</v>
      </c>
      <c r="DK67" s="16">
        <v>2963.4248837035007</v>
      </c>
      <c r="DL67" s="16">
        <v>3072.1566939720005</v>
      </c>
      <c r="DM67" s="16">
        <v>3303.7870230755007</v>
      </c>
      <c r="DN67" s="16">
        <v>3512.9312280099998</v>
      </c>
      <c r="DO67" s="16">
        <v>3928.3613775760014</v>
      </c>
      <c r="DP67" s="16">
        <v>3849.2151120139988</v>
      </c>
      <c r="DQ67" s="16">
        <v>3942.2630513400004</v>
      </c>
      <c r="DR67" s="16">
        <v>3962.4758178289999</v>
      </c>
      <c r="DS67" s="16">
        <v>3984.3259876079983</v>
      </c>
      <c r="DT67" s="16">
        <v>3732.5023767715011</v>
      </c>
      <c r="DU67" s="16">
        <v>3811.1816350619988</v>
      </c>
      <c r="DV67" s="16">
        <v>4264.7354891499981</v>
      </c>
      <c r="DW67" s="16">
        <v>3905.7186753600004</v>
      </c>
      <c r="DX67" s="16">
        <v>4291.5829892299998</v>
      </c>
      <c r="DY67" s="16">
        <v>4379.0745302530004</v>
      </c>
      <c r="DZ67" s="16">
        <v>3259.3610557799993</v>
      </c>
      <c r="EA67" s="16">
        <v>3344.8724270399994</v>
      </c>
      <c r="EB67" s="16">
        <v>3521.6284612800009</v>
      </c>
      <c r="EC67" s="16">
        <v>3519.1834506800001</v>
      </c>
      <c r="ED67" s="16">
        <v>4041.7469582299991</v>
      </c>
      <c r="EE67" s="16">
        <v>3935.1323120499992</v>
      </c>
      <c r="EF67" s="16">
        <v>3786.3656601300004</v>
      </c>
      <c r="EG67" s="16">
        <v>3813.3143374699998</v>
      </c>
      <c r="EH67" s="16">
        <v>3942.5144976200008</v>
      </c>
      <c r="EI67" s="16">
        <v>3992.6994642500003</v>
      </c>
      <c r="EJ67" s="16">
        <v>4213.0061659100011</v>
      </c>
      <c r="EK67" s="16">
        <v>4110.2862230900009</v>
      </c>
      <c r="EL67" s="16">
        <v>4200.0676245100003</v>
      </c>
      <c r="EM67" s="16">
        <v>4241.5258511799993</v>
      </c>
      <c r="EN67" s="16">
        <v>4292.0223468589993</v>
      </c>
      <c r="EO67" s="16">
        <v>4106.067884269999</v>
      </c>
      <c r="EP67" s="16">
        <v>4067.309824089999</v>
      </c>
      <c r="EQ67" s="16">
        <v>4109.4405325200005</v>
      </c>
      <c r="ER67" s="16">
        <v>4512.5183969999998</v>
      </c>
      <c r="ES67" s="16">
        <v>4342.8220144299994</v>
      </c>
      <c r="ET67" s="16">
        <v>4278.7623970400009</v>
      </c>
      <c r="EU67" s="16">
        <v>4409.5871685400007</v>
      </c>
      <c r="EV67" s="16">
        <v>4393.7058212300017</v>
      </c>
      <c r="EW67" s="16">
        <v>4517.1400949700001</v>
      </c>
      <c r="EX67" s="16">
        <v>4573.0278870000011</v>
      </c>
    </row>
    <row r="68" spans="1:154" s="21" customFormat="1" x14ac:dyDescent="0.3">
      <c r="A68" s="12" t="s">
        <v>80</v>
      </c>
      <c r="B68" s="13">
        <v>18432.814599690002</v>
      </c>
      <c r="C68" s="13">
        <v>18617.297550272418</v>
      </c>
      <c r="D68" s="13">
        <f t="shared" ref="D68:AL68" si="6">SUM(D69:D75)</f>
        <v>19487.093151040004</v>
      </c>
      <c r="E68" s="13">
        <f t="shared" si="6"/>
        <v>19153.501171378452</v>
      </c>
      <c r="F68" s="13">
        <f t="shared" si="6"/>
        <v>19590.604894479999</v>
      </c>
      <c r="G68" s="13">
        <f t="shared" si="6"/>
        <v>20154.282011659998</v>
      </c>
      <c r="H68" s="13">
        <f t="shared" si="6"/>
        <v>19621.965340204784</v>
      </c>
      <c r="I68" s="13">
        <f t="shared" si="6"/>
        <v>20127.205397272068</v>
      </c>
      <c r="J68" s="13">
        <f t="shared" si="6"/>
        <v>20146.462397272069</v>
      </c>
      <c r="K68" s="13">
        <f t="shared" si="6"/>
        <v>20230.756321007346</v>
      </c>
      <c r="L68" s="13">
        <f t="shared" si="6"/>
        <v>21210.54852871508</v>
      </c>
      <c r="M68" s="13">
        <f t="shared" si="6"/>
        <v>20412.552598975395</v>
      </c>
      <c r="N68" s="13">
        <f t="shared" si="6"/>
        <v>22273.542056718303</v>
      </c>
      <c r="O68" s="13">
        <f t="shared" si="6"/>
        <v>22190.013227397307</v>
      </c>
      <c r="P68" s="13">
        <f t="shared" si="6"/>
        <v>19999.299254916303</v>
      </c>
      <c r="Q68" s="13">
        <f t="shared" si="6"/>
        <v>20395.891187207308</v>
      </c>
      <c r="R68" s="13">
        <f t="shared" si="6"/>
        <v>20692.231187989804</v>
      </c>
      <c r="S68" s="13">
        <f t="shared" si="6"/>
        <v>20598.822267192998</v>
      </c>
      <c r="T68" s="13">
        <f t="shared" si="6"/>
        <v>20058.007277682002</v>
      </c>
      <c r="U68" s="13">
        <f t="shared" si="6"/>
        <v>20801.531276841612</v>
      </c>
      <c r="V68" s="13">
        <f t="shared" si="6"/>
        <v>20647.817592271</v>
      </c>
      <c r="W68" s="13">
        <f t="shared" si="6"/>
        <v>20896.462628404999</v>
      </c>
      <c r="X68" s="13">
        <f t="shared" si="6"/>
        <v>20648.276071861001</v>
      </c>
      <c r="Y68" s="13">
        <f t="shared" si="6"/>
        <v>20499.185356715003</v>
      </c>
      <c r="Z68" s="13">
        <f t="shared" si="6"/>
        <v>19811.828443110004</v>
      </c>
      <c r="AA68" s="13">
        <f t="shared" si="6"/>
        <v>20928.122280933007</v>
      </c>
      <c r="AB68" s="13">
        <f t="shared" si="6"/>
        <v>20737.738225029505</v>
      </c>
      <c r="AC68" s="13">
        <f t="shared" si="6"/>
        <v>20716.718177211002</v>
      </c>
      <c r="AD68" s="13">
        <f t="shared" si="6"/>
        <v>20779.854165740002</v>
      </c>
      <c r="AE68" s="13">
        <f t="shared" si="6"/>
        <v>20612.918556660003</v>
      </c>
      <c r="AF68" s="13">
        <f t="shared" si="6"/>
        <v>21486.410573040004</v>
      </c>
      <c r="AG68" s="13">
        <f t="shared" si="6"/>
        <v>21291.452369730006</v>
      </c>
      <c r="AH68" s="13">
        <f t="shared" si="6"/>
        <v>22697.456920362001</v>
      </c>
      <c r="AI68" s="13">
        <f t="shared" si="6"/>
        <v>23138.409969210028</v>
      </c>
      <c r="AJ68" s="13">
        <f t="shared" si="6"/>
        <v>23606.066861230025</v>
      </c>
      <c r="AK68" s="13">
        <f t="shared" si="6"/>
        <v>23506.438346110026</v>
      </c>
      <c r="AL68" s="13">
        <f t="shared" si="6"/>
        <v>25174.67744472</v>
      </c>
      <c r="AM68" s="13">
        <v>24785.589977880005</v>
      </c>
      <c r="AN68" s="13">
        <v>25318.987595690018</v>
      </c>
      <c r="AO68" s="13">
        <v>27315.639557880026</v>
      </c>
      <c r="AP68" s="13">
        <v>26798.422064124439</v>
      </c>
      <c r="AQ68" s="13">
        <v>26740.15751324442</v>
      </c>
      <c r="AR68" s="13">
        <v>27932.165388856949</v>
      </c>
      <c r="AS68" s="13">
        <v>28149.937725900421</v>
      </c>
      <c r="AT68" s="13">
        <v>28260.588639996426</v>
      </c>
      <c r="AU68" s="13">
        <v>29344.502320607993</v>
      </c>
      <c r="AV68" s="13">
        <v>28947.019222258517</v>
      </c>
      <c r="AW68" s="13">
        <v>29196.476076918028</v>
      </c>
      <c r="AX68" s="13">
        <v>30151.621564382014</v>
      </c>
      <c r="AY68" s="13">
        <v>30115.614760980025</v>
      </c>
      <c r="AZ68" s="13">
        <v>30064.164984831525</v>
      </c>
      <c r="BA68" s="13">
        <v>29686.752948180521</v>
      </c>
      <c r="BB68" s="13">
        <v>30119.995121735024</v>
      </c>
      <c r="BC68" s="13">
        <v>30933.607299851024</v>
      </c>
      <c r="BD68" s="13">
        <v>30291.61190296842</v>
      </c>
      <c r="BE68" s="13">
        <v>30755.309578749926</v>
      </c>
      <c r="BF68" s="13">
        <v>30282.592497250509</v>
      </c>
      <c r="BG68" s="13">
        <v>31193.145565361494</v>
      </c>
      <c r="BH68" s="13">
        <v>30307.890940765494</v>
      </c>
      <c r="BI68" s="13">
        <v>30790.931537377019</v>
      </c>
      <c r="BJ68" s="13">
        <v>31411.102601065832</v>
      </c>
      <c r="BK68" s="13">
        <v>32134.880844147832</v>
      </c>
      <c r="BL68" s="13">
        <v>32915.721292365823</v>
      </c>
      <c r="BM68" s="13">
        <v>33587.676814036829</v>
      </c>
      <c r="BN68" s="13">
        <v>34254.220151136826</v>
      </c>
      <c r="BO68" s="13">
        <v>35152.075777207829</v>
      </c>
      <c r="BP68" s="13">
        <v>36664.726501870224</v>
      </c>
      <c r="BQ68" s="13">
        <v>37280.468612830722</v>
      </c>
      <c r="BR68" s="13">
        <v>37694.388113524197</v>
      </c>
      <c r="BS68" s="13">
        <v>38563.064508948199</v>
      </c>
      <c r="BT68" s="13">
        <v>39157.170094476205</v>
      </c>
      <c r="BU68" s="13">
        <v>39766.419514483197</v>
      </c>
      <c r="BV68" s="13">
        <v>41289.485785113196</v>
      </c>
      <c r="BW68" s="13">
        <v>41868.260482350226</v>
      </c>
      <c r="BX68" s="13">
        <v>43301.589015379199</v>
      </c>
      <c r="BY68" s="13">
        <v>44996.111384842196</v>
      </c>
      <c r="BZ68" s="13">
        <v>48832.790966586203</v>
      </c>
      <c r="CA68" s="13">
        <v>49586.294207056184</v>
      </c>
      <c r="CB68" s="13">
        <v>50985.600234560196</v>
      </c>
      <c r="CC68" s="13">
        <v>51461.967871607209</v>
      </c>
      <c r="CD68" s="13">
        <v>53746.928686529034</v>
      </c>
      <c r="CE68" s="13">
        <v>55848.620289388236</v>
      </c>
      <c r="CF68" s="13">
        <v>57529.110355947239</v>
      </c>
      <c r="CG68" s="13">
        <v>60047.704002870247</v>
      </c>
      <c r="CH68" s="13">
        <v>63828.462665632222</v>
      </c>
      <c r="CI68" s="13">
        <v>64305.213579658222</v>
      </c>
      <c r="CJ68" s="13">
        <v>66238.122483578249</v>
      </c>
      <c r="CK68" s="13">
        <v>68137.590672848222</v>
      </c>
      <c r="CL68" s="13">
        <v>70015.546366880022</v>
      </c>
      <c r="CM68" s="13">
        <v>71662.129434660004</v>
      </c>
      <c r="CN68" s="13">
        <v>77711.858302866007</v>
      </c>
      <c r="CO68" s="13">
        <v>78402.223742439994</v>
      </c>
      <c r="CP68" s="13">
        <v>78646.042601495021</v>
      </c>
      <c r="CQ68" s="13">
        <v>80521.752056240017</v>
      </c>
      <c r="CR68" s="13">
        <v>82251.327246420013</v>
      </c>
      <c r="CS68" s="13">
        <v>83590.369222285008</v>
      </c>
      <c r="CT68" s="13">
        <v>87610.173546140024</v>
      </c>
      <c r="CU68" s="13">
        <v>88049.646634665056</v>
      </c>
      <c r="CV68" s="13">
        <v>89233.614201685035</v>
      </c>
      <c r="CW68" s="13">
        <v>90944.518668915</v>
      </c>
      <c r="CX68" s="13">
        <v>93206.872776145028</v>
      </c>
      <c r="CY68" s="13">
        <v>93058.557997674972</v>
      </c>
      <c r="CZ68" s="13">
        <v>96210.505995284984</v>
      </c>
      <c r="DA68" s="13">
        <v>97540.226474305018</v>
      </c>
      <c r="DB68" s="13">
        <v>98725.110407084983</v>
      </c>
      <c r="DC68" s="13">
        <v>101629.21442180799</v>
      </c>
      <c r="DD68" s="13">
        <v>105991.47183266797</v>
      </c>
      <c r="DE68" s="13">
        <v>107958.61108787802</v>
      </c>
      <c r="DF68" s="13">
        <v>112257.33351248701</v>
      </c>
      <c r="DG68" s="13">
        <v>113518.44824774303</v>
      </c>
      <c r="DH68" s="13">
        <v>115532.70938028033</v>
      </c>
      <c r="DI68" s="13">
        <v>121524.05168480198</v>
      </c>
      <c r="DJ68" s="13">
        <v>122178.14607857383</v>
      </c>
      <c r="DK68" s="13">
        <v>123556.61491537203</v>
      </c>
      <c r="DL68" s="13">
        <v>127267.90053912599</v>
      </c>
      <c r="DM68" s="13">
        <v>130023.1972181795</v>
      </c>
      <c r="DN68" s="13">
        <v>132212.222010511</v>
      </c>
      <c r="DO68" s="13">
        <v>134904.024915908</v>
      </c>
      <c r="DP68" s="13">
        <v>136915.33375496999</v>
      </c>
      <c r="DQ68" s="13">
        <v>147816.44768742504</v>
      </c>
      <c r="DR68" s="13">
        <v>151320.95883241249</v>
      </c>
      <c r="DS68" s="13">
        <v>154357.685396154</v>
      </c>
      <c r="DT68" s="13">
        <v>155850.48583724099</v>
      </c>
      <c r="DU68" s="13">
        <v>162216.55013879898</v>
      </c>
      <c r="DV68" s="13">
        <v>163283.4744572505</v>
      </c>
      <c r="DW68" s="13">
        <v>166830.56878363946</v>
      </c>
      <c r="DX68" s="13">
        <v>168129.89784713296</v>
      </c>
      <c r="DY68" s="13">
        <v>170288.292109136</v>
      </c>
      <c r="DZ68" s="13">
        <v>172933.56957550597</v>
      </c>
      <c r="EA68" s="13">
        <v>181074.93354610802</v>
      </c>
      <c r="EB68" s="13">
        <v>181768.07401965876</v>
      </c>
      <c r="EC68" s="13">
        <v>184409.9190641387</v>
      </c>
      <c r="ED68" s="13">
        <v>191281.16090518897</v>
      </c>
      <c r="EE68" s="13">
        <v>196015.128838273</v>
      </c>
      <c r="EF68" s="13">
        <v>198324.60840257551</v>
      </c>
      <c r="EG68" s="13">
        <v>202481.46106663949</v>
      </c>
      <c r="EH68" s="13">
        <v>203434.10435988149</v>
      </c>
      <c r="EI68" s="13">
        <v>203870.24680631349</v>
      </c>
      <c r="EJ68" s="13">
        <v>207508.34884498795</v>
      </c>
      <c r="EK68" s="13">
        <v>209331.42609231401</v>
      </c>
      <c r="EL68" s="13">
        <v>213885.02702725647</v>
      </c>
      <c r="EM68" s="13">
        <v>222119.75497205099</v>
      </c>
      <c r="EN68" s="13">
        <v>223620.33284298098</v>
      </c>
      <c r="EO68" s="13">
        <v>226338.01090152794</v>
      </c>
      <c r="EP68" s="13">
        <v>235903.20257375445</v>
      </c>
      <c r="EQ68" s="13">
        <v>238158.00127807603</v>
      </c>
      <c r="ER68" s="13">
        <v>243252.26170337852</v>
      </c>
      <c r="ES68" s="13">
        <v>247231.17176347203</v>
      </c>
      <c r="ET68" s="13">
        <v>248437.64923344002</v>
      </c>
      <c r="EU68" s="13">
        <v>249300.38395089802</v>
      </c>
      <c r="EV68" s="13">
        <v>256273.755301039</v>
      </c>
      <c r="EW68" s="13">
        <v>257979.72897402599</v>
      </c>
      <c r="EX68" s="13">
        <v>257680.08319328586</v>
      </c>
    </row>
    <row r="69" spans="1:154" s="18" customFormat="1" x14ac:dyDescent="0.3">
      <c r="A69" s="15" t="s">
        <v>81</v>
      </c>
      <c r="B69" s="16">
        <v>3818.9523247999996</v>
      </c>
      <c r="C69" s="16">
        <v>3906.8979469999999</v>
      </c>
      <c r="D69" s="16">
        <v>4031.5218294400011</v>
      </c>
      <c r="E69" s="16">
        <v>4205.9745303310701</v>
      </c>
      <c r="F69" s="16">
        <v>4305.4148576299995</v>
      </c>
      <c r="G69" s="16">
        <v>4594.6391893600003</v>
      </c>
      <c r="H69" s="16">
        <v>4658.0124151700002</v>
      </c>
      <c r="I69" s="16">
        <v>4658.0594831600001</v>
      </c>
      <c r="J69" s="16">
        <v>4658.8494831599992</v>
      </c>
      <c r="K69" s="16">
        <v>4837.501581810001</v>
      </c>
      <c r="L69" s="16">
        <v>4528.934954659846</v>
      </c>
      <c r="M69" s="16">
        <v>4223.4942514160812</v>
      </c>
      <c r="N69" s="16">
        <v>4318.3972103275346</v>
      </c>
      <c r="O69" s="16">
        <v>4366.592586597536</v>
      </c>
      <c r="P69" s="16">
        <v>4114.250071827536</v>
      </c>
      <c r="Q69" s="16">
        <v>4112.8336253375364</v>
      </c>
      <c r="R69" s="16">
        <v>4203.3556862475343</v>
      </c>
      <c r="S69" s="16">
        <v>4087.5345514699998</v>
      </c>
      <c r="T69" s="16">
        <v>4082.1126199</v>
      </c>
      <c r="U69" s="16">
        <v>4002.2558704391208</v>
      </c>
      <c r="V69" s="16">
        <v>3724.4219353300005</v>
      </c>
      <c r="W69" s="16">
        <v>3626.3328842599999</v>
      </c>
      <c r="X69" s="16">
        <v>3564.3713127100009</v>
      </c>
      <c r="Y69" s="16">
        <v>3507.8094465099994</v>
      </c>
      <c r="Z69" s="16">
        <v>3389.3273062299995</v>
      </c>
      <c r="AA69" s="16">
        <v>3468.4785543299995</v>
      </c>
      <c r="AB69" s="16">
        <v>3436.4924928199998</v>
      </c>
      <c r="AC69" s="16">
        <v>3477.1438023800001</v>
      </c>
      <c r="AD69" s="16">
        <v>3440.1962000799995</v>
      </c>
      <c r="AE69" s="16">
        <v>3420.0367939900002</v>
      </c>
      <c r="AF69" s="16">
        <v>3361.9359903200007</v>
      </c>
      <c r="AG69" s="16">
        <v>3275.94591236</v>
      </c>
      <c r="AH69" s="16">
        <v>3257.4352595200003</v>
      </c>
      <c r="AI69" s="16">
        <v>3213.6680688900001</v>
      </c>
      <c r="AJ69" s="16">
        <v>3213.5686194799987</v>
      </c>
      <c r="AK69" s="16">
        <v>3204.8559378500013</v>
      </c>
      <c r="AL69" s="16">
        <v>3155.7707800800017</v>
      </c>
      <c r="AM69" s="16">
        <v>3109.3568716499999</v>
      </c>
      <c r="AN69" s="16">
        <v>3134.7742782400005</v>
      </c>
      <c r="AO69" s="16">
        <v>3571.0916858000005</v>
      </c>
      <c r="AP69" s="16">
        <v>3599.2246303400002</v>
      </c>
      <c r="AQ69" s="16">
        <v>3543.9166660799997</v>
      </c>
      <c r="AR69" s="16">
        <v>3087.8206595400011</v>
      </c>
      <c r="AS69" s="16">
        <v>3094.4875314399997</v>
      </c>
      <c r="AT69" s="16">
        <v>3076.99751057</v>
      </c>
      <c r="AU69" s="16">
        <v>3058.5724337400002</v>
      </c>
      <c r="AV69" s="16">
        <v>3024.6507592999988</v>
      </c>
      <c r="AW69" s="16">
        <v>2883.2474446400001</v>
      </c>
      <c r="AX69" s="16">
        <v>2826.9016175899997</v>
      </c>
      <c r="AY69" s="16">
        <v>2758.6388423400008</v>
      </c>
      <c r="AZ69" s="16">
        <v>2604.77933497</v>
      </c>
      <c r="BA69" s="16">
        <v>2644.5130744099997</v>
      </c>
      <c r="BB69" s="16">
        <v>2686.6706583699997</v>
      </c>
      <c r="BC69" s="16">
        <v>2722.1454129000008</v>
      </c>
      <c r="BD69" s="16">
        <v>2642.9276521299989</v>
      </c>
      <c r="BE69" s="16">
        <v>2567.689647480001</v>
      </c>
      <c r="BF69" s="16">
        <v>2449.9388364100005</v>
      </c>
      <c r="BG69" s="16">
        <v>2396.523237079999</v>
      </c>
      <c r="BH69" s="16">
        <v>2408.65941213</v>
      </c>
      <c r="BI69" s="16">
        <v>2399.6714607399995</v>
      </c>
      <c r="BJ69" s="16">
        <v>2317.4365204600003</v>
      </c>
      <c r="BK69" s="16">
        <v>2407.3299807599997</v>
      </c>
      <c r="BL69" s="16">
        <v>2490.1420700899998</v>
      </c>
      <c r="BM69" s="16">
        <v>2476.4006396899999</v>
      </c>
      <c r="BN69" s="16">
        <v>2567.9866449700007</v>
      </c>
      <c r="BO69" s="16">
        <v>2619.26752794</v>
      </c>
      <c r="BP69" s="16">
        <v>2566.6442490899999</v>
      </c>
      <c r="BQ69" s="16">
        <v>2553.8218389999997</v>
      </c>
      <c r="BR69" s="16">
        <v>2700.2562879500001</v>
      </c>
      <c r="BS69" s="16">
        <v>2676.6258538300008</v>
      </c>
      <c r="BT69" s="16">
        <v>2759.9589278900007</v>
      </c>
      <c r="BU69" s="16">
        <v>2767.0967127399999</v>
      </c>
      <c r="BV69" s="16">
        <v>2991.4607450199992</v>
      </c>
      <c r="BW69" s="16">
        <v>2992.9970699399996</v>
      </c>
      <c r="BX69" s="16">
        <v>2991.6575131499994</v>
      </c>
      <c r="BY69" s="16">
        <v>3012.2095343300007</v>
      </c>
      <c r="BZ69" s="16">
        <v>3629.4592131099994</v>
      </c>
      <c r="CA69" s="16">
        <v>3664.1258646799988</v>
      </c>
      <c r="CB69" s="16">
        <v>3703.5565349099998</v>
      </c>
      <c r="CC69" s="16">
        <v>3788.2018441199998</v>
      </c>
      <c r="CD69" s="16">
        <v>4001.4546503600013</v>
      </c>
      <c r="CE69" s="16">
        <v>4312.3525207900011</v>
      </c>
      <c r="CF69" s="16">
        <v>4781.0220196399978</v>
      </c>
      <c r="CG69" s="16">
        <v>5348.9607101599977</v>
      </c>
      <c r="CH69" s="16">
        <v>6026.1059243599984</v>
      </c>
      <c r="CI69" s="16">
        <v>5228.4643088299999</v>
      </c>
      <c r="CJ69" s="16">
        <v>5439.2077237800086</v>
      </c>
      <c r="CK69" s="16">
        <v>5634.3842840300003</v>
      </c>
      <c r="CL69" s="16">
        <v>5941.8971468500004</v>
      </c>
      <c r="CM69" s="16">
        <v>6238.2759084899981</v>
      </c>
      <c r="CN69" s="16">
        <v>6881.2535037199941</v>
      </c>
      <c r="CO69" s="16">
        <v>7227.4134615499934</v>
      </c>
      <c r="CP69" s="16">
        <v>7202.2440026150007</v>
      </c>
      <c r="CQ69" s="16">
        <v>6865.3877470700018</v>
      </c>
      <c r="CR69" s="16">
        <v>7195.4838843399993</v>
      </c>
      <c r="CS69" s="16">
        <v>7381.6128693549981</v>
      </c>
      <c r="CT69" s="16">
        <v>7506.4823383500016</v>
      </c>
      <c r="CU69" s="16">
        <v>7430.5189135749997</v>
      </c>
      <c r="CV69" s="16">
        <v>7700.1525636850001</v>
      </c>
      <c r="CW69" s="16">
        <v>7809.2692335149959</v>
      </c>
      <c r="CX69" s="16">
        <v>7787.9678943849949</v>
      </c>
      <c r="CY69" s="16">
        <v>7828.0401160250012</v>
      </c>
      <c r="CZ69" s="16">
        <v>7767.6140950250019</v>
      </c>
      <c r="DA69" s="16">
        <v>8113.6185618450008</v>
      </c>
      <c r="DB69" s="16">
        <v>8200.086669915001</v>
      </c>
      <c r="DC69" s="16">
        <v>8075.1366897050029</v>
      </c>
      <c r="DD69" s="16">
        <v>8405.5068062949995</v>
      </c>
      <c r="DE69" s="16">
        <v>8555.029475755</v>
      </c>
      <c r="DF69" s="16">
        <v>8543.5811756799994</v>
      </c>
      <c r="DG69" s="16">
        <v>8689.1307096200017</v>
      </c>
      <c r="DH69" s="16">
        <v>8735.330253600001</v>
      </c>
      <c r="DI69" s="16">
        <v>8887.7124361649967</v>
      </c>
      <c r="DJ69" s="16">
        <v>8986.3425033050025</v>
      </c>
      <c r="DK69" s="16">
        <v>8952.3004877150015</v>
      </c>
      <c r="DL69" s="16">
        <v>9082.1069030050021</v>
      </c>
      <c r="DM69" s="16">
        <v>8978.433340810001</v>
      </c>
      <c r="DN69" s="16">
        <v>9489.9133682549891</v>
      </c>
      <c r="DO69" s="16">
        <v>9417.6447651800027</v>
      </c>
      <c r="DP69" s="16">
        <v>9074.3058917100025</v>
      </c>
      <c r="DQ69" s="16">
        <v>8908.7529978849998</v>
      </c>
      <c r="DR69" s="16">
        <v>8797.0462577999988</v>
      </c>
      <c r="DS69" s="16">
        <v>8675.9781827200022</v>
      </c>
      <c r="DT69" s="16">
        <v>8593.134595380001</v>
      </c>
      <c r="DU69" s="16">
        <v>9752.2761088450006</v>
      </c>
      <c r="DV69" s="16">
        <v>9726.4898716699954</v>
      </c>
      <c r="DW69" s="16">
        <v>9511.389882005009</v>
      </c>
      <c r="DX69" s="16">
        <v>9119.5044116600002</v>
      </c>
      <c r="DY69" s="16">
        <v>8818.2806530999969</v>
      </c>
      <c r="DZ69" s="16">
        <v>9547.1663785099954</v>
      </c>
      <c r="EA69" s="16">
        <v>9473.7432416050087</v>
      </c>
      <c r="EB69" s="16">
        <v>9443.7556065350018</v>
      </c>
      <c r="EC69" s="16">
        <v>9444.1011317499997</v>
      </c>
      <c r="ED69" s="16">
        <v>9814.3577466399965</v>
      </c>
      <c r="EE69" s="16">
        <v>9288.0260998799931</v>
      </c>
      <c r="EF69" s="16">
        <v>9265.0723636500024</v>
      </c>
      <c r="EG69" s="16">
        <v>9429.8932130999965</v>
      </c>
      <c r="EH69" s="16">
        <v>9291.7859323399971</v>
      </c>
      <c r="EI69" s="16">
        <v>9360.9592811200091</v>
      </c>
      <c r="EJ69" s="16">
        <v>8973.8421208199979</v>
      </c>
      <c r="EK69" s="16">
        <v>8710.7034076939999</v>
      </c>
      <c r="EL69" s="16">
        <v>8306.7396798720038</v>
      </c>
      <c r="EM69" s="16">
        <v>8055.1558717319976</v>
      </c>
      <c r="EN69" s="16">
        <v>7938.3958702839991</v>
      </c>
      <c r="EO69" s="16">
        <v>7692.9765160219986</v>
      </c>
      <c r="EP69" s="16">
        <v>7598.7365127820012</v>
      </c>
      <c r="EQ69" s="16">
        <v>7465.7160101810059</v>
      </c>
      <c r="ER69" s="16">
        <v>7845.1906587510002</v>
      </c>
      <c r="ES69" s="16">
        <v>7356.5692166659992</v>
      </c>
      <c r="ET69" s="16">
        <v>7221.1474490859964</v>
      </c>
      <c r="EU69" s="16">
        <v>6961.9386137660013</v>
      </c>
      <c r="EV69" s="16">
        <v>6756.1692784259967</v>
      </c>
      <c r="EW69" s="16">
        <v>6591.8306314359952</v>
      </c>
      <c r="EX69" s="16">
        <v>6562.5176944009991</v>
      </c>
    </row>
    <row r="70" spans="1:154" s="18" customFormat="1" x14ac:dyDescent="0.3">
      <c r="A70" s="15" t="s">
        <v>82</v>
      </c>
      <c r="B70" s="16">
        <v>2504.6424484299996</v>
      </c>
      <c r="C70" s="16">
        <v>2631.5690601399997</v>
      </c>
      <c r="D70" s="16">
        <v>2604.8070109700011</v>
      </c>
      <c r="E70" s="16">
        <v>2666.1081201020202</v>
      </c>
      <c r="F70" s="16">
        <v>2790.7628645499999</v>
      </c>
      <c r="G70" s="16">
        <v>3037.3605292799994</v>
      </c>
      <c r="H70" s="16">
        <v>3084.4689381899998</v>
      </c>
      <c r="I70" s="16">
        <v>3271.3206948299999</v>
      </c>
      <c r="J70" s="16">
        <v>3273.3686948299996</v>
      </c>
      <c r="K70" s="16">
        <v>3547.3907145800003</v>
      </c>
      <c r="L70" s="16">
        <v>4290.6253026216118</v>
      </c>
      <c r="M70" s="16">
        <v>3683.7282212262398</v>
      </c>
      <c r="N70" s="16">
        <v>3787.7683331314693</v>
      </c>
      <c r="O70" s="16">
        <v>3760.3321036514694</v>
      </c>
      <c r="P70" s="16">
        <v>3690.0753206714689</v>
      </c>
      <c r="Q70" s="16">
        <v>3789.9882718814697</v>
      </c>
      <c r="R70" s="16">
        <v>3763.5067047814691</v>
      </c>
      <c r="S70" s="16">
        <v>3838.6854800800006</v>
      </c>
      <c r="T70" s="16">
        <v>3764.3445469200001</v>
      </c>
      <c r="U70" s="16">
        <v>3907.3201159646642</v>
      </c>
      <c r="V70" s="16">
        <v>3887.2431126999995</v>
      </c>
      <c r="W70" s="16">
        <v>3881.8854911499998</v>
      </c>
      <c r="X70" s="16">
        <v>3834.6334618999999</v>
      </c>
      <c r="Y70" s="16">
        <v>3782.2926472299987</v>
      </c>
      <c r="Z70" s="16">
        <v>3697.6812455099998</v>
      </c>
      <c r="AA70" s="16">
        <v>3785.5292423399997</v>
      </c>
      <c r="AB70" s="16">
        <v>3535.6529394221993</v>
      </c>
      <c r="AC70" s="16">
        <v>3488.6818412921989</v>
      </c>
      <c r="AD70" s="16">
        <v>3465.6852194899989</v>
      </c>
      <c r="AE70" s="16">
        <v>3464.3712483200002</v>
      </c>
      <c r="AF70" s="16">
        <v>3466.0704918300007</v>
      </c>
      <c r="AG70" s="16">
        <v>3428.4432635400003</v>
      </c>
      <c r="AH70" s="16">
        <v>3727.9237909599997</v>
      </c>
      <c r="AI70" s="16">
        <v>3700.1634978900006</v>
      </c>
      <c r="AJ70" s="16">
        <v>3717.1068409900004</v>
      </c>
      <c r="AK70" s="16">
        <v>3621.56543706</v>
      </c>
      <c r="AL70" s="16">
        <v>3771.5214829600009</v>
      </c>
      <c r="AM70" s="16">
        <v>3781.5609166400009</v>
      </c>
      <c r="AN70" s="16">
        <v>3759.8523732200015</v>
      </c>
      <c r="AO70" s="16">
        <v>3785.3906322899998</v>
      </c>
      <c r="AP70" s="16">
        <v>3800.8141184300002</v>
      </c>
      <c r="AQ70" s="16">
        <v>3807.3620407899994</v>
      </c>
      <c r="AR70" s="16">
        <v>3641.5495247099998</v>
      </c>
      <c r="AS70" s="16">
        <v>3645.3910760999997</v>
      </c>
      <c r="AT70" s="16">
        <v>3605.5623555400007</v>
      </c>
      <c r="AU70" s="16">
        <v>3612.4625889499998</v>
      </c>
      <c r="AV70" s="16">
        <v>3633.1661304299996</v>
      </c>
      <c r="AW70" s="16">
        <v>3675.6689783899992</v>
      </c>
      <c r="AX70" s="16">
        <v>3554.19626006</v>
      </c>
      <c r="AY70" s="16">
        <v>3551.4063559400006</v>
      </c>
      <c r="AZ70" s="16">
        <v>3572.371526429999</v>
      </c>
      <c r="BA70" s="16">
        <v>3546.1448974700006</v>
      </c>
      <c r="BB70" s="16">
        <v>3561.8153426599997</v>
      </c>
      <c r="BC70" s="16">
        <v>3609.8376455900002</v>
      </c>
      <c r="BD70" s="16">
        <v>3306.4999120199996</v>
      </c>
      <c r="BE70" s="16">
        <v>3156.4430674399996</v>
      </c>
      <c r="BF70" s="16">
        <v>2670.5867670000002</v>
      </c>
      <c r="BG70" s="16">
        <v>2813.8564766499999</v>
      </c>
      <c r="BH70" s="16">
        <v>2874.2019448200008</v>
      </c>
      <c r="BI70" s="16">
        <v>2980.6367811400014</v>
      </c>
      <c r="BJ70" s="16">
        <v>3167.0303608978002</v>
      </c>
      <c r="BK70" s="16">
        <v>3166.3529176277998</v>
      </c>
      <c r="BL70" s="16">
        <v>3158.8787439777998</v>
      </c>
      <c r="BM70" s="16">
        <v>3165.8405279478002</v>
      </c>
      <c r="BN70" s="16">
        <v>3237.3394902578002</v>
      </c>
      <c r="BO70" s="16">
        <v>3183.5144271678009</v>
      </c>
      <c r="BP70" s="16">
        <v>3149.2918339181997</v>
      </c>
      <c r="BQ70" s="16">
        <v>3161.3601730181995</v>
      </c>
      <c r="BR70" s="16">
        <v>3205.3960624681999</v>
      </c>
      <c r="BS70" s="16">
        <v>3284.6017569582</v>
      </c>
      <c r="BT70" s="16">
        <v>3274.2752286581999</v>
      </c>
      <c r="BU70" s="16">
        <v>3331.0896354481997</v>
      </c>
      <c r="BV70" s="16">
        <v>3476.8559929581997</v>
      </c>
      <c r="BW70" s="16">
        <v>3596.3629726582003</v>
      </c>
      <c r="BX70" s="16">
        <v>3660.7623658881994</v>
      </c>
      <c r="BY70" s="16">
        <v>3748.907323678201</v>
      </c>
      <c r="BZ70" s="16">
        <v>4111.1850947682015</v>
      </c>
      <c r="CA70" s="16">
        <v>4166.2395655282007</v>
      </c>
      <c r="CB70" s="16">
        <v>4403.3907608281997</v>
      </c>
      <c r="CC70" s="16">
        <v>4614.6922923982002</v>
      </c>
      <c r="CD70" s="16">
        <v>4973.3463513900015</v>
      </c>
      <c r="CE70" s="16">
        <v>5381.0379605181997</v>
      </c>
      <c r="CF70" s="16">
        <v>5751.2456878681996</v>
      </c>
      <c r="CG70" s="16">
        <v>6346.5094434181983</v>
      </c>
      <c r="CH70" s="16">
        <v>6919.4773717381977</v>
      </c>
      <c r="CI70" s="16">
        <v>6737.1024248182002</v>
      </c>
      <c r="CJ70" s="16">
        <v>7248.3220997982007</v>
      </c>
      <c r="CK70" s="16">
        <v>7594.2226964781976</v>
      </c>
      <c r="CL70" s="16">
        <v>8087.2786112699996</v>
      </c>
      <c r="CM70" s="16">
        <v>8616.3331595</v>
      </c>
      <c r="CN70" s="16">
        <v>9570.0647340600008</v>
      </c>
      <c r="CO70" s="16">
        <v>9939.3007798899998</v>
      </c>
      <c r="CP70" s="16">
        <v>10086.892604780001</v>
      </c>
      <c r="CQ70" s="16">
        <v>9810.8128244499985</v>
      </c>
      <c r="CR70" s="16">
        <v>10235.512218500002</v>
      </c>
      <c r="CS70" s="16">
        <v>10256.866530339998</v>
      </c>
      <c r="CT70" s="16">
        <v>10306.091222079998</v>
      </c>
      <c r="CU70" s="16">
        <v>10313.895844570001</v>
      </c>
      <c r="CV70" s="16">
        <v>10248.83689973</v>
      </c>
      <c r="CW70" s="16">
        <v>10152.353281469999</v>
      </c>
      <c r="CX70" s="16">
        <v>10193.555076880006</v>
      </c>
      <c r="CY70" s="16">
        <v>10468.858098249999</v>
      </c>
      <c r="CZ70" s="16">
        <v>10190.155453200003</v>
      </c>
      <c r="DA70" s="16">
        <v>10412.22659914</v>
      </c>
      <c r="DB70" s="16">
        <v>10390.603475870006</v>
      </c>
      <c r="DC70" s="16">
        <v>10279.46155518</v>
      </c>
      <c r="DD70" s="16">
        <v>10652.0832453</v>
      </c>
      <c r="DE70" s="16">
        <v>10574.758959280001</v>
      </c>
      <c r="DF70" s="16">
        <v>10343.331354220003</v>
      </c>
      <c r="DG70" s="16">
        <v>10436.434811160001</v>
      </c>
      <c r="DH70" s="16">
        <v>10396.9994831318</v>
      </c>
      <c r="DI70" s="16">
        <v>10288.41515049</v>
      </c>
      <c r="DJ70" s="16">
        <v>10209.118611441801</v>
      </c>
      <c r="DK70" s="16">
        <v>10224.5567073</v>
      </c>
      <c r="DL70" s="16">
        <v>10354.075495760002</v>
      </c>
      <c r="DM70" s="16">
        <v>10415.683460209995</v>
      </c>
      <c r="DN70" s="16">
        <v>10351.166399209998</v>
      </c>
      <c r="DO70" s="16">
        <v>10121.963104649998</v>
      </c>
      <c r="DP70" s="16">
        <v>10101.849886280001</v>
      </c>
      <c r="DQ70" s="16">
        <v>9966.1726144600016</v>
      </c>
      <c r="DR70" s="16">
        <v>9831.001874399999</v>
      </c>
      <c r="DS70" s="16">
        <v>9804.2610169599975</v>
      </c>
      <c r="DT70" s="16">
        <v>9560.7857809900015</v>
      </c>
      <c r="DU70" s="16">
        <v>9706.5352528500025</v>
      </c>
      <c r="DV70" s="16">
        <v>9518.0825833200033</v>
      </c>
      <c r="DW70" s="16">
        <v>9338.1617302499999</v>
      </c>
      <c r="DX70" s="16">
        <v>9135.6447591300002</v>
      </c>
      <c r="DY70" s="16">
        <v>9043.633583589999</v>
      </c>
      <c r="DZ70" s="16">
        <v>9452.7840927900015</v>
      </c>
      <c r="EA70" s="16">
        <v>9297.9543919799999</v>
      </c>
      <c r="EB70" s="16">
        <v>9179.6208040300007</v>
      </c>
      <c r="EC70" s="16">
        <v>9168.2573238799996</v>
      </c>
      <c r="ED70" s="16">
        <v>10123.61450272</v>
      </c>
      <c r="EE70" s="16">
        <v>9880.9664559299999</v>
      </c>
      <c r="EF70" s="16">
        <v>9793.2228993299977</v>
      </c>
      <c r="EG70" s="16">
        <v>9343.4938091299991</v>
      </c>
      <c r="EH70" s="16">
        <v>9176.2431904199984</v>
      </c>
      <c r="EI70" s="16">
        <v>8996.403998900003</v>
      </c>
      <c r="EJ70" s="16">
        <v>8482.3363658100025</v>
      </c>
      <c r="EK70" s="16">
        <v>8295.0744964700007</v>
      </c>
      <c r="EL70" s="16">
        <v>8072.7320481999996</v>
      </c>
      <c r="EM70" s="16">
        <v>8222.7738728600016</v>
      </c>
      <c r="EN70" s="16">
        <v>8163.5440386300015</v>
      </c>
      <c r="EO70" s="16">
        <v>8149.2370659700009</v>
      </c>
      <c r="EP70" s="16">
        <v>7900.2933805300008</v>
      </c>
      <c r="EQ70" s="16">
        <v>8170.4373476999999</v>
      </c>
      <c r="ER70" s="16">
        <v>8361.3239535899993</v>
      </c>
      <c r="ES70" s="16">
        <v>8572.7419544000004</v>
      </c>
      <c r="ET70" s="16">
        <v>8618.3459907199995</v>
      </c>
      <c r="EU70" s="16">
        <v>8807.7293635199985</v>
      </c>
      <c r="EV70" s="16">
        <v>8834.0255860800007</v>
      </c>
      <c r="EW70" s="16">
        <v>8946.22040036</v>
      </c>
      <c r="EX70" s="16">
        <v>9015.5957643099991</v>
      </c>
    </row>
    <row r="71" spans="1:154" s="18" customFormat="1" x14ac:dyDescent="0.3">
      <c r="A71" s="15" t="s">
        <v>83</v>
      </c>
      <c r="B71" s="16">
        <v>90.634378109999986</v>
      </c>
      <c r="C71" s="16">
        <f>6.77891684+5.9</f>
        <v>12.678916839999999</v>
      </c>
      <c r="D71" s="16">
        <v>15.541999999999998</v>
      </c>
      <c r="E71" s="16">
        <v>5.8420000000000005</v>
      </c>
      <c r="F71" s="16">
        <v>5.7775296200000001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6">
        <v>0</v>
      </c>
      <c r="AT71" s="16">
        <v>0</v>
      </c>
      <c r="AU71" s="16">
        <v>0</v>
      </c>
      <c r="AV71" s="16">
        <v>0</v>
      </c>
      <c r="AW71" s="16">
        <v>0</v>
      </c>
      <c r="AX71" s="16">
        <v>0</v>
      </c>
      <c r="AY71" s="16">
        <v>0</v>
      </c>
      <c r="AZ71" s="16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16">
        <v>0</v>
      </c>
      <c r="BL71" s="16"/>
      <c r="BM71" s="16">
        <v>0</v>
      </c>
      <c r="BN71" s="16"/>
      <c r="BO71" s="16">
        <v>0</v>
      </c>
      <c r="BP71" s="16">
        <v>0</v>
      </c>
      <c r="BQ71" s="16">
        <v>0</v>
      </c>
      <c r="BR71" s="16">
        <v>0</v>
      </c>
      <c r="BS71" s="16">
        <v>0</v>
      </c>
      <c r="BT71" s="16">
        <v>0</v>
      </c>
      <c r="BU71" s="16">
        <v>0</v>
      </c>
      <c r="BV71" s="16">
        <v>0</v>
      </c>
      <c r="BW71" s="16">
        <v>0</v>
      </c>
      <c r="BX71" s="16">
        <v>0</v>
      </c>
      <c r="BY71" s="16"/>
      <c r="BZ71" s="16">
        <v>0</v>
      </c>
      <c r="CA71" s="16">
        <v>0</v>
      </c>
      <c r="CB71" s="16">
        <v>0</v>
      </c>
      <c r="CC71" s="16">
        <v>0</v>
      </c>
      <c r="CD71" s="16">
        <v>0</v>
      </c>
      <c r="CE71" s="16">
        <v>0</v>
      </c>
      <c r="CF71" s="16">
        <v>0</v>
      </c>
      <c r="CG71" s="16"/>
      <c r="CH71" s="16"/>
      <c r="CI71" s="16"/>
      <c r="CJ71" s="16"/>
      <c r="CK71" s="16"/>
      <c r="CL71" s="16"/>
      <c r="CM71" s="16"/>
      <c r="CN71" s="16"/>
      <c r="CO71" s="16"/>
      <c r="CP71" s="16"/>
      <c r="CQ71" s="16"/>
      <c r="CR71" s="16"/>
      <c r="CS71" s="16"/>
      <c r="CT71" s="16"/>
      <c r="CU71" s="16"/>
      <c r="CV71" s="16"/>
      <c r="CW71" s="16"/>
      <c r="CX71" s="16"/>
      <c r="CY71" s="16"/>
      <c r="CZ71" s="16"/>
      <c r="DA71" s="16"/>
      <c r="DB71" s="16"/>
      <c r="DC71" s="16"/>
      <c r="DD71" s="16"/>
      <c r="DE71" s="16"/>
      <c r="DF71" s="16"/>
      <c r="DG71" s="16"/>
      <c r="DH71" s="16"/>
      <c r="DI71" s="16"/>
      <c r="DJ71" s="16"/>
      <c r="DK71" s="16"/>
      <c r="DL71" s="16"/>
      <c r="DM71" s="16"/>
      <c r="DN71" s="16"/>
      <c r="DO71" s="16"/>
      <c r="DP71" s="16"/>
      <c r="DQ71" s="16"/>
      <c r="DR71" s="16"/>
      <c r="DS71" s="16"/>
      <c r="DT71" s="16"/>
      <c r="DU71" s="16"/>
      <c r="DV71" s="16"/>
      <c r="DW71" s="16"/>
      <c r="DX71" s="16"/>
      <c r="DY71" s="16"/>
      <c r="DZ71" s="16"/>
      <c r="EA71" s="16"/>
      <c r="EB71" s="16"/>
      <c r="EC71" s="16"/>
      <c r="ED71" s="16"/>
      <c r="EE71" s="16"/>
      <c r="EF71" s="16"/>
      <c r="EG71" s="16"/>
      <c r="EH71" s="16"/>
      <c r="EI71" s="16"/>
      <c r="EJ71" s="16"/>
      <c r="EK71" s="16"/>
      <c r="EL71" s="16"/>
      <c r="EM71" s="16"/>
      <c r="EN71" s="16"/>
      <c r="EO71" s="16"/>
      <c r="EP71" s="16"/>
      <c r="EQ71" s="16"/>
      <c r="ER71" s="16"/>
      <c r="ES71" s="16"/>
      <c r="ET71" s="16"/>
      <c r="EU71" s="16"/>
      <c r="EV71" s="16"/>
      <c r="EW71" s="16"/>
      <c r="EX71" s="16"/>
    </row>
    <row r="72" spans="1:154" s="18" customFormat="1" x14ac:dyDescent="0.3">
      <c r="A72" s="15" t="s">
        <v>84</v>
      </c>
      <c r="B72" s="16">
        <v>1527.2861295600003</v>
      </c>
      <c r="C72" s="16">
        <v>1557.37030334</v>
      </c>
      <c r="D72" s="16">
        <v>1520.0594590599999</v>
      </c>
      <c r="E72" s="16">
        <v>1309.9934959140539</v>
      </c>
      <c r="F72" s="16">
        <v>1100.5027290200001</v>
      </c>
      <c r="G72" s="16">
        <v>855.52916969</v>
      </c>
      <c r="H72" s="16">
        <v>21.006834199999997</v>
      </c>
      <c r="I72" s="16">
        <v>22.0269142</v>
      </c>
      <c r="J72" s="16">
        <v>21.882914199999998</v>
      </c>
      <c r="K72" s="16">
        <v>25.9219522</v>
      </c>
      <c r="L72" s="16">
        <v>21.890627816639</v>
      </c>
      <c r="M72" s="16">
        <v>18.530253779999999</v>
      </c>
      <c r="N72" s="16">
        <v>16.860428059999997</v>
      </c>
      <c r="O72" s="16">
        <v>16.949428059999995</v>
      </c>
      <c r="P72" s="16">
        <v>7.6744578700000003</v>
      </c>
      <c r="Q72" s="16">
        <v>9.3990119599999993</v>
      </c>
      <c r="R72" s="16">
        <v>8.7918862600000001</v>
      </c>
      <c r="S72" s="16">
        <v>9.5341882600000005</v>
      </c>
      <c r="T72" s="16">
        <v>9.6561599100000013</v>
      </c>
      <c r="U72" s="16">
        <v>9.3420829099999985</v>
      </c>
      <c r="V72" s="16">
        <v>9.5254059099999999</v>
      </c>
      <c r="W72" s="16">
        <v>9.6470921199999999</v>
      </c>
      <c r="X72" s="16">
        <v>7.8958497299999992</v>
      </c>
      <c r="Y72" s="16">
        <v>10.544118990000001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/>
      <c r="BM72" s="16">
        <v>0</v>
      </c>
      <c r="BN72" s="16"/>
      <c r="BO72" s="16">
        <v>0</v>
      </c>
      <c r="BP72" s="16">
        <v>0</v>
      </c>
      <c r="BQ72" s="16">
        <v>0</v>
      </c>
      <c r="BR72" s="16">
        <v>0</v>
      </c>
      <c r="BS72" s="16">
        <v>0</v>
      </c>
      <c r="BT72" s="16">
        <v>0</v>
      </c>
      <c r="BU72" s="16">
        <v>0</v>
      </c>
      <c r="BV72" s="16">
        <v>0</v>
      </c>
      <c r="BW72" s="16">
        <v>0</v>
      </c>
      <c r="BX72" s="16">
        <v>0</v>
      </c>
      <c r="BY72" s="16"/>
      <c r="BZ72" s="16">
        <v>0</v>
      </c>
      <c r="CA72" s="16">
        <v>0</v>
      </c>
      <c r="CB72" s="16">
        <v>0</v>
      </c>
      <c r="CC72" s="16">
        <v>0</v>
      </c>
      <c r="CD72" s="16">
        <v>0</v>
      </c>
      <c r="CE72" s="16">
        <v>0</v>
      </c>
      <c r="CF72" s="16">
        <v>0</v>
      </c>
      <c r="CG72" s="16"/>
      <c r="CH72" s="16"/>
      <c r="CI72" s="16"/>
      <c r="CJ72" s="16"/>
      <c r="CK72" s="16"/>
      <c r="CL72" s="16"/>
      <c r="CM72" s="16"/>
      <c r="CN72" s="16"/>
      <c r="CO72" s="16"/>
      <c r="CP72" s="16"/>
      <c r="CQ72" s="16"/>
      <c r="CR72" s="16"/>
      <c r="CS72" s="16"/>
      <c r="CT72" s="16"/>
      <c r="CU72" s="16"/>
      <c r="CV72" s="16"/>
      <c r="CW72" s="16"/>
      <c r="CX72" s="16"/>
      <c r="CY72" s="16"/>
      <c r="CZ72" s="16"/>
      <c r="DA72" s="16"/>
      <c r="DB72" s="16"/>
      <c r="DC72" s="16"/>
      <c r="DD72" s="16"/>
      <c r="DE72" s="16"/>
      <c r="DF72" s="16"/>
      <c r="DG72" s="16"/>
      <c r="DH72" s="16"/>
      <c r="DI72" s="16"/>
      <c r="DJ72" s="16"/>
      <c r="DK72" s="16"/>
      <c r="DL72" s="16"/>
      <c r="DM72" s="16"/>
      <c r="DN72" s="16"/>
      <c r="DO72" s="16"/>
      <c r="DP72" s="16"/>
      <c r="DQ72" s="16"/>
      <c r="DR72" s="16"/>
      <c r="DS72" s="16"/>
      <c r="DT72" s="16"/>
      <c r="DU72" s="16"/>
      <c r="DV72" s="16"/>
      <c r="DW72" s="16"/>
      <c r="DX72" s="16"/>
      <c r="DY72" s="16"/>
      <c r="DZ72" s="16"/>
      <c r="EA72" s="16"/>
      <c r="EB72" s="16"/>
      <c r="EC72" s="16"/>
      <c r="ED72" s="16"/>
      <c r="EE72" s="16"/>
      <c r="EF72" s="16"/>
      <c r="EG72" s="16"/>
      <c r="EH72" s="16"/>
      <c r="EI72" s="16"/>
      <c r="EJ72" s="16"/>
      <c r="EK72" s="16"/>
      <c r="EL72" s="16"/>
      <c r="EM72" s="16"/>
      <c r="EN72" s="16"/>
      <c r="EO72" s="16"/>
      <c r="EP72" s="16"/>
      <c r="EQ72" s="16"/>
      <c r="ER72" s="16"/>
      <c r="ES72" s="16"/>
      <c r="ET72" s="16"/>
      <c r="EU72" s="16"/>
      <c r="EV72" s="16"/>
      <c r="EW72" s="16"/>
      <c r="EX72" s="16"/>
    </row>
    <row r="73" spans="1:154" s="18" customFormat="1" x14ac:dyDescent="0.3">
      <c r="A73" s="15" t="s">
        <v>85</v>
      </c>
      <c r="B73" s="16">
        <v>2765.7015527100002</v>
      </c>
      <c r="C73" s="16">
        <v>3022.2290394699994</v>
      </c>
      <c r="D73" s="16">
        <v>3351.5639337600005</v>
      </c>
      <c r="E73" s="16">
        <v>3310.9126416895947</v>
      </c>
      <c r="F73" s="16">
        <v>3572.3511883799997</v>
      </c>
      <c r="G73" s="16">
        <v>2974.2862624699997</v>
      </c>
      <c r="H73" s="16">
        <v>3787.9004338700006</v>
      </c>
      <c r="I73" s="16">
        <v>3465.0611677699999</v>
      </c>
      <c r="J73" s="16">
        <v>3465.3181677699999</v>
      </c>
      <c r="K73" s="16">
        <v>3444.2380039799996</v>
      </c>
      <c r="L73" s="16">
        <v>3636.1609167772317</v>
      </c>
      <c r="M73" s="16">
        <v>4337.9483291106308</v>
      </c>
      <c r="N73" s="16">
        <v>5461.6229398345586</v>
      </c>
      <c r="O73" s="16">
        <v>5544.9951805540595</v>
      </c>
      <c r="P73" s="16">
        <v>5190.2457428140597</v>
      </c>
      <c r="Q73" s="16">
        <v>5254.4464636600596</v>
      </c>
      <c r="R73" s="16">
        <v>5320.8885893870593</v>
      </c>
      <c r="S73" s="16">
        <v>5057.3949838879989</v>
      </c>
      <c r="T73" s="16">
        <v>4975.2350435319995</v>
      </c>
      <c r="U73" s="16">
        <v>5613.1487976899289</v>
      </c>
      <c r="V73" s="16">
        <v>5590.9994760259997</v>
      </c>
      <c r="W73" s="16">
        <v>5666.1911309700008</v>
      </c>
      <c r="X73" s="16">
        <v>5701.0895292559999</v>
      </c>
      <c r="Y73" s="16">
        <v>5683.6673215550018</v>
      </c>
      <c r="Z73" s="16">
        <v>5599.0475263500039</v>
      </c>
      <c r="AA73" s="16">
        <v>6595.1353833630037</v>
      </c>
      <c r="AB73" s="16">
        <v>6787.0533274440049</v>
      </c>
      <c r="AC73" s="16">
        <v>6724.8404872155024</v>
      </c>
      <c r="AD73" s="16">
        <v>6841.727286420004</v>
      </c>
      <c r="AE73" s="16">
        <v>6825.0964399500017</v>
      </c>
      <c r="AF73" s="16">
        <v>7817.0302055500033</v>
      </c>
      <c r="AG73" s="16">
        <v>7842.5979114100037</v>
      </c>
      <c r="AH73" s="16">
        <v>8956.4110068820028</v>
      </c>
      <c r="AI73" s="16">
        <v>9386.1129297700281</v>
      </c>
      <c r="AJ73" s="16">
        <v>9925.8912827800268</v>
      </c>
      <c r="AK73" s="16">
        <v>10029.102154420028</v>
      </c>
      <c r="AL73" s="16">
        <v>11204.808843569999</v>
      </c>
      <c r="AM73" s="16">
        <v>11395.82800775</v>
      </c>
      <c r="AN73" s="16">
        <v>11662.149978300024</v>
      </c>
      <c r="AO73" s="16">
        <v>11766.319304460023</v>
      </c>
      <c r="AP73" s="16">
        <v>11375.837718305018</v>
      </c>
      <c r="AQ73" s="16">
        <v>12092.003412214999</v>
      </c>
      <c r="AR73" s="16">
        <v>14338.858926972527</v>
      </c>
      <c r="AS73" s="16">
        <v>14701.647333741001</v>
      </c>
      <c r="AT73" s="16">
        <v>14888.013497057</v>
      </c>
      <c r="AU73" s="16">
        <v>15740.581077468003</v>
      </c>
      <c r="AV73" s="16">
        <v>15237.125925278528</v>
      </c>
      <c r="AW73" s="16">
        <v>15185.814849738024</v>
      </c>
      <c r="AX73" s="16">
        <v>15818.188594177023</v>
      </c>
      <c r="AY73" s="16">
        <v>16162.585594190024</v>
      </c>
      <c r="AZ73" s="16">
        <v>16019.792578341527</v>
      </c>
      <c r="BA73" s="16">
        <v>16465.369416310525</v>
      </c>
      <c r="BB73" s="16">
        <v>16686.017433340527</v>
      </c>
      <c r="BC73" s="16">
        <v>17254.452590267025</v>
      </c>
      <c r="BD73" s="16">
        <v>16898.971020878525</v>
      </c>
      <c r="BE73" s="16">
        <v>17805.890400590029</v>
      </c>
      <c r="BF73" s="16">
        <v>18222.596023480502</v>
      </c>
      <c r="BG73" s="16">
        <v>19009.959237881496</v>
      </c>
      <c r="BH73" s="16">
        <v>18505.172418785492</v>
      </c>
      <c r="BI73" s="16">
        <v>18890.213687297019</v>
      </c>
      <c r="BJ73" s="16">
        <v>19447.336941928028</v>
      </c>
      <c r="BK73" s="16">
        <v>20047.684663368029</v>
      </c>
      <c r="BL73" s="16">
        <v>20473.548095688024</v>
      </c>
      <c r="BM73" s="16">
        <v>21084.997304239027</v>
      </c>
      <c r="BN73" s="16">
        <v>21546.43276514902</v>
      </c>
      <c r="BO73" s="16">
        <v>21778.462508690027</v>
      </c>
      <c r="BP73" s="16">
        <v>22684.051101612022</v>
      </c>
      <c r="BQ73" s="16">
        <v>23114.025139086025</v>
      </c>
      <c r="BR73" s="16">
        <v>23530.962412175999</v>
      </c>
      <c r="BS73" s="16">
        <v>24352.352857870002</v>
      </c>
      <c r="BT73" s="16">
        <v>25016.255494207999</v>
      </c>
      <c r="BU73" s="16">
        <v>25565.477973154997</v>
      </c>
      <c r="BV73" s="16">
        <v>26612.447604564997</v>
      </c>
      <c r="BW73" s="16">
        <v>26975.447029982028</v>
      </c>
      <c r="BX73" s="16">
        <v>27893.036140621</v>
      </c>
      <c r="BY73" s="16">
        <v>28883.096390143997</v>
      </c>
      <c r="BZ73" s="16">
        <v>31289.063420908002</v>
      </c>
      <c r="CA73" s="16">
        <v>31731.547716697991</v>
      </c>
      <c r="CB73" s="16">
        <v>32569.015087601994</v>
      </c>
      <c r="CC73" s="16">
        <v>32737.884774389</v>
      </c>
      <c r="CD73" s="16">
        <v>33567.17502012902</v>
      </c>
      <c r="CE73" s="16">
        <v>34500.547657970026</v>
      </c>
      <c r="CF73" s="16">
        <v>35241.209946759031</v>
      </c>
      <c r="CG73" s="16">
        <v>36466.146395492025</v>
      </c>
      <c r="CH73" s="16">
        <v>38195.008900444001</v>
      </c>
      <c r="CI73" s="16">
        <v>39059.119149170008</v>
      </c>
      <c r="CJ73" s="16">
        <v>39616.83751159002</v>
      </c>
      <c r="CK73" s="16">
        <v>40624.090573230009</v>
      </c>
      <c r="CL73" s="16">
        <v>41699.525777550007</v>
      </c>
      <c r="CM73" s="16">
        <v>42483.486345940008</v>
      </c>
      <c r="CN73" s="16">
        <v>46508.494037666002</v>
      </c>
      <c r="CO73" s="16">
        <v>46290.818919130004</v>
      </c>
      <c r="CP73" s="16">
        <v>46687.208382390003</v>
      </c>
      <c r="CQ73" s="16">
        <v>48907.909938710007</v>
      </c>
      <c r="CR73" s="16">
        <v>49997.472871150007</v>
      </c>
      <c r="CS73" s="16">
        <v>51117.597474309994</v>
      </c>
      <c r="CT73" s="16">
        <v>54450.186679520019</v>
      </c>
      <c r="CU73" s="16">
        <v>55395.009099680035</v>
      </c>
      <c r="CV73" s="16">
        <v>56411.55320312002</v>
      </c>
      <c r="CW73" s="16">
        <v>57860.70180190001</v>
      </c>
      <c r="CX73" s="16">
        <v>59463.072939640035</v>
      </c>
      <c r="CY73" s="16">
        <v>58987.875344679982</v>
      </c>
      <c r="CZ73" s="16">
        <v>62267.042434129995</v>
      </c>
      <c r="DA73" s="16">
        <v>63458.074292620004</v>
      </c>
      <c r="DB73" s="16">
        <v>64355.65602338998</v>
      </c>
      <c r="DC73" s="16">
        <v>67111.560229020004</v>
      </c>
      <c r="DD73" s="16">
        <v>69996.482237819975</v>
      </c>
      <c r="DE73" s="16">
        <v>72092.774086710022</v>
      </c>
      <c r="DF73" s="16">
        <v>76270.383827733996</v>
      </c>
      <c r="DG73" s="16">
        <v>77344.351771840025</v>
      </c>
      <c r="DH73" s="16">
        <v>79245.795646125523</v>
      </c>
      <c r="DI73" s="16">
        <v>83890.527080953994</v>
      </c>
      <c r="DJ73" s="16">
        <v>85075.070460834017</v>
      </c>
      <c r="DK73" s="16">
        <v>86171.749735014033</v>
      </c>
      <c r="DL73" s="16">
        <v>89156.817346959971</v>
      </c>
      <c r="DM73" s="16">
        <v>91637.707488548505</v>
      </c>
      <c r="DN73" s="16">
        <v>93456.818448170015</v>
      </c>
      <c r="DO73" s="16">
        <v>97351.684925757989</v>
      </c>
      <c r="DP73" s="16">
        <v>99462.325227794005</v>
      </c>
      <c r="DQ73" s="16">
        <v>108935.64057549002</v>
      </c>
      <c r="DR73" s="16">
        <v>113510.40489135249</v>
      </c>
      <c r="DS73" s="16">
        <v>116363.366822884</v>
      </c>
      <c r="DT73" s="16">
        <v>118406.24325991097</v>
      </c>
      <c r="DU73" s="16">
        <v>123117.09083381349</v>
      </c>
      <c r="DV73" s="16">
        <v>124344.40897630001</v>
      </c>
      <c r="DW73" s="16">
        <v>128065.38774131396</v>
      </c>
      <c r="DX73" s="16">
        <v>129671.56048121251</v>
      </c>
      <c r="DY73" s="16">
        <v>132448.3950148455</v>
      </c>
      <c r="DZ73" s="16">
        <v>137041.3151650955</v>
      </c>
      <c r="EA73" s="16">
        <v>140906.5486692125</v>
      </c>
      <c r="EB73" s="16">
        <v>142164.00139232329</v>
      </c>
      <c r="EC73" s="16">
        <v>144608.13137208819</v>
      </c>
      <c r="ED73" s="16">
        <v>150168.08840320547</v>
      </c>
      <c r="EE73" s="16">
        <v>155701.79399966964</v>
      </c>
      <c r="EF73" s="16">
        <v>157769.48498360967</v>
      </c>
      <c r="EG73" s="16">
        <v>161719.89520613351</v>
      </c>
      <c r="EH73" s="16">
        <v>163396.82080411</v>
      </c>
      <c r="EI73" s="16">
        <v>162966.44187888049</v>
      </c>
      <c r="EJ73" s="16">
        <v>166856.63485556399</v>
      </c>
      <c r="EK73" s="16">
        <v>169137.83122725703</v>
      </c>
      <c r="EL73" s="16">
        <v>173985.57480665148</v>
      </c>
      <c r="EM73" s="16">
        <v>181389.88811248398</v>
      </c>
      <c r="EN73" s="16">
        <v>183580.23636963801</v>
      </c>
      <c r="EO73" s="16">
        <v>186162.95644785298</v>
      </c>
      <c r="EP73" s="16">
        <v>195094.81118608246</v>
      </c>
      <c r="EQ73" s="16">
        <v>197357.97450473203</v>
      </c>
      <c r="ER73" s="16">
        <v>202237.3993460245</v>
      </c>
      <c r="ES73" s="16">
        <v>205766.23201340003</v>
      </c>
      <c r="ET73" s="16">
        <v>206227.39729159803</v>
      </c>
      <c r="EU73" s="16">
        <v>207273.04664457601</v>
      </c>
      <c r="EV73" s="16">
        <v>212822.12722679699</v>
      </c>
      <c r="EW73" s="16">
        <v>214494.26463801399</v>
      </c>
      <c r="EX73" s="16">
        <v>214972.46481880004</v>
      </c>
    </row>
    <row r="74" spans="1:154" s="18" customFormat="1" x14ac:dyDescent="0.3">
      <c r="A74" s="15" t="s">
        <v>86</v>
      </c>
      <c r="B74" s="16">
        <v>762.07718829999999</v>
      </c>
      <c r="C74" s="16">
        <v>808.28671168999995</v>
      </c>
      <c r="D74" s="16">
        <v>834.48879831999989</v>
      </c>
      <c r="E74" s="16">
        <v>911.87658816445946</v>
      </c>
      <c r="F74" s="16">
        <v>972.30263124999999</v>
      </c>
      <c r="G74" s="16">
        <v>975.31335885999999</v>
      </c>
      <c r="H74" s="16">
        <v>956.32476495999981</v>
      </c>
      <c r="I74" s="16">
        <v>1009.3010159400003</v>
      </c>
      <c r="J74" s="16">
        <v>987.63301594000018</v>
      </c>
      <c r="K74" s="16">
        <v>831.29494840000007</v>
      </c>
      <c r="L74" s="16">
        <v>1013.261436083051</v>
      </c>
      <c r="M74" s="16">
        <v>1094.4368760783466</v>
      </c>
      <c r="N74" s="16">
        <v>1091.3971927833379</v>
      </c>
      <c r="O74" s="16">
        <v>1129.5106342533377</v>
      </c>
      <c r="P74" s="16">
        <v>1268.4320687433376</v>
      </c>
      <c r="Q74" s="16">
        <v>1298.6134710233378</v>
      </c>
      <c r="R74" s="16">
        <v>1335.1927996633376</v>
      </c>
      <c r="S74" s="16">
        <v>1299.9476614100001</v>
      </c>
      <c r="T74" s="16">
        <v>1241.2243473499998</v>
      </c>
      <c r="U74" s="16">
        <v>1266.8510722116521</v>
      </c>
      <c r="V74" s="16">
        <v>1260.9458711799996</v>
      </c>
      <c r="W74" s="16">
        <v>1243.7848629100001</v>
      </c>
      <c r="X74" s="16">
        <v>1312.2279097700002</v>
      </c>
      <c r="Y74" s="16">
        <v>1320.2724896600005</v>
      </c>
      <c r="Z74" s="16">
        <v>1170.8344964100002</v>
      </c>
      <c r="AA74" s="16">
        <v>1203.3190754700001</v>
      </c>
      <c r="AB74" s="16">
        <v>1256.8594057700002</v>
      </c>
      <c r="AC74" s="16">
        <v>1329.3322706700005</v>
      </c>
      <c r="AD74" s="16">
        <v>1392.1084720000001</v>
      </c>
      <c r="AE74" s="16">
        <v>1279.5287841800007</v>
      </c>
      <c r="AF74" s="16">
        <v>1303.4029772600002</v>
      </c>
      <c r="AG74" s="16">
        <v>1313.2318855600004</v>
      </c>
      <c r="AH74" s="16">
        <v>1341.3972582399999</v>
      </c>
      <c r="AI74" s="16">
        <v>1326.44583805</v>
      </c>
      <c r="AJ74" s="16">
        <v>1382.7405636800004</v>
      </c>
      <c r="AK74" s="16">
        <v>1395.9012914700004</v>
      </c>
      <c r="AL74" s="16">
        <v>1547.2561750000002</v>
      </c>
      <c r="AM74" s="16">
        <v>1538.6366445499996</v>
      </c>
      <c r="AN74" s="16">
        <v>1650.3273971199999</v>
      </c>
      <c r="AO74" s="16">
        <v>2661.1648452000004</v>
      </c>
      <c r="AP74" s="16">
        <v>2638.260825289417</v>
      </c>
      <c r="AQ74" s="16">
        <v>1851.9911790194178</v>
      </c>
      <c r="AR74" s="16">
        <v>1945.6772218794179</v>
      </c>
      <c r="AS74" s="16">
        <v>1847.0346439094178</v>
      </c>
      <c r="AT74" s="16">
        <v>1893.4521269794182</v>
      </c>
      <c r="AU74" s="16">
        <v>1942.9694553000002</v>
      </c>
      <c r="AV74" s="16">
        <v>1860.6106795400005</v>
      </c>
      <c r="AW74" s="16">
        <v>2120.3076624199998</v>
      </c>
      <c r="AX74" s="16">
        <v>2568.326188080001</v>
      </c>
      <c r="AY74" s="16">
        <v>2359.8824709299997</v>
      </c>
      <c r="AZ74" s="16">
        <v>2499.9857272100003</v>
      </c>
      <c r="BA74" s="16">
        <v>2374.5716407999998</v>
      </c>
      <c r="BB74" s="16">
        <v>2466.3348381799997</v>
      </c>
      <c r="BC74" s="16">
        <v>2440.9148440900003</v>
      </c>
      <c r="BD74" s="16">
        <v>2365.0932411200006</v>
      </c>
      <c r="BE74" s="16">
        <v>2290.9892155399998</v>
      </c>
      <c r="BF74" s="16">
        <v>2299.7457599300001</v>
      </c>
      <c r="BG74" s="16">
        <v>2287.6070827899998</v>
      </c>
      <c r="BH74" s="16">
        <v>2327.2062687799994</v>
      </c>
      <c r="BI74" s="16">
        <v>2367.2058655399992</v>
      </c>
      <c r="BJ74" s="16">
        <v>2262.0299075700004</v>
      </c>
      <c r="BK74" s="16">
        <v>2322.6916114299997</v>
      </c>
      <c r="BL74" s="16">
        <v>2449.8465767900002</v>
      </c>
      <c r="BM74" s="16">
        <v>2596.6556179700001</v>
      </c>
      <c r="BN74" s="16">
        <v>2473.8511903099998</v>
      </c>
      <c r="BO74" s="16">
        <v>2527.79342623</v>
      </c>
      <c r="BP74" s="16">
        <v>2630.8027477500004</v>
      </c>
      <c r="BQ74" s="16">
        <v>2691.7227264200001</v>
      </c>
      <c r="BR74" s="16">
        <v>2684.3293102499993</v>
      </c>
      <c r="BS74" s="16">
        <v>2778.353704730001</v>
      </c>
      <c r="BT74" s="16">
        <v>2777.8937712300003</v>
      </c>
      <c r="BU74" s="16">
        <v>2755.6199465300001</v>
      </c>
      <c r="BV74" s="16">
        <v>2799.8379723199996</v>
      </c>
      <c r="BW74" s="16">
        <v>2894.4738058200001</v>
      </c>
      <c r="BX74" s="16">
        <v>3128.4387743799994</v>
      </c>
      <c r="BY74" s="16">
        <v>3177.0364041599996</v>
      </c>
      <c r="BZ74" s="16">
        <v>3195.1466865699999</v>
      </c>
      <c r="CA74" s="16">
        <v>3312.5664719799997</v>
      </c>
      <c r="CB74" s="16">
        <v>3226.6906251300006</v>
      </c>
      <c r="CC74" s="16">
        <v>3293.5778858100007</v>
      </c>
      <c r="CD74" s="16">
        <v>3281.7426192400003</v>
      </c>
      <c r="CE74" s="16">
        <v>3502.6638536800001</v>
      </c>
      <c r="CF74" s="16">
        <v>3460.1830713599998</v>
      </c>
      <c r="CG74" s="16">
        <v>3493.4066006999997</v>
      </c>
      <c r="CH74" s="16">
        <v>3906.9379050200005</v>
      </c>
      <c r="CI74" s="16">
        <v>3994.8299685799998</v>
      </c>
      <c r="CJ74" s="16">
        <v>4261.2697454600002</v>
      </c>
      <c r="CK74" s="16">
        <v>4422.9537150199994</v>
      </c>
      <c r="CL74" s="16">
        <v>4575.4219646199999</v>
      </c>
      <c r="CM74" s="16">
        <v>4580.095478969999</v>
      </c>
      <c r="CN74" s="16">
        <v>4671.5258702399997</v>
      </c>
      <c r="CO74" s="16">
        <v>4742.6680465299996</v>
      </c>
      <c r="CP74" s="16">
        <v>4667.5315009200003</v>
      </c>
      <c r="CQ74" s="16">
        <v>4907.3095482400004</v>
      </c>
      <c r="CR74" s="16">
        <v>4898.6472247399997</v>
      </c>
      <c r="CS74" s="16">
        <v>4853.9555941499984</v>
      </c>
      <c r="CT74" s="16">
        <v>4894.7364615099996</v>
      </c>
      <c r="CU74" s="16">
        <v>4786.9052402700008</v>
      </c>
      <c r="CV74" s="16">
        <v>4954.4388157099993</v>
      </c>
      <c r="CW74" s="16">
        <v>5128.8349782099995</v>
      </c>
      <c r="CX74" s="16">
        <v>5418.7074278999999</v>
      </c>
      <c r="CY74" s="16">
        <v>5296.2706051199993</v>
      </c>
      <c r="CZ74" s="16">
        <v>5362.4325511899997</v>
      </c>
      <c r="DA74" s="16">
        <v>5436.9457039799981</v>
      </c>
      <c r="DB74" s="16">
        <v>5358.3657414400004</v>
      </c>
      <c r="DC74" s="16">
        <v>5544.2299886399987</v>
      </c>
      <c r="DD74" s="16">
        <v>5628.3514390499995</v>
      </c>
      <c r="DE74" s="16">
        <v>5827.1544405399982</v>
      </c>
      <c r="DF74" s="16">
        <v>5921.3714807699998</v>
      </c>
      <c r="DG74" s="16">
        <v>5931.5537674100005</v>
      </c>
      <c r="DH74" s="16">
        <v>6007.9389879099999</v>
      </c>
      <c r="DI74" s="16">
        <v>6294.5880975399996</v>
      </c>
      <c r="DJ74" s="16">
        <v>6117.2901040399993</v>
      </c>
      <c r="DK74" s="16">
        <v>6224.9710170599992</v>
      </c>
      <c r="DL74" s="16">
        <v>6584.4601233500025</v>
      </c>
      <c r="DM74" s="16">
        <v>6645.7929363400017</v>
      </c>
      <c r="DN74" s="16">
        <v>6653.4121758100009</v>
      </c>
      <c r="DO74" s="16">
        <v>6438.3036681299991</v>
      </c>
      <c r="DP74" s="16">
        <v>6407.4745704000006</v>
      </c>
      <c r="DQ74" s="16">
        <v>6377.8107637300009</v>
      </c>
      <c r="DR74" s="16">
        <v>6147.584975710005</v>
      </c>
      <c r="DS74" s="16">
        <v>6371.2768621800033</v>
      </c>
      <c r="DT74" s="16">
        <v>6114.9568975300035</v>
      </c>
      <c r="DU74" s="16">
        <v>6129.9653246000053</v>
      </c>
      <c r="DV74" s="16">
        <v>5928.8008878200035</v>
      </c>
      <c r="DW74" s="16">
        <v>5943.2710648900029</v>
      </c>
      <c r="DX74" s="16">
        <v>5985.3288529300016</v>
      </c>
      <c r="DY74" s="16">
        <v>5956.5618578100011</v>
      </c>
      <c r="DZ74" s="16">
        <v>6137.4614526100013</v>
      </c>
      <c r="EA74" s="16">
        <v>6231.2764569600004</v>
      </c>
      <c r="EB74" s="16">
        <v>5879.2858224299998</v>
      </c>
      <c r="EC74" s="16">
        <v>6191.6504155500015</v>
      </c>
      <c r="ED74" s="16">
        <v>6561.4832036630005</v>
      </c>
      <c r="EE74" s="16">
        <v>6776.5580674628682</v>
      </c>
      <c r="EF74" s="16">
        <v>6883.3894189928687</v>
      </c>
      <c r="EG74" s="16">
        <v>7297.2899772530018</v>
      </c>
      <c r="EH74" s="16">
        <v>7235.3247016730002</v>
      </c>
      <c r="EI74" s="16">
        <v>7301.4165840530013</v>
      </c>
      <c r="EJ74" s="16">
        <v>7556.5046979430017</v>
      </c>
      <c r="EK74" s="16">
        <v>7415.5409215129985</v>
      </c>
      <c r="EL74" s="16">
        <v>7549.3836281430013</v>
      </c>
      <c r="EM74" s="16">
        <v>7706.5535813400002</v>
      </c>
      <c r="EN74" s="16">
        <v>7329.4368422530006</v>
      </c>
      <c r="EO74" s="16">
        <v>7789.5901150030013</v>
      </c>
      <c r="EP74" s="16">
        <v>7604.8876063400003</v>
      </c>
      <c r="EQ74" s="16">
        <v>7669.2852156429999</v>
      </c>
      <c r="ER74" s="16">
        <v>8710.6300010230007</v>
      </c>
      <c r="ES74" s="16">
        <v>7703.7185175160002</v>
      </c>
      <c r="ET74" s="16">
        <v>7954.8997318759994</v>
      </c>
      <c r="EU74" s="16">
        <v>8049.1373396160016</v>
      </c>
      <c r="EV74" s="16">
        <v>8054.7923326559994</v>
      </c>
      <c r="EW74" s="16">
        <v>7862.9924042259963</v>
      </c>
      <c r="EX74" s="16">
        <v>7799.5474873759995</v>
      </c>
    </row>
    <row r="75" spans="1:154" s="18" customFormat="1" x14ac:dyDescent="0.3">
      <c r="A75" s="15" t="s">
        <v>87</v>
      </c>
      <c r="B75" s="16">
        <v>6963.520577780002</v>
      </c>
      <c r="C75" s="16">
        <v>6678.2235717924195</v>
      </c>
      <c r="D75" s="16">
        <v>7129.1101194899993</v>
      </c>
      <c r="E75" s="16">
        <v>6742.7937951772519</v>
      </c>
      <c r="F75" s="16">
        <v>6843.4930940299992</v>
      </c>
      <c r="G75" s="16">
        <v>7717.1535019999992</v>
      </c>
      <c r="H75" s="16">
        <v>7114.2519538147844</v>
      </c>
      <c r="I75" s="16">
        <v>7701.4361213720676</v>
      </c>
      <c r="J75" s="16">
        <v>7739.4101213720687</v>
      </c>
      <c r="K75" s="16">
        <v>7544.4091200373468</v>
      </c>
      <c r="L75" s="16">
        <v>7719.6752907567006</v>
      </c>
      <c r="M75" s="16">
        <v>7054.4146673640989</v>
      </c>
      <c r="N75" s="16">
        <v>7597.495952581402</v>
      </c>
      <c r="O75" s="16">
        <v>7371.633294280904</v>
      </c>
      <c r="P75" s="16">
        <v>5728.6215929899017</v>
      </c>
      <c r="Q75" s="16">
        <v>5930.6103433449007</v>
      </c>
      <c r="R75" s="16">
        <v>6060.4955216504004</v>
      </c>
      <c r="S75" s="16">
        <v>6305.7254020849996</v>
      </c>
      <c r="T75" s="16">
        <v>5985.4345600700017</v>
      </c>
      <c r="U75" s="16">
        <v>6002.613337626246</v>
      </c>
      <c r="V75" s="16">
        <v>6174.6817911249982</v>
      </c>
      <c r="W75" s="16">
        <v>6468.6211669949989</v>
      </c>
      <c r="X75" s="16">
        <v>6228.0580084949997</v>
      </c>
      <c r="Y75" s="16">
        <v>6194.5993327700007</v>
      </c>
      <c r="Z75" s="16">
        <v>5954.9378686099999</v>
      </c>
      <c r="AA75" s="16">
        <v>5875.660025430001</v>
      </c>
      <c r="AB75" s="16">
        <v>5721.6800595732993</v>
      </c>
      <c r="AC75" s="16">
        <v>5696.7197756532996</v>
      </c>
      <c r="AD75" s="16">
        <v>5640.136987750001</v>
      </c>
      <c r="AE75" s="16">
        <v>5623.8852902199997</v>
      </c>
      <c r="AF75" s="16">
        <v>5537.9709080799994</v>
      </c>
      <c r="AG75" s="16">
        <v>5431.2333968600005</v>
      </c>
      <c r="AH75" s="16">
        <v>5414.2896047599997</v>
      </c>
      <c r="AI75" s="16">
        <v>5512.0196346099983</v>
      </c>
      <c r="AJ75" s="16">
        <v>5366.7595542999979</v>
      </c>
      <c r="AK75" s="16">
        <v>5255.0135253099979</v>
      </c>
      <c r="AL75" s="16">
        <v>5495.3201631100001</v>
      </c>
      <c r="AM75" s="16">
        <v>4960.2075372900017</v>
      </c>
      <c r="AN75" s="16">
        <v>5111.8835688099989</v>
      </c>
      <c r="AO75" s="16">
        <v>5531.6730901299998</v>
      </c>
      <c r="AP75" s="16">
        <v>5384.2847717599989</v>
      </c>
      <c r="AQ75" s="16">
        <v>5444.8842151399995</v>
      </c>
      <c r="AR75" s="16">
        <v>4918.259055755002</v>
      </c>
      <c r="AS75" s="16">
        <v>4861.377140710003</v>
      </c>
      <c r="AT75" s="16">
        <v>4796.5631498500034</v>
      </c>
      <c r="AU75" s="16">
        <v>4989.9167651499993</v>
      </c>
      <c r="AV75" s="16">
        <v>5191.4657277099986</v>
      </c>
      <c r="AW75" s="16">
        <v>5331.4371417299999</v>
      </c>
      <c r="AX75" s="16">
        <v>5384.0089044749975</v>
      </c>
      <c r="AY75" s="16">
        <v>5283.1014975799999</v>
      </c>
      <c r="AZ75" s="16">
        <v>5367.2358178799996</v>
      </c>
      <c r="BA75" s="16">
        <v>4656.1539191899983</v>
      </c>
      <c r="BB75" s="16">
        <v>4719.1568491845001</v>
      </c>
      <c r="BC75" s="16">
        <v>4906.2568070039997</v>
      </c>
      <c r="BD75" s="16">
        <v>5078.1200768198942</v>
      </c>
      <c r="BE75" s="16">
        <v>4934.297247699893</v>
      </c>
      <c r="BF75" s="16">
        <v>4639.725110430003</v>
      </c>
      <c r="BG75" s="13">
        <v>4685.1995309599988</v>
      </c>
      <c r="BH75" s="13">
        <v>4192.6508962500002</v>
      </c>
      <c r="BI75" s="13">
        <v>4153.2037426600009</v>
      </c>
      <c r="BJ75" s="13">
        <v>4217.2688702100004</v>
      </c>
      <c r="BK75" s="13">
        <v>4190.8216709620019</v>
      </c>
      <c r="BL75" s="13">
        <v>4343.3058058199995</v>
      </c>
      <c r="BM75" s="13">
        <v>4263.7827241900013</v>
      </c>
      <c r="BN75" s="13">
        <v>4428.6100604499998</v>
      </c>
      <c r="BO75" s="13">
        <v>5043.0378871800003</v>
      </c>
      <c r="BP75" s="13">
        <v>5633.9365695000006</v>
      </c>
      <c r="BQ75" s="13">
        <v>5759.5387353064998</v>
      </c>
      <c r="BR75" s="13">
        <v>5573.4440406800004</v>
      </c>
      <c r="BS75" s="13">
        <v>5471.1303355599985</v>
      </c>
      <c r="BT75" s="13">
        <v>5328.7866724899995</v>
      </c>
      <c r="BU75" s="13">
        <v>5347.1352466099997</v>
      </c>
      <c r="BV75" s="13">
        <v>5408.8834702499989</v>
      </c>
      <c r="BW75" s="13">
        <v>5408.9796039500015</v>
      </c>
      <c r="BX75" s="13">
        <v>5627.6942213399998</v>
      </c>
      <c r="BY75" s="13">
        <v>6174.8617325300002</v>
      </c>
      <c r="BZ75" s="13">
        <v>6607.936551230001</v>
      </c>
      <c r="CA75" s="13">
        <v>6711.8145881699993</v>
      </c>
      <c r="CB75" s="13">
        <v>7082.9472260899993</v>
      </c>
      <c r="CC75" s="13">
        <v>7027.6110748900001</v>
      </c>
      <c r="CD75" s="13">
        <v>7923.2100454100118</v>
      </c>
      <c r="CE75" s="13">
        <v>8152.0182964300129</v>
      </c>
      <c r="CF75" s="13">
        <v>8295.4496303200103</v>
      </c>
      <c r="CG75" s="13">
        <v>8392.680853100017</v>
      </c>
      <c r="CH75" s="13">
        <v>8780.9325640700172</v>
      </c>
      <c r="CI75" s="13">
        <v>9285.6977282600146</v>
      </c>
      <c r="CJ75" s="13">
        <v>9672.4854029500129</v>
      </c>
      <c r="CK75" s="13">
        <v>9861.9394040900115</v>
      </c>
      <c r="CL75" s="13">
        <v>9711.4228665900137</v>
      </c>
      <c r="CM75" s="13">
        <v>9743.9385417600115</v>
      </c>
      <c r="CN75" s="13">
        <v>10080.520157180015</v>
      </c>
      <c r="CO75" s="13">
        <v>10202.022535340007</v>
      </c>
      <c r="CP75" s="13">
        <v>10002.166110790016</v>
      </c>
      <c r="CQ75" s="13">
        <v>10030.331997770016</v>
      </c>
      <c r="CR75" s="13">
        <v>9924.2110476900125</v>
      </c>
      <c r="CS75" s="13">
        <v>9980.3367541300122</v>
      </c>
      <c r="CT75" s="13">
        <v>10452.676844680012</v>
      </c>
      <c r="CU75" s="13">
        <v>10123.317536570014</v>
      </c>
      <c r="CV75" s="13">
        <v>9918.6327194400128</v>
      </c>
      <c r="CW75" s="13">
        <v>9993.3593738200016</v>
      </c>
      <c r="CX75" s="13">
        <v>10343.56943734</v>
      </c>
      <c r="CY75" s="13">
        <v>10477.513833599998</v>
      </c>
      <c r="CZ75" s="13">
        <v>10623.261461739998</v>
      </c>
      <c r="DA75" s="13">
        <v>10119.361316720004</v>
      </c>
      <c r="DB75" s="13">
        <v>10420.398496469999</v>
      </c>
      <c r="DC75" s="13">
        <v>10618.825959262995</v>
      </c>
      <c r="DD75" s="13">
        <v>11309.048104203001</v>
      </c>
      <c r="DE75" s="13">
        <v>10908.894125592999</v>
      </c>
      <c r="DF75" s="13">
        <v>11178.665674083002</v>
      </c>
      <c r="DG75" s="13">
        <v>11116.977187712997</v>
      </c>
      <c r="DH75" s="13">
        <v>11146.645009513</v>
      </c>
      <c r="DI75" s="13">
        <v>12162.808919652996</v>
      </c>
      <c r="DJ75" s="13">
        <v>11790.324398953</v>
      </c>
      <c r="DK75" s="13">
        <v>11983.036968283004</v>
      </c>
      <c r="DL75" s="13">
        <v>12090.440670050999</v>
      </c>
      <c r="DM75" s="13">
        <v>12345.579992271003</v>
      </c>
      <c r="DN75" s="13">
        <v>12260.911619066008</v>
      </c>
      <c r="DO75" s="13">
        <v>11574.428452190001</v>
      </c>
      <c r="DP75" s="13">
        <v>11869.378178785997</v>
      </c>
      <c r="DQ75" s="13">
        <v>13628.070735859999</v>
      </c>
      <c r="DR75" s="13">
        <v>13034.920833150003</v>
      </c>
      <c r="DS75" s="13">
        <v>13142.802511409995</v>
      </c>
      <c r="DT75" s="13">
        <v>13175.365303429995</v>
      </c>
      <c r="DU75" s="13">
        <v>13510.682618690489</v>
      </c>
      <c r="DV75" s="13">
        <v>13765.692138140486</v>
      </c>
      <c r="DW75" s="13">
        <v>13972.358365180491</v>
      </c>
      <c r="DX75" s="13">
        <v>14217.859342200489</v>
      </c>
      <c r="DY75" s="13">
        <v>14021.420999790491</v>
      </c>
      <c r="DZ75" s="13">
        <v>10754.842486500489</v>
      </c>
      <c r="EA75" s="13">
        <v>15165.410786350491</v>
      </c>
      <c r="EB75" s="13">
        <v>15101.410394340488</v>
      </c>
      <c r="EC75" s="13">
        <v>14997.778820870508</v>
      </c>
      <c r="ED75" s="13">
        <v>14613.61704896049</v>
      </c>
      <c r="EE75" s="13">
        <v>14367.784215330485</v>
      </c>
      <c r="EF75" s="13">
        <v>14613.438736992986</v>
      </c>
      <c r="EG75" s="13">
        <v>14690.888861022981</v>
      </c>
      <c r="EH75" s="13">
        <v>14333.929731338474</v>
      </c>
      <c r="EI75" s="13">
        <v>15245.025063359983</v>
      </c>
      <c r="EJ75" s="13">
        <v>15639.030804850976</v>
      </c>
      <c r="EK75" s="13">
        <v>15772.276039380002</v>
      </c>
      <c r="EL75" s="13">
        <v>15970.596864389996</v>
      </c>
      <c r="EM75" s="13">
        <v>16745.383533635009</v>
      </c>
      <c r="EN75" s="13">
        <v>16608.719722175985</v>
      </c>
      <c r="EO75" s="13">
        <v>16543.250756679987</v>
      </c>
      <c r="EP75" s="13">
        <v>17704.473888019998</v>
      </c>
      <c r="EQ75" s="13">
        <v>17494.588199819987</v>
      </c>
      <c r="ER75" s="13">
        <v>16097.717743989997</v>
      </c>
      <c r="ES75" s="13">
        <v>17831.910061489994</v>
      </c>
      <c r="ET75" s="13">
        <v>18415.858770159997</v>
      </c>
      <c r="EU75" s="13">
        <v>18208.531989419993</v>
      </c>
      <c r="EV75" s="13">
        <v>19806.640877079997</v>
      </c>
      <c r="EW75" s="13">
        <v>20084.420899989993</v>
      </c>
      <c r="EX75" s="13">
        <v>19329.957428398797</v>
      </c>
    </row>
    <row r="76" spans="1:154" s="14" customFormat="1" x14ac:dyDescent="0.3">
      <c r="A76" s="12" t="s">
        <v>88</v>
      </c>
      <c r="B76" s="13">
        <v>68808.336484949978</v>
      </c>
      <c r="C76" s="13">
        <v>69890.698799039979</v>
      </c>
      <c r="D76" s="13">
        <f t="shared" ref="D76:AL76" si="7">SUM(D77:D82)</f>
        <v>72601.265598350001</v>
      </c>
      <c r="E76" s="13">
        <f t="shared" si="7"/>
        <v>77350.578780858603</v>
      </c>
      <c r="F76" s="13">
        <f t="shared" si="7"/>
        <v>79091.115745710005</v>
      </c>
      <c r="G76" s="13">
        <f t="shared" si="7"/>
        <v>82272.804710460012</v>
      </c>
      <c r="H76" s="13">
        <f t="shared" si="7"/>
        <v>85635.192688073454</v>
      </c>
      <c r="I76" s="13">
        <f t="shared" si="7"/>
        <v>86040.539430101941</v>
      </c>
      <c r="J76" s="13">
        <f t="shared" si="7"/>
        <v>85915.88643010192</v>
      </c>
      <c r="K76" s="13">
        <f t="shared" si="7"/>
        <v>84792.484721670393</v>
      </c>
      <c r="L76" s="13">
        <f t="shared" si="7"/>
        <v>87000.942309185935</v>
      </c>
      <c r="M76" s="13">
        <f t="shared" si="7"/>
        <v>85941.377236223198</v>
      </c>
      <c r="N76" s="13">
        <f t="shared" si="7"/>
        <v>88584.148637959501</v>
      </c>
      <c r="O76" s="13">
        <f t="shared" si="7"/>
        <v>87593.813756479518</v>
      </c>
      <c r="P76" s="13">
        <f t="shared" si="7"/>
        <v>90066.740305979518</v>
      </c>
      <c r="Q76" s="13">
        <f t="shared" si="7"/>
        <v>92618.089641432802</v>
      </c>
      <c r="R76" s="13">
        <f t="shared" si="7"/>
        <v>93462.343939705504</v>
      </c>
      <c r="S76" s="13">
        <f t="shared" si="7"/>
        <v>93921.862101188017</v>
      </c>
      <c r="T76" s="13">
        <f t="shared" si="7"/>
        <v>98993.820146099009</v>
      </c>
      <c r="U76" s="13">
        <f t="shared" si="7"/>
        <v>99493.70404821758</v>
      </c>
      <c r="V76" s="13">
        <f t="shared" si="7"/>
        <v>100062.16617073999</v>
      </c>
      <c r="W76" s="13">
        <f t="shared" si="7"/>
        <v>107466.41807276</v>
      </c>
      <c r="X76" s="13">
        <f t="shared" si="7"/>
        <v>107728.53748829999</v>
      </c>
      <c r="Y76" s="13">
        <f t="shared" si="7"/>
        <v>107911.42217357003</v>
      </c>
      <c r="Z76" s="13">
        <f t="shared" si="7"/>
        <v>109211.53595381</v>
      </c>
      <c r="AA76" s="13">
        <f t="shared" si="7"/>
        <v>105968.62819988</v>
      </c>
      <c r="AB76" s="13">
        <f t="shared" si="7"/>
        <v>107961.64334650397</v>
      </c>
      <c r="AC76" s="13">
        <f t="shared" si="7"/>
        <v>110399.27367634398</v>
      </c>
      <c r="AD76" s="13">
        <f t="shared" si="7"/>
        <v>109713.7046469535</v>
      </c>
      <c r="AE76" s="13">
        <f t="shared" si="7"/>
        <v>109678.79601828352</v>
      </c>
      <c r="AF76" s="13">
        <f t="shared" si="7"/>
        <v>114102.45442918949</v>
      </c>
      <c r="AG76" s="13">
        <f t="shared" si="7"/>
        <v>114346.90658862505</v>
      </c>
      <c r="AH76" s="13">
        <f t="shared" si="7"/>
        <v>116858.3388751215</v>
      </c>
      <c r="AI76" s="13">
        <f t="shared" si="7"/>
        <v>122475.34195478223</v>
      </c>
      <c r="AJ76" s="13">
        <f t="shared" si="7"/>
        <v>122818.20205834815</v>
      </c>
      <c r="AK76" s="13">
        <f t="shared" si="7"/>
        <v>124016.99144094213</v>
      </c>
      <c r="AL76" s="13">
        <f t="shared" si="7"/>
        <v>129249.09013189003</v>
      </c>
      <c r="AM76" s="13">
        <v>127585.60208755214</v>
      </c>
      <c r="AN76" s="13">
        <v>132037.91299356779</v>
      </c>
      <c r="AO76" s="13">
        <v>139588.01015198891</v>
      </c>
      <c r="AP76" s="13">
        <v>139762.54912286991</v>
      </c>
      <c r="AQ76" s="13">
        <v>141176.04886289028</v>
      </c>
      <c r="AR76" s="13">
        <v>148168.69637706946</v>
      </c>
      <c r="AS76" s="13">
        <v>148665.93924485406</v>
      </c>
      <c r="AT76" s="13">
        <v>152149.01098442212</v>
      </c>
      <c r="AU76" s="13">
        <v>154292.56708388601</v>
      </c>
      <c r="AV76" s="13">
        <v>156485.21331243956</v>
      </c>
      <c r="AW76" s="13">
        <v>156477.45923298306</v>
      </c>
      <c r="AX76" s="13">
        <v>161588.1630115083</v>
      </c>
      <c r="AY76" s="13">
        <v>159777.77128704602</v>
      </c>
      <c r="AZ76" s="13">
        <v>165076.41392114313</v>
      </c>
      <c r="BA76" s="13">
        <v>173849.59966046939</v>
      </c>
      <c r="BB76" s="13">
        <v>174033.79178981634</v>
      </c>
      <c r="BC76" s="13">
        <v>179493.68323245394</v>
      </c>
      <c r="BD76" s="13">
        <v>187087.22227824101</v>
      </c>
      <c r="BE76" s="13">
        <v>187565.14917836399</v>
      </c>
      <c r="BF76" s="13">
        <v>189881.28442510995</v>
      </c>
      <c r="BG76" s="12">
        <v>196122.32953156403</v>
      </c>
      <c r="BH76" s="12">
        <v>197145.31495256128</v>
      </c>
      <c r="BI76" s="12">
        <v>198605.38946884143</v>
      </c>
      <c r="BJ76" s="12">
        <v>205414.97821453668</v>
      </c>
      <c r="BK76" s="12">
        <v>209230.83292185381</v>
      </c>
      <c r="BL76" s="12">
        <v>219206.98099650562</v>
      </c>
      <c r="BM76" s="12">
        <v>229085.82712287555</v>
      </c>
      <c r="BN76" s="12">
        <v>227594.24695669278</v>
      </c>
      <c r="BO76" s="12">
        <v>230359.21974491168</v>
      </c>
      <c r="BP76" s="12">
        <v>238940.26514430766</v>
      </c>
      <c r="BQ76" s="12">
        <v>241110.99614634621</v>
      </c>
      <c r="BR76" s="12">
        <v>245153.54536314314</v>
      </c>
      <c r="BS76" s="12">
        <v>252411.16140909449</v>
      </c>
      <c r="BT76" s="12">
        <v>251517.88631751077</v>
      </c>
      <c r="BU76" s="12">
        <v>250691.95117990006</v>
      </c>
      <c r="BV76" s="12">
        <v>256252.51506027271</v>
      </c>
      <c r="BW76" s="12">
        <v>255618.05080146171</v>
      </c>
      <c r="BX76" s="12">
        <v>259288.30738837321</v>
      </c>
      <c r="BY76" s="12">
        <v>262075.01214880901</v>
      </c>
      <c r="BZ76" s="12">
        <v>261906.28434485837</v>
      </c>
      <c r="CA76" s="12">
        <v>261275.77880546128</v>
      </c>
      <c r="CB76" s="12">
        <v>269665.75898877525</v>
      </c>
      <c r="CC76" s="12">
        <v>277016.29150616046</v>
      </c>
      <c r="CD76" s="12">
        <v>286962.0442602759</v>
      </c>
      <c r="CE76" s="12">
        <v>300817.85110999394</v>
      </c>
      <c r="CF76" s="12">
        <v>307703.41795217944</v>
      </c>
      <c r="CG76" s="12">
        <v>315618.4779713343</v>
      </c>
      <c r="CH76" s="12">
        <v>330886.83157441241</v>
      </c>
      <c r="CI76" s="12">
        <v>332520.56991329638</v>
      </c>
      <c r="CJ76" s="12">
        <v>344737.70873782388</v>
      </c>
      <c r="CK76" s="12">
        <v>351020.41132109356</v>
      </c>
      <c r="CL76" s="12">
        <v>356268.72429484694</v>
      </c>
      <c r="CM76" s="12">
        <v>359076.42972902738</v>
      </c>
      <c r="CN76" s="12">
        <v>371763.25911419431</v>
      </c>
      <c r="CO76" s="12">
        <v>378862.07155774592</v>
      </c>
      <c r="CP76" s="12">
        <v>380626.9375461798</v>
      </c>
      <c r="CQ76" s="12">
        <v>382268.87860303815</v>
      </c>
      <c r="CR76" s="12">
        <v>384928.79578804702</v>
      </c>
      <c r="CS76" s="12">
        <v>387685.83032191999</v>
      </c>
      <c r="CT76" s="12">
        <v>397945.20384907356</v>
      </c>
      <c r="CU76" s="12">
        <v>398214.10257270042</v>
      </c>
      <c r="CV76" s="12">
        <v>410546.12258153904</v>
      </c>
      <c r="CW76" s="12">
        <v>423775.09117953992</v>
      </c>
      <c r="CX76" s="12">
        <v>427636.22800108849</v>
      </c>
      <c r="CY76" s="12">
        <v>430454.22091616207</v>
      </c>
      <c r="CZ76" s="12">
        <v>446402.63953782513</v>
      </c>
      <c r="DA76" s="12">
        <v>453524.22002983605</v>
      </c>
      <c r="DB76" s="12">
        <v>451049.30425468937</v>
      </c>
      <c r="DC76" s="12">
        <v>459550.61800198187</v>
      </c>
      <c r="DD76" s="12">
        <v>468418.73316137935</v>
      </c>
      <c r="DE76" s="12">
        <v>476583.54394019675</v>
      </c>
      <c r="DF76" s="12">
        <v>483927.42085775483</v>
      </c>
      <c r="DG76" s="12">
        <v>480888.75741942017</v>
      </c>
      <c r="DH76" s="12">
        <v>495628.66964704799</v>
      </c>
      <c r="DI76" s="12">
        <v>517198.10509076167</v>
      </c>
      <c r="DJ76" s="12">
        <v>521273.43177068763</v>
      </c>
      <c r="DK76" s="12">
        <v>524040.85847241193</v>
      </c>
      <c r="DL76" s="12">
        <v>535349.4471280073</v>
      </c>
      <c r="DM76" s="12">
        <v>532104.21286154957</v>
      </c>
      <c r="DN76" s="12">
        <v>543475.59250438446</v>
      </c>
      <c r="DO76" s="12">
        <v>554799.10163763864</v>
      </c>
      <c r="DP76" s="12">
        <v>553665.76694837434</v>
      </c>
      <c r="DQ76" s="12">
        <v>554095.49901874166</v>
      </c>
      <c r="DR76" s="12">
        <v>550984.7712504199</v>
      </c>
      <c r="DS76" s="12">
        <v>548938.69487211807</v>
      </c>
      <c r="DT76" s="12">
        <v>564570.08009432687</v>
      </c>
      <c r="DU76" s="12">
        <v>578547.80608394055</v>
      </c>
      <c r="DV76" s="12">
        <v>577853.67324939359</v>
      </c>
      <c r="DW76" s="12">
        <v>581287.93234830722</v>
      </c>
      <c r="DX76" s="12">
        <v>590082.91792504583</v>
      </c>
      <c r="DY76" s="12">
        <v>592550.75271130505</v>
      </c>
      <c r="DZ76" s="12">
        <v>595229.48308115976</v>
      </c>
      <c r="EA76" s="12">
        <v>598321.60437650257</v>
      </c>
      <c r="EB76" s="12">
        <v>599303.42856626015</v>
      </c>
      <c r="EC76" s="12">
        <v>597540.5555997832</v>
      </c>
      <c r="ED76" s="12">
        <v>605155.2399336691</v>
      </c>
      <c r="EE76" s="12">
        <v>594843.28698357695</v>
      </c>
      <c r="EF76" s="12">
        <v>608176.42638696171</v>
      </c>
      <c r="EG76" s="12">
        <v>636259.82469933911</v>
      </c>
      <c r="EH76" s="12">
        <v>635796.02008420473</v>
      </c>
      <c r="EI76" s="12">
        <v>643041.1527631199</v>
      </c>
      <c r="EJ76" s="12">
        <v>662867.98670122959</v>
      </c>
      <c r="EK76" s="12">
        <v>673147.06211954914</v>
      </c>
      <c r="EL76" s="12">
        <v>694736.95169771183</v>
      </c>
      <c r="EM76" s="12">
        <v>731920.20902864344</v>
      </c>
      <c r="EN76" s="12">
        <v>741265.1591520214</v>
      </c>
      <c r="EO76" s="12">
        <v>759694.29545927665</v>
      </c>
      <c r="EP76" s="12">
        <v>762837.33735080902</v>
      </c>
      <c r="EQ76" s="12">
        <v>766400.70236652205</v>
      </c>
      <c r="ER76" s="12">
        <v>803458.26945131959</v>
      </c>
      <c r="ES76" s="12">
        <v>816791.87506915641</v>
      </c>
      <c r="ET76" s="12">
        <v>832367.37166590872</v>
      </c>
      <c r="EU76" s="12">
        <v>844893.15787196322</v>
      </c>
      <c r="EV76" s="12">
        <v>859604.52025565645</v>
      </c>
      <c r="EW76" s="12">
        <v>869989.7292893366</v>
      </c>
      <c r="EX76" s="12">
        <v>876770.03149204131</v>
      </c>
    </row>
    <row r="77" spans="1:154" s="18" customFormat="1" x14ac:dyDescent="0.3">
      <c r="A77" s="15" t="s">
        <v>89</v>
      </c>
      <c r="B77" s="16">
        <v>28104.009310199988</v>
      </c>
      <c r="C77" s="16">
        <v>28256.024381209998</v>
      </c>
      <c r="D77" s="16">
        <v>29954.408394159993</v>
      </c>
      <c r="E77" s="16">
        <v>31701.930156727169</v>
      </c>
      <c r="F77" s="16">
        <v>32018.995359009998</v>
      </c>
      <c r="G77" s="16">
        <v>32732.261010609996</v>
      </c>
      <c r="H77" s="16">
        <v>33479.007259683451</v>
      </c>
      <c r="I77" s="16">
        <v>33612.400389901915</v>
      </c>
      <c r="J77" s="16">
        <v>33521.084389901916</v>
      </c>
      <c r="K77" s="16">
        <v>31893.656188870395</v>
      </c>
      <c r="L77" s="16">
        <v>32592.202277135257</v>
      </c>
      <c r="M77" s="16">
        <v>34040.648685611872</v>
      </c>
      <c r="N77" s="16">
        <v>33324.015205579773</v>
      </c>
      <c r="O77" s="16">
        <v>32800.068714659777</v>
      </c>
      <c r="P77" s="16">
        <v>33394.918628919775</v>
      </c>
      <c r="Q77" s="16">
        <v>35178.346202629778</v>
      </c>
      <c r="R77" s="16">
        <v>35299.616450329784</v>
      </c>
      <c r="S77" s="16">
        <v>35739.017084137005</v>
      </c>
      <c r="T77" s="16">
        <v>36933.30487100999</v>
      </c>
      <c r="U77" s="16">
        <v>35786.734639612085</v>
      </c>
      <c r="V77" s="16">
        <v>35662.822238429995</v>
      </c>
      <c r="W77" s="16">
        <v>39614.437694330001</v>
      </c>
      <c r="X77" s="16">
        <v>39448.191303380001</v>
      </c>
      <c r="Y77" s="16">
        <v>39594.48977289001</v>
      </c>
      <c r="Z77" s="16">
        <v>39818.626485240013</v>
      </c>
      <c r="AA77" s="16">
        <v>39539.4</v>
      </c>
      <c r="AB77" s="16">
        <v>39796.472452769485</v>
      </c>
      <c r="AC77" s="16">
        <v>40682.301268759489</v>
      </c>
      <c r="AD77" s="16">
        <v>41341.409129221007</v>
      </c>
      <c r="AE77" s="16">
        <v>41015.740585691012</v>
      </c>
      <c r="AF77" s="16">
        <v>42527.644288800984</v>
      </c>
      <c r="AG77" s="16">
        <v>42225.725810525997</v>
      </c>
      <c r="AH77" s="16">
        <v>42682.186592960999</v>
      </c>
      <c r="AI77" s="16">
        <v>44496.832599875997</v>
      </c>
      <c r="AJ77" s="16">
        <v>43838.457629370998</v>
      </c>
      <c r="AK77" s="16">
        <v>43839.058272380993</v>
      </c>
      <c r="AL77" s="16">
        <v>45748.127035471014</v>
      </c>
      <c r="AM77" s="16">
        <v>45010.028790761753</v>
      </c>
      <c r="AN77" s="16">
        <v>47411.21252083646</v>
      </c>
      <c r="AO77" s="16">
        <v>49068.822611395437</v>
      </c>
      <c r="AP77" s="16">
        <v>49301.0786008832</v>
      </c>
      <c r="AQ77" s="16">
        <v>49461.92510632112</v>
      </c>
      <c r="AR77" s="16">
        <v>50558.849113798016</v>
      </c>
      <c r="AS77" s="16">
        <v>50344.276159473775</v>
      </c>
      <c r="AT77" s="16">
        <v>52045.808411908503</v>
      </c>
      <c r="AU77" s="16">
        <v>49445.037295373608</v>
      </c>
      <c r="AV77" s="16">
        <v>50607.940033925501</v>
      </c>
      <c r="AW77" s="16">
        <v>50357.055814855485</v>
      </c>
      <c r="AX77" s="16">
        <v>51544.873524505492</v>
      </c>
      <c r="AY77" s="16">
        <v>44484.0728200835</v>
      </c>
      <c r="AZ77" s="16">
        <v>43734.825551628499</v>
      </c>
      <c r="BA77" s="16">
        <v>45780.434899843487</v>
      </c>
      <c r="BB77" s="16">
        <v>44616.396298646985</v>
      </c>
      <c r="BC77" s="16">
        <v>46141.641603739474</v>
      </c>
      <c r="BD77" s="16">
        <v>47778.334814793969</v>
      </c>
      <c r="BE77" s="16">
        <v>48075.697108473985</v>
      </c>
      <c r="BF77" s="16">
        <v>49114.400872729784</v>
      </c>
      <c r="BG77" s="16">
        <v>50194.60407295241</v>
      </c>
      <c r="BH77" s="16">
        <v>51110.82314502541</v>
      </c>
      <c r="BI77" s="16">
        <v>50406.010617449007</v>
      </c>
      <c r="BJ77" s="16">
        <v>50805.198008602987</v>
      </c>
      <c r="BK77" s="16">
        <v>52476.916920074211</v>
      </c>
      <c r="BL77" s="16">
        <v>54327.656649729004</v>
      </c>
      <c r="BM77" s="16">
        <v>56194.575186427319</v>
      </c>
      <c r="BN77" s="16">
        <v>57024.539093682513</v>
      </c>
      <c r="BO77" s="16">
        <v>57123.830293409992</v>
      </c>
      <c r="BP77" s="16">
        <v>58971.231386218016</v>
      </c>
      <c r="BQ77" s="16">
        <v>59523.739157920529</v>
      </c>
      <c r="BR77" s="16">
        <v>59932.071615115507</v>
      </c>
      <c r="BS77" s="16">
        <v>61839.805700399986</v>
      </c>
      <c r="BT77" s="16">
        <v>61193.955154912248</v>
      </c>
      <c r="BU77" s="16">
        <v>59417.660378704735</v>
      </c>
      <c r="BV77" s="16">
        <v>59616.32397648826</v>
      </c>
      <c r="BW77" s="16">
        <v>59362.803649871254</v>
      </c>
      <c r="BX77" s="16">
        <v>58955.837900527251</v>
      </c>
      <c r="BY77" s="16">
        <v>58597.949632790245</v>
      </c>
      <c r="BZ77" s="16">
        <v>58209.693305115252</v>
      </c>
      <c r="CA77" s="16">
        <v>57137.558344828241</v>
      </c>
      <c r="CB77" s="16">
        <v>58603.592689733254</v>
      </c>
      <c r="CC77" s="16">
        <v>59959.556572342277</v>
      </c>
      <c r="CD77" s="16">
        <v>61878.071639766269</v>
      </c>
      <c r="CE77" s="16">
        <v>65174.442004936245</v>
      </c>
      <c r="CF77" s="16">
        <v>65372.846646536258</v>
      </c>
      <c r="CG77" s="16">
        <v>67155.42269501627</v>
      </c>
      <c r="CH77" s="16">
        <v>69071.941622812999</v>
      </c>
      <c r="CI77" s="16">
        <v>69872.743802033932</v>
      </c>
      <c r="CJ77" s="16">
        <v>71492.889000290015</v>
      </c>
      <c r="CK77" s="16">
        <v>72178.507528268005</v>
      </c>
      <c r="CL77" s="16">
        <v>73096.832120197025</v>
      </c>
      <c r="CM77" s="16">
        <v>75370.162071266008</v>
      </c>
      <c r="CN77" s="16">
        <v>78085.049625761996</v>
      </c>
      <c r="CO77" s="16">
        <v>80658.149779244486</v>
      </c>
      <c r="CP77" s="16">
        <v>81644.386886679495</v>
      </c>
      <c r="CQ77" s="16">
        <v>83302.135608306009</v>
      </c>
      <c r="CR77" s="16">
        <v>83158.99885861951</v>
      </c>
      <c r="CS77" s="16">
        <v>83215.067531577501</v>
      </c>
      <c r="CT77" s="16">
        <v>84108.512322665003</v>
      </c>
      <c r="CU77" s="16">
        <v>83879.398746070976</v>
      </c>
      <c r="CV77" s="16">
        <v>85648.66420435514</v>
      </c>
      <c r="CW77" s="16">
        <v>86703.29760872417</v>
      </c>
      <c r="CX77" s="16">
        <v>88286.381760514167</v>
      </c>
      <c r="CY77" s="16">
        <v>88940.024130164689</v>
      </c>
      <c r="CZ77" s="16">
        <v>93797.46782685566</v>
      </c>
      <c r="DA77" s="16">
        <v>94948.389132209166</v>
      </c>
      <c r="DB77" s="16">
        <v>93955.282335763011</v>
      </c>
      <c r="DC77" s="16">
        <v>93853.860978821001</v>
      </c>
      <c r="DD77" s="16">
        <v>103176.40247703201</v>
      </c>
      <c r="DE77" s="16">
        <v>103855.47817464999</v>
      </c>
      <c r="DF77" s="16">
        <v>104618.891224376</v>
      </c>
      <c r="DG77" s="16">
        <v>105505.607753085</v>
      </c>
      <c r="DH77" s="16">
        <v>108674.79655845296</v>
      </c>
      <c r="DI77" s="16">
        <v>112953.28161907403</v>
      </c>
      <c r="DJ77" s="16">
        <v>113850.90536871596</v>
      </c>
      <c r="DK77" s="16">
        <v>115867.9863325</v>
      </c>
      <c r="DL77" s="16">
        <v>115269.34955704599</v>
      </c>
      <c r="DM77" s="16">
        <v>115035.59113195007</v>
      </c>
      <c r="DN77" s="16">
        <v>102939.713282332</v>
      </c>
      <c r="DO77" s="16">
        <v>106061.44762833863</v>
      </c>
      <c r="DP77" s="16">
        <v>106844.24775245659</v>
      </c>
      <c r="DQ77" s="16">
        <v>107606.47255723314</v>
      </c>
      <c r="DR77" s="16">
        <v>107538.19144351121</v>
      </c>
      <c r="DS77" s="16">
        <v>105778.87395720772</v>
      </c>
      <c r="DT77" s="16">
        <v>109799.66987034424</v>
      </c>
      <c r="DU77" s="16">
        <v>111613.14623485862</v>
      </c>
      <c r="DV77" s="16">
        <v>111616.16743630817</v>
      </c>
      <c r="DW77" s="16">
        <v>113197.64387427464</v>
      </c>
      <c r="DX77" s="16">
        <v>114779.52835363368</v>
      </c>
      <c r="DY77" s="16">
        <v>114479.39207133166</v>
      </c>
      <c r="DZ77" s="16">
        <v>114405.52847413457</v>
      </c>
      <c r="EA77" s="16">
        <v>114877.35872913855</v>
      </c>
      <c r="EB77" s="16">
        <v>115503.30366629659</v>
      </c>
      <c r="EC77" s="16">
        <v>114021.35353994009</v>
      </c>
      <c r="ED77" s="16">
        <v>112035.57600893648</v>
      </c>
      <c r="EE77" s="16">
        <v>110204.67033732201</v>
      </c>
      <c r="EF77" s="16">
        <v>113572.79782942655</v>
      </c>
      <c r="EG77" s="16">
        <v>119266.78417819992</v>
      </c>
      <c r="EH77" s="16">
        <v>119541.29844978001</v>
      </c>
      <c r="EI77" s="16">
        <v>122559.25613873302</v>
      </c>
      <c r="EJ77" s="16">
        <v>125699.61963282448</v>
      </c>
      <c r="EK77" s="16">
        <v>129307.70510482561</v>
      </c>
      <c r="EL77" s="16">
        <v>132532.00013841756</v>
      </c>
      <c r="EM77" s="16">
        <v>140331.7261449747</v>
      </c>
      <c r="EN77" s="16">
        <v>142406.69326079669</v>
      </c>
      <c r="EO77" s="16">
        <v>144902.13157932571</v>
      </c>
      <c r="EP77" s="16">
        <v>139052.1683130067</v>
      </c>
      <c r="EQ77" s="16">
        <v>140335.70318314168</v>
      </c>
      <c r="ER77" s="16">
        <v>145191.70942497876</v>
      </c>
      <c r="ES77" s="16">
        <v>149477.80580336921</v>
      </c>
      <c r="ET77" s="16">
        <v>157232.14430257355</v>
      </c>
      <c r="EU77" s="16">
        <v>160161.81983506659</v>
      </c>
      <c r="EV77" s="16">
        <v>163631.23603375407</v>
      </c>
      <c r="EW77" s="16">
        <v>164840.59890726052</v>
      </c>
      <c r="EX77" s="16">
        <v>165629.83529077072</v>
      </c>
    </row>
    <row r="78" spans="1:154" s="18" customFormat="1" x14ac:dyDescent="0.3">
      <c r="A78" s="15" t="s">
        <v>90</v>
      </c>
      <c r="B78" s="16">
        <v>10744.23880417</v>
      </c>
      <c r="C78" s="16">
        <v>10643.669458539996</v>
      </c>
      <c r="D78" s="16">
        <v>10585.956778909998</v>
      </c>
      <c r="E78" s="16">
        <v>11382.105935936988</v>
      </c>
      <c r="F78" s="16">
        <v>11930.96490329</v>
      </c>
      <c r="G78" s="16">
        <v>12043.92812429</v>
      </c>
      <c r="H78" s="16">
        <v>11874.108727330004</v>
      </c>
      <c r="I78" s="16">
        <v>12038.172189090001</v>
      </c>
      <c r="J78" s="16">
        <v>12005.671189090001</v>
      </c>
      <c r="K78" s="16">
        <v>11901.7599221</v>
      </c>
      <c r="L78" s="16">
        <v>13011.362494389225</v>
      </c>
      <c r="M78" s="16">
        <v>11383.19326027273</v>
      </c>
      <c r="N78" s="16">
        <v>12938.843452242358</v>
      </c>
      <c r="O78" s="16">
        <v>12902.223674302357</v>
      </c>
      <c r="P78" s="16">
        <v>13211.410653932355</v>
      </c>
      <c r="Q78" s="16">
        <v>13443.707758522354</v>
      </c>
      <c r="R78" s="16">
        <v>13454.925009712353</v>
      </c>
      <c r="S78" s="16">
        <v>13593.739598950004</v>
      </c>
      <c r="T78" s="16">
        <v>14027.550018800004</v>
      </c>
      <c r="U78" s="16">
        <v>14138.242165106774</v>
      </c>
      <c r="V78" s="16">
        <v>14851.134609419998</v>
      </c>
      <c r="W78" s="16">
        <v>15654.13887418</v>
      </c>
      <c r="X78" s="16">
        <v>15834.382571800001</v>
      </c>
      <c r="Y78" s="16">
        <v>15839.177154640003</v>
      </c>
      <c r="Z78" s="16">
        <v>16331.48686854</v>
      </c>
      <c r="AA78" s="16">
        <v>15788.984563890002</v>
      </c>
      <c r="AB78" s="16">
        <v>15983.369296988198</v>
      </c>
      <c r="AC78" s="16">
        <v>16369.818496218199</v>
      </c>
      <c r="AD78" s="16">
        <v>15711.394045829999</v>
      </c>
      <c r="AE78" s="16">
        <v>16270.672130240004</v>
      </c>
      <c r="AF78" s="16">
        <v>17478.228676889998</v>
      </c>
      <c r="AG78" s="16">
        <v>17467.871403109999</v>
      </c>
      <c r="AH78" s="16">
        <v>18192.516906780002</v>
      </c>
      <c r="AI78" s="16">
        <v>19509.008046950003</v>
      </c>
      <c r="AJ78" s="16">
        <v>20124.60712818</v>
      </c>
      <c r="AK78" s="16">
        <v>20475.512932069996</v>
      </c>
      <c r="AL78" s="16">
        <v>20880.489391520001</v>
      </c>
      <c r="AM78" s="16">
        <v>20150.697676049993</v>
      </c>
      <c r="AN78" s="16">
        <v>20516.68918338999</v>
      </c>
      <c r="AO78" s="16">
        <v>21853.988123100004</v>
      </c>
      <c r="AP78" s="16">
        <v>21870.366536599991</v>
      </c>
      <c r="AQ78" s="16">
        <v>22221.958123002398</v>
      </c>
      <c r="AR78" s="16">
        <v>23275.524688869806</v>
      </c>
      <c r="AS78" s="16">
        <v>23694.91508384229</v>
      </c>
      <c r="AT78" s="16">
        <v>24153.807556587602</v>
      </c>
      <c r="AU78" s="16">
        <v>26687.296819019299</v>
      </c>
      <c r="AV78" s="16">
        <v>27452.818249821587</v>
      </c>
      <c r="AW78" s="16">
        <v>27460.385527021594</v>
      </c>
      <c r="AX78" s="16">
        <v>28567.772089253987</v>
      </c>
      <c r="AY78" s="16">
        <v>27283.295157266017</v>
      </c>
      <c r="AZ78" s="16">
        <v>29270.039725563187</v>
      </c>
      <c r="BA78" s="16">
        <v>31427.535840601384</v>
      </c>
      <c r="BB78" s="16">
        <v>31102.231138376275</v>
      </c>
      <c r="BC78" s="16">
        <v>32610.499108910379</v>
      </c>
      <c r="BD78" s="16">
        <v>34807.231952015434</v>
      </c>
      <c r="BE78" s="16">
        <v>35133.251632215026</v>
      </c>
      <c r="BF78" s="16">
        <v>35472.662111104321</v>
      </c>
      <c r="BG78" s="16">
        <v>36637.671355043516</v>
      </c>
      <c r="BH78" s="16">
        <v>36929.973251202311</v>
      </c>
      <c r="BI78" s="16">
        <v>37630.325867952306</v>
      </c>
      <c r="BJ78" s="16">
        <v>38947.14470870862</v>
      </c>
      <c r="BK78" s="16">
        <v>40192.561530074869</v>
      </c>
      <c r="BL78" s="16">
        <v>40289.39309908852</v>
      </c>
      <c r="BM78" s="16">
        <v>41074.726271430111</v>
      </c>
      <c r="BN78" s="16">
        <v>40818.857921285176</v>
      </c>
      <c r="BO78" s="16">
        <v>42235.50142135661</v>
      </c>
      <c r="BP78" s="16">
        <v>43873.095736974617</v>
      </c>
      <c r="BQ78" s="16">
        <v>43941.72352458712</v>
      </c>
      <c r="BR78" s="16">
        <v>44364.014758073616</v>
      </c>
      <c r="BS78" s="16">
        <v>45741.441733409913</v>
      </c>
      <c r="BT78" s="16">
        <v>45379.489459274453</v>
      </c>
      <c r="BU78" s="16">
        <v>44718.150484819351</v>
      </c>
      <c r="BV78" s="16">
        <v>45602.715760142353</v>
      </c>
      <c r="BW78" s="16">
        <v>45532.569079322362</v>
      </c>
      <c r="BX78" s="16">
        <v>45495.25114776587</v>
      </c>
      <c r="BY78" s="16">
        <v>45329.209293328662</v>
      </c>
      <c r="BZ78" s="16">
        <v>45932.702752403056</v>
      </c>
      <c r="CA78" s="16">
        <v>46154.908531712455</v>
      </c>
      <c r="CB78" s="16">
        <v>47125.167630815864</v>
      </c>
      <c r="CC78" s="16">
        <v>48924.139091715115</v>
      </c>
      <c r="CD78" s="16">
        <v>50289.125241346504</v>
      </c>
      <c r="CE78" s="16">
        <v>51749.493826200553</v>
      </c>
      <c r="CF78" s="16">
        <v>54123.30531782897</v>
      </c>
      <c r="CG78" s="16">
        <v>54632.873476041525</v>
      </c>
      <c r="CH78" s="16">
        <v>56649.148467943785</v>
      </c>
      <c r="CI78" s="16">
        <v>57286.490112202795</v>
      </c>
      <c r="CJ78" s="16">
        <v>59699.633166948013</v>
      </c>
      <c r="CK78" s="16">
        <v>60960.401970697996</v>
      </c>
      <c r="CL78" s="16">
        <v>62127.778612837013</v>
      </c>
      <c r="CM78" s="16">
        <v>62588.787510082519</v>
      </c>
      <c r="CN78" s="16">
        <v>64522.885280966999</v>
      </c>
      <c r="CO78" s="16">
        <v>65442.602089240507</v>
      </c>
      <c r="CP78" s="16">
        <v>64327.485088044479</v>
      </c>
      <c r="CQ78" s="16">
        <v>65483.133289071993</v>
      </c>
      <c r="CR78" s="16">
        <v>67172.560430470912</v>
      </c>
      <c r="CS78" s="16">
        <v>67470.599616656953</v>
      </c>
      <c r="CT78" s="16">
        <v>68708.919318939836</v>
      </c>
      <c r="CU78" s="16">
        <v>68643.666113044106</v>
      </c>
      <c r="CV78" s="16">
        <v>69614.458679395917</v>
      </c>
      <c r="CW78" s="16">
        <v>71333.856015430836</v>
      </c>
      <c r="CX78" s="16">
        <v>70828.313653100951</v>
      </c>
      <c r="CY78" s="16">
        <v>70680.15562444301</v>
      </c>
      <c r="CZ78" s="16">
        <v>73595.299754758991</v>
      </c>
      <c r="DA78" s="16">
        <v>75068.895468102535</v>
      </c>
      <c r="DB78" s="16">
        <v>72081.325983780014</v>
      </c>
      <c r="DC78" s="16">
        <v>74854.025420940001</v>
      </c>
      <c r="DD78" s="16">
        <v>77405.387128090006</v>
      </c>
      <c r="DE78" s="16">
        <v>79070.342831126531</v>
      </c>
      <c r="DF78" s="16">
        <v>78121.216112139969</v>
      </c>
      <c r="DG78" s="16">
        <v>75142.749622859003</v>
      </c>
      <c r="DH78" s="16">
        <v>74040.215156261489</v>
      </c>
      <c r="DI78" s="16">
        <v>75911.634936340983</v>
      </c>
      <c r="DJ78" s="16">
        <v>75407.50872228104</v>
      </c>
      <c r="DK78" s="16">
        <v>76163.394647220004</v>
      </c>
      <c r="DL78" s="16">
        <v>77359.476148369489</v>
      </c>
      <c r="DM78" s="16">
        <v>77991.899359826988</v>
      </c>
      <c r="DN78" s="16">
        <v>80866.071529444511</v>
      </c>
      <c r="DO78" s="16">
        <v>82900.441126534992</v>
      </c>
      <c r="DP78" s="16">
        <v>83504.835674429996</v>
      </c>
      <c r="DQ78" s="16">
        <v>82444.593793888518</v>
      </c>
      <c r="DR78" s="16">
        <v>82986.113776104525</v>
      </c>
      <c r="DS78" s="16">
        <v>81050.152882272494</v>
      </c>
      <c r="DT78" s="16">
        <v>81023.249625617027</v>
      </c>
      <c r="DU78" s="16">
        <v>82530.924336089491</v>
      </c>
      <c r="DV78" s="16">
        <v>83030.510458303965</v>
      </c>
      <c r="DW78" s="16">
        <v>85114.757339511489</v>
      </c>
      <c r="DX78" s="16">
        <v>88227.544426328968</v>
      </c>
      <c r="DY78" s="16">
        <v>89778.664113145976</v>
      </c>
      <c r="DZ78" s="16">
        <v>91673.66294529599</v>
      </c>
      <c r="EA78" s="16">
        <v>91333.347095287987</v>
      </c>
      <c r="EB78" s="16">
        <v>90583.226505813014</v>
      </c>
      <c r="EC78" s="16">
        <v>89389.960488485493</v>
      </c>
      <c r="ED78" s="16">
        <v>91190.569563417026</v>
      </c>
      <c r="EE78" s="16">
        <v>89151.163609720039</v>
      </c>
      <c r="EF78" s="16">
        <v>88239.528789863063</v>
      </c>
      <c r="EG78" s="16">
        <v>93048.898452693044</v>
      </c>
      <c r="EH78" s="16">
        <v>92192.13173357601</v>
      </c>
      <c r="EI78" s="16">
        <v>93200.871603985011</v>
      </c>
      <c r="EJ78" s="16">
        <v>95644.031122300003</v>
      </c>
      <c r="EK78" s="16">
        <v>96649.941163270007</v>
      </c>
      <c r="EL78" s="16">
        <v>98565.591525818993</v>
      </c>
      <c r="EM78" s="16">
        <v>101132.02375040208</v>
      </c>
      <c r="EN78" s="16">
        <v>102477.53681332005</v>
      </c>
      <c r="EO78" s="16">
        <v>104363.58182280799</v>
      </c>
      <c r="EP78" s="16">
        <v>104530.97426058304</v>
      </c>
      <c r="EQ78" s="16">
        <v>104929.94742995605</v>
      </c>
      <c r="ER78" s="16">
        <v>107907.07097466802</v>
      </c>
      <c r="ES78" s="16">
        <v>110254.96849559202</v>
      </c>
      <c r="ET78" s="16">
        <v>111668.59784907804</v>
      </c>
      <c r="EU78" s="16">
        <v>113028.59444640402</v>
      </c>
      <c r="EV78" s="16">
        <v>113377.63621630748</v>
      </c>
      <c r="EW78" s="16">
        <v>114800.55562589601</v>
      </c>
      <c r="EX78" s="16">
        <v>115059.44915589798</v>
      </c>
    </row>
    <row r="79" spans="1:154" s="18" customFormat="1" x14ac:dyDescent="0.3">
      <c r="A79" s="15" t="s">
        <v>91</v>
      </c>
      <c r="B79" s="16">
        <v>6574.4873592700023</v>
      </c>
      <c r="C79" s="16">
        <v>7210.2305005899998</v>
      </c>
      <c r="D79" s="16">
        <v>7981.3198499000009</v>
      </c>
      <c r="E79" s="16">
        <v>8664.1603048226789</v>
      </c>
      <c r="F79" s="16">
        <v>9148.1854241900019</v>
      </c>
      <c r="G79" s="16">
        <v>9516.1859961500013</v>
      </c>
      <c r="H79" s="16">
        <v>9649.0453721800004</v>
      </c>
      <c r="I79" s="16">
        <v>9826.7238311800011</v>
      </c>
      <c r="J79" s="16">
        <v>9849.4088311800006</v>
      </c>
      <c r="K79" s="16">
        <v>10406.599145680002</v>
      </c>
      <c r="L79" s="16">
        <v>10143.067564515277</v>
      </c>
      <c r="M79" s="16">
        <v>9749.6232820643818</v>
      </c>
      <c r="N79" s="16">
        <v>9774.2396266485393</v>
      </c>
      <c r="O79" s="16">
        <v>9726.693862048538</v>
      </c>
      <c r="P79" s="16">
        <v>10594.47711885854</v>
      </c>
      <c r="Q79" s="16">
        <v>10655.333432078538</v>
      </c>
      <c r="R79" s="16">
        <v>10143.574572398542</v>
      </c>
      <c r="S79" s="16">
        <v>9618.3199122400001</v>
      </c>
      <c r="T79" s="16">
        <v>9901.7410582700013</v>
      </c>
      <c r="U79" s="16">
        <v>10180.883225419037</v>
      </c>
      <c r="V79" s="16">
        <v>10084.709141769999</v>
      </c>
      <c r="W79" s="16">
        <v>10202.680279100003</v>
      </c>
      <c r="X79" s="16">
        <v>9853.7571523899987</v>
      </c>
      <c r="Y79" s="16">
        <v>9665.1743878200014</v>
      </c>
      <c r="Z79" s="16">
        <v>9257.6899544099979</v>
      </c>
      <c r="AA79" s="16">
        <v>9436.7181807899997</v>
      </c>
      <c r="AB79" s="16">
        <v>9816.5984842497965</v>
      </c>
      <c r="AC79" s="16">
        <v>10059.873085449799</v>
      </c>
      <c r="AD79" s="16">
        <v>9865.9569875224897</v>
      </c>
      <c r="AE79" s="16">
        <v>9426.7827085824938</v>
      </c>
      <c r="AF79" s="16">
        <v>9544.8295459324945</v>
      </c>
      <c r="AG79" s="16">
        <v>9568.4578116824923</v>
      </c>
      <c r="AH79" s="16">
        <v>9828.1420095024932</v>
      </c>
      <c r="AI79" s="16">
        <v>10000.946178862496</v>
      </c>
      <c r="AJ79" s="16">
        <v>9941.0784041500028</v>
      </c>
      <c r="AK79" s="16">
        <v>10262.08846295</v>
      </c>
      <c r="AL79" s="16">
        <v>10622.964465110004</v>
      </c>
      <c r="AM79" s="16">
        <v>10699.973141140003</v>
      </c>
      <c r="AN79" s="16">
        <v>10818.51616723</v>
      </c>
      <c r="AO79" s="16">
        <v>11763.578199109998</v>
      </c>
      <c r="AP79" s="16">
        <v>11647.173359050003</v>
      </c>
      <c r="AQ79" s="16">
        <v>12364.954849210002</v>
      </c>
      <c r="AR79" s="16">
        <v>12854.344868320002</v>
      </c>
      <c r="AS79" s="16">
        <v>13085.660305213991</v>
      </c>
      <c r="AT79" s="16">
        <v>13746.57450164</v>
      </c>
      <c r="AU79" s="16">
        <v>13795.648812639998</v>
      </c>
      <c r="AV79" s="16">
        <v>14537.405479030002</v>
      </c>
      <c r="AW79" s="16">
        <v>14508.870965300001</v>
      </c>
      <c r="AX79" s="16">
        <v>15125.320894659997</v>
      </c>
      <c r="AY79" s="16">
        <v>15645.649502879996</v>
      </c>
      <c r="AZ79" s="16">
        <v>16950.596273949999</v>
      </c>
      <c r="BA79" s="16">
        <v>17220.902291680002</v>
      </c>
      <c r="BB79" s="16">
        <v>17251.032546940001</v>
      </c>
      <c r="BC79" s="16">
        <v>18133.697249570003</v>
      </c>
      <c r="BD79" s="16">
        <v>17902.171885323027</v>
      </c>
      <c r="BE79" s="16">
        <v>18016.490391313026</v>
      </c>
      <c r="BF79" s="16">
        <v>17911.696167198985</v>
      </c>
      <c r="BG79" s="16">
        <v>18278.98026086</v>
      </c>
      <c r="BH79" s="16">
        <v>17439.325614699996</v>
      </c>
      <c r="BI79" s="16">
        <v>17009.760452286999</v>
      </c>
      <c r="BJ79" s="16">
        <v>17190.173322620001</v>
      </c>
      <c r="BK79" s="16">
        <v>18412.439001470582</v>
      </c>
      <c r="BL79" s="16">
        <v>20935.38230450948</v>
      </c>
      <c r="BM79" s="16">
        <v>22777.112383949487</v>
      </c>
      <c r="BN79" s="16">
        <v>21184.876608909486</v>
      </c>
      <c r="BO79" s="16">
        <v>20870.281955029481</v>
      </c>
      <c r="BP79" s="16">
        <v>20439.719838682478</v>
      </c>
      <c r="BQ79" s="16">
        <v>21146.456778292475</v>
      </c>
      <c r="BR79" s="16">
        <v>22723.815295192457</v>
      </c>
      <c r="BS79" s="16">
        <v>23674.859278789474</v>
      </c>
      <c r="BT79" s="16">
        <v>23964.115653405719</v>
      </c>
      <c r="BU79" s="16">
        <v>24130.386523615714</v>
      </c>
      <c r="BV79" s="16">
        <v>25361.743584805725</v>
      </c>
      <c r="BW79" s="16">
        <v>27234.057353135729</v>
      </c>
      <c r="BX79" s="16">
        <v>28386.299413895722</v>
      </c>
      <c r="BY79" s="16">
        <v>29759.083727865716</v>
      </c>
      <c r="BZ79" s="16">
        <v>28300.858627198711</v>
      </c>
      <c r="CA79" s="16">
        <v>27147.036170638712</v>
      </c>
      <c r="CB79" s="16">
        <v>28136.508412988718</v>
      </c>
      <c r="CC79" s="16">
        <v>31177.224371335724</v>
      </c>
      <c r="CD79" s="16">
        <v>33137.817562508724</v>
      </c>
      <c r="CE79" s="16">
        <v>34512.886175998712</v>
      </c>
      <c r="CF79" s="16">
        <v>34549.668900235723</v>
      </c>
      <c r="CG79" s="16">
        <v>33783.341011775738</v>
      </c>
      <c r="CH79" s="16">
        <v>38878.918130949969</v>
      </c>
      <c r="CI79" s="16">
        <v>42497.102043509971</v>
      </c>
      <c r="CJ79" s="16">
        <v>47004.771262809969</v>
      </c>
      <c r="CK79" s="16">
        <v>48519.010918719992</v>
      </c>
      <c r="CL79" s="16">
        <v>49422.052529496556</v>
      </c>
      <c r="CM79" s="16">
        <v>45038.793442486422</v>
      </c>
      <c r="CN79" s="16">
        <v>44339.999567416446</v>
      </c>
      <c r="CO79" s="16">
        <v>44621.477436606423</v>
      </c>
      <c r="CP79" s="16">
        <v>43113.750654119925</v>
      </c>
      <c r="CQ79" s="16">
        <v>39658.447700889999</v>
      </c>
      <c r="CR79" s="16">
        <v>39230.450836540011</v>
      </c>
      <c r="CS79" s="16">
        <v>39895.369160919989</v>
      </c>
      <c r="CT79" s="16">
        <v>40810.68551109</v>
      </c>
      <c r="CU79" s="16">
        <v>43282.581824349989</v>
      </c>
      <c r="CV79" s="16">
        <v>48705.947660810009</v>
      </c>
      <c r="CW79" s="16">
        <v>51916.026031290006</v>
      </c>
      <c r="CX79" s="16">
        <v>50786.181287479987</v>
      </c>
      <c r="CY79" s="16">
        <v>46830.611991340003</v>
      </c>
      <c r="CZ79" s="16">
        <v>48747.392740170006</v>
      </c>
      <c r="DA79" s="16">
        <v>51013.11087497</v>
      </c>
      <c r="DB79" s="16">
        <v>51379.516020120012</v>
      </c>
      <c r="DC79" s="16">
        <v>52702.916387459998</v>
      </c>
      <c r="DD79" s="16">
        <v>53636.789350140003</v>
      </c>
      <c r="DE79" s="16">
        <v>54731.723515910002</v>
      </c>
      <c r="DF79" s="16">
        <v>53477.163194870009</v>
      </c>
      <c r="DG79" s="16">
        <v>58313.760689029979</v>
      </c>
      <c r="DH79" s="16">
        <v>63291.291912939952</v>
      </c>
      <c r="DI79" s="16">
        <v>67594.01383674996</v>
      </c>
      <c r="DJ79" s="16">
        <v>69516.862174909969</v>
      </c>
      <c r="DK79" s="16">
        <v>67493.03607586</v>
      </c>
      <c r="DL79" s="16">
        <v>67269.957360699991</v>
      </c>
      <c r="DM79" s="16">
        <v>68289.17248555996</v>
      </c>
      <c r="DN79" s="16">
        <v>68791.286955392352</v>
      </c>
      <c r="DO79" s="16">
        <v>70085.482126428979</v>
      </c>
      <c r="DP79" s="16">
        <v>69213.097232149987</v>
      </c>
      <c r="DQ79" s="16">
        <v>69014.175676289989</v>
      </c>
      <c r="DR79" s="16">
        <v>66720.21695858</v>
      </c>
      <c r="DS79" s="16">
        <v>70509.891883385993</v>
      </c>
      <c r="DT79" s="16">
        <v>75270.51987388001</v>
      </c>
      <c r="DU79" s="16">
        <v>77897.791433909981</v>
      </c>
      <c r="DV79" s="16">
        <v>76510.914428430027</v>
      </c>
      <c r="DW79" s="16">
        <v>73694.367541690037</v>
      </c>
      <c r="DX79" s="16">
        <v>70674.946307720005</v>
      </c>
      <c r="DY79" s="16">
        <v>68916.191037790093</v>
      </c>
      <c r="DZ79" s="16">
        <v>69130.130065428108</v>
      </c>
      <c r="EA79" s="16">
        <v>69351.596104529584</v>
      </c>
      <c r="EB79" s="16">
        <v>70474.726696429585</v>
      </c>
      <c r="EC79" s="16">
        <v>73994.86702704159</v>
      </c>
      <c r="ED79" s="16">
        <v>69193.692881354596</v>
      </c>
      <c r="EE79" s="16">
        <v>63513.593674829586</v>
      </c>
      <c r="EF79" s="16">
        <v>70672.281424378016</v>
      </c>
      <c r="EG79" s="16">
        <v>72501.249771503004</v>
      </c>
      <c r="EH79" s="16">
        <v>68930.715312792978</v>
      </c>
      <c r="EI79" s="16">
        <v>66630.434214709006</v>
      </c>
      <c r="EJ79" s="16">
        <v>63780.854605887987</v>
      </c>
      <c r="EK79" s="16">
        <v>63416.910038714894</v>
      </c>
      <c r="EL79" s="16">
        <v>66418.031875775006</v>
      </c>
      <c r="EM79" s="16">
        <v>70924.725292275005</v>
      </c>
      <c r="EN79" s="16">
        <v>73108.242686585014</v>
      </c>
      <c r="EO79" s="16">
        <v>79110.982283034988</v>
      </c>
      <c r="EP79" s="16">
        <v>79225.829503970002</v>
      </c>
      <c r="EQ79" s="16">
        <v>78786.619738559995</v>
      </c>
      <c r="ER79" s="16">
        <v>86298.798154509961</v>
      </c>
      <c r="ES79" s="16">
        <v>86811.155646265004</v>
      </c>
      <c r="ET79" s="16">
        <v>84445.98028044698</v>
      </c>
      <c r="EU79" s="16">
        <v>85767.712833837024</v>
      </c>
      <c r="EV79" s="16">
        <v>89045.05617120699</v>
      </c>
      <c r="EW79" s="16">
        <v>91045.204689966966</v>
      </c>
      <c r="EX79" s="16">
        <v>94979.427802066988</v>
      </c>
    </row>
    <row r="80" spans="1:154" s="18" customFormat="1" x14ac:dyDescent="0.3">
      <c r="A80" s="15" t="s">
        <v>92</v>
      </c>
      <c r="B80" s="16">
        <v>12539.17360432</v>
      </c>
      <c r="C80" s="16">
        <v>12429.216349330001</v>
      </c>
      <c r="D80" s="16">
        <v>12868.679645040003</v>
      </c>
      <c r="E80" s="16">
        <v>14508.217672204002</v>
      </c>
      <c r="F80" s="16">
        <v>14837.723111549998</v>
      </c>
      <c r="G80" s="16">
        <v>16264.268191360004</v>
      </c>
      <c r="H80" s="16">
        <v>17775.766217429999</v>
      </c>
      <c r="I80" s="16">
        <v>17974.828311830002</v>
      </c>
      <c r="J80" s="16">
        <v>17843.873311829997</v>
      </c>
      <c r="K80" s="16">
        <v>17860.104712089997</v>
      </c>
      <c r="L80" s="16">
        <v>18303.541749236872</v>
      </c>
      <c r="M80" s="16">
        <v>18316.527666197268</v>
      </c>
      <c r="N80" s="16">
        <v>20214.500342052281</v>
      </c>
      <c r="O80" s="16">
        <v>19787.866213552283</v>
      </c>
      <c r="P80" s="16">
        <v>20115.19156828228</v>
      </c>
      <c r="Q80" s="16">
        <v>20101.050305792269</v>
      </c>
      <c r="R80" s="16">
        <v>20653.595101968276</v>
      </c>
      <c r="S80" s="16">
        <v>20911.004381319995</v>
      </c>
      <c r="T80" s="16">
        <v>24446.155991889005</v>
      </c>
      <c r="U80" s="16">
        <v>24020.258949009025</v>
      </c>
      <c r="V80" s="16">
        <v>23496.029914469997</v>
      </c>
      <c r="W80" s="16">
        <v>25921.188419949998</v>
      </c>
      <c r="X80" s="16">
        <v>26235.65091362</v>
      </c>
      <c r="Y80" s="16">
        <v>26860.017264850008</v>
      </c>
      <c r="Z80" s="16">
        <v>27913.554666380009</v>
      </c>
      <c r="AA80" s="16">
        <v>24401.1</v>
      </c>
      <c r="AB80" s="16">
        <v>25322.891539448403</v>
      </c>
      <c r="AC80" s="16">
        <v>26064.599990198396</v>
      </c>
      <c r="AD80" s="16">
        <v>25794.097688820002</v>
      </c>
      <c r="AE80" s="16">
        <v>25784.884371479999</v>
      </c>
      <c r="AF80" s="16">
        <v>26908.84107353101</v>
      </c>
      <c r="AG80" s="16">
        <v>26533.901068514115</v>
      </c>
      <c r="AH80" s="16">
        <v>27259.182128568002</v>
      </c>
      <c r="AI80" s="16">
        <v>29177.952423407496</v>
      </c>
      <c r="AJ80" s="16">
        <v>29319.652535621855</v>
      </c>
      <c r="AK80" s="16">
        <v>29873.282387152911</v>
      </c>
      <c r="AL80" s="16">
        <v>32584.541466810995</v>
      </c>
      <c r="AM80" s="16">
        <v>31157.521536624146</v>
      </c>
      <c r="AN80" s="16">
        <v>32087.161012035609</v>
      </c>
      <c r="AO80" s="16">
        <v>34904.390862592045</v>
      </c>
      <c r="AP80" s="16">
        <v>34180.434521444899</v>
      </c>
      <c r="AQ80" s="16">
        <v>34952.909409594751</v>
      </c>
      <c r="AR80" s="16">
        <v>37079.900997113677</v>
      </c>
      <c r="AS80" s="16">
        <v>36939.651103137992</v>
      </c>
      <c r="AT80" s="16">
        <v>37058.273142434002</v>
      </c>
      <c r="AU80" s="16">
        <v>38757.025780098025</v>
      </c>
      <c r="AV80" s="16">
        <v>37499.626167507995</v>
      </c>
      <c r="AW80" s="16">
        <v>38267.073451278011</v>
      </c>
      <c r="AX80" s="16">
        <v>40556.445049911825</v>
      </c>
      <c r="AY80" s="16">
        <v>46688.697069180002</v>
      </c>
      <c r="AZ80" s="16">
        <v>49212.744322999992</v>
      </c>
      <c r="BA80" s="16">
        <v>53418.963624681019</v>
      </c>
      <c r="BB80" s="16">
        <v>52856.231968825501</v>
      </c>
      <c r="BC80" s="16">
        <v>54438.299531313998</v>
      </c>
      <c r="BD80" s="16">
        <v>58347.949656332981</v>
      </c>
      <c r="BE80" s="16">
        <v>57781.429687317352</v>
      </c>
      <c r="BF80" s="16">
        <v>59365.835240574757</v>
      </c>
      <c r="BG80" s="16">
        <v>62147.149404671989</v>
      </c>
      <c r="BH80" s="16">
        <v>62164.160396067484</v>
      </c>
      <c r="BI80" s="16">
        <v>63892.735851960999</v>
      </c>
      <c r="BJ80" s="16">
        <v>68232.339443630961</v>
      </c>
      <c r="BK80" s="16">
        <v>66934.739471042602</v>
      </c>
      <c r="BL80" s="16">
        <v>70870.110637872509</v>
      </c>
      <c r="BM80" s="16">
        <v>75064.485894934522</v>
      </c>
      <c r="BN80" s="16">
        <v>75754.059902267007</v>
      </c>
      <c r="BO80" s="16">
        <v>76398.165720419012</v>
      </c>
      <c r="BP80" s="16">
        <v>81630.152083667999</v>
      </c>
      <c r="BQ80" s="16">
        <v>81893.857296604503</v>
      </c>
      <c r="BR80" s="16">
        <v>82849.692794577481</v>
      </c>
      <c r="BS80" s="16">
        <v>85310.659542539026</v>
      </c>
      <c r="BT80" s="16">
        <v>84173.563018016008</v>
      </c>
      <c r="BU80" s="16">
        <v>85623.139443389897</v>
      </c>
      <c r="BV80" s="16">
        <v>89658.938182622005</v>
      </c>
      <c r="BW80" s="16">
        <v>87651.646611552002</v>
      </c>
      <c r="BX80" s="16">
        <v>87871.699885362003</v>
      </c>
      <c r="BY80" s="16">
        <v>90142.955146632012</v>
      </c>
      <c r="BZ80" s="16">
        <v>90766.300516362026</v>
      </c>
      <c r="CA80" s="16">
        <v>91919.953019052016</v>
      </c>
      <c r="CB80" s="16">
        <v>96434.906016652036</v>
      </c>
      <c r="CC80" s="16">
        <v>96807.75300796199</v>
      </c>
      <c r="CD80" s="16">
        <v>98890.734605596968</v>
      </c>
      <c r="CE80" s="16">
        <v>104392.08618194508</v>
      </c>
      <c r="CF80" s="16">
        <v>107253.935246786</v>
      </c>
      <c r="CG80" s="16">
        <v>111252.97516475205</v>
      </c>
      <c r="CH80" s="16">
        <v>117335.408107597</v>
      </c>
      <c r="CI80" s="16">
        <v>114955.82807727144</v>
      </c>
      <c r="CJ80" s="16">
        <v>116628.96362124739</v>
      </c>
      <c r="CK80" s="16">
        <v>119160.32010460742</v>
      </c>
      <c r="CL80" s="16">
        <v>121109.30602359936</v>
      </c>
      <c r="CM80" s="16">
        <v>125070.75301902945</v>
      </c>
      <c r="CN80" s="16">
        <v>132286.04632761842</v>
      </c>
      <c r="CO80" s="16">
        <v>134494.10698921443</v>
      </c>
      <c r="CP80" s="16">
        <v>135695.30646168441</v>
      </c>
      <c r="CQ80" s="16">
        <v>139373.00563592938</v>
      </c>
      <c r="CR80" s="16">
        <v>139028.14290691941</v>
      </c>
      <c r="CS80" s="16">
        <v>141987.9423611144</v>
      </c>
      <c r="CT80" s="16">
        <v>150051.04470779939</v>
      </c>
      <c r="CU80" s="16">
        <v>148901.71708085836</v>
      </c>
      <c r="CV80" s="16">
        <v>152155.14378706447</v>
      </c>
      <c r="CW80" s="16">
        <v>156742.15473061439</v>
      </c>
      <c r="CX80" s="16">
        <v>157691.17430279689</v>
      </c>
      <c r="CY80" s="16">
        <v>160588.9801151244</v>
      </c>
      <c r="CZ80" s="16">
        <v>167784.18869637352</v>
      </c>
      <c r="DA80" s="16">
        <v>169167.54374373337</v>
      </c>
      <c r="DB80" s="16">
        <v>171701.01857422938</v>
      </c>
      <c r="DC80" s="16">
        <v>175836.80707290239</v>
      </c>
      <c r="DD80" s="16">
        <v>171369.88932268386</v>
      </c>
      <c r="DE80" s="16">
        <v>175484.3710388653</v>
      </c>
      <c r="DF80" s="16">
        <v>182936.1150495504</v>
      </c>
      <c r="DG80" s="16">
        <v>178947.49623120786</v>
      </c>
      <c r="DH80" s="16">
        <v>183433.75694844971</v>
      </c>
      <c r="DI80" s="16">
        <v>191461.52726188934</v>
      </c>
      <c r="DJ80" s="16">
        <v>192853.16030192323</v>
      </c>
      <c r="DK80" s="16">
        <v>194935.00378892454</v>
      </c>
      <c r="DL80" s="16">
        <v>205070.64640325442</v>
      </c>
      <c r="DM80" s="16">
        <v>199137.35546973883</v>
      </c>
      <c r="DN80" s="16">
        <v>219234.12233954461</v>
      </c>
      <c r="DO80" s="16">
        <v>222623.36831497503</v>
      </c>
      <c r="DP80" s="16">
        <v>221000.94578684084</v>
      </c>
      <c r="DQ80" s="16">
        <v>222652.03263755344</v>
      </c>
      <c r="DR80" s="16">
        <v>222875.49145443115</v>
      </c>
      <c r="DS80" s="16">
        <v>219269.71134976088</v>
      </c>
      <c r="DT80" s="16">
        <v>223692.04373176809</v>
      </c>
      <c r="DU80" s="16">
        <v>229507.77689235716</v>
      </c>
      <c r="DV80" s="16">
        <v>230232.07483613995</v>
      </c>
      <c r="DW80" s="16">
        <v>232650.99144858101</v>
      </c>
      <c r="DX80" s="16">
        <v>237559.96516568476</v>
      </c>
      <c r="DY80" s="16">
        <v>240107.18281233794</v>
      </c>
      <c r="DZ80" s="16">
        <v>241079.7528049502</v>
      </c>
      <c r="EA80" s="16">
        <v>241877.22513598533</v>
      </c>
      <c r="EB80" s="16">
        <v>237848.50286046276</v>
      </c>
      <c r="EC80" s="16">
        <v>235212.55892945005</v>
      </c>
      <c r="ED80" s="16">
        <v>250268.51156397938</v>
      </c>
      <c r="EE80" s="16">
        <v>248960.63767841912</v>
      </c>
      <c r="EF80" s="16">
        <v>253288.18103801916</v>
      </c>
      <c r="EG80" s="16">
        <v>267233.02044609928</v>
      </c>
      <c r="EH80" s="16">
        <v>271376.60197007447</v>
      </c>
      <c r="EI80" s="16">
        <v>277470.48684392654</v>
      </c>
      <c r="EJ80" s="16">
        <v>293053.4787897084</v>
      </c>
      <c r="EK80" s="16">
        <v>297028.69655445562</v>
      </c>
      <c r="EL80" s="16">
        <v>307277.69951598824</v>
      </c>
      <c r="EM80" s="16">
        <v>326261.67319302663</v>
      </c>
      <c r="EN80" s="16">
        <v>329154.64746237564</v>
      </c>
      <c r="EO80" s="16">
        <v>329729.33117404114</v>
      </c>
      <c r="EP80" s="16">
        <v>340793.00934215309</v>
      </c>
      <c r="EQ80" s="16">
        <v>340864.34729842335</v>
      </c>
      <c r="ER80" s="16">
        <v>360713.79754343576</v>
      </c>
      <c r="ES80" s="16">
        <v>363874.22020657564</v>
      </c>
      <c r="ET80" s="16">
        <v>370334.46968235529</v>
      </c>
      <c r="EU80" s="16">
        <v>374294.83557628543</v>
      </c>
      <c r="EV80" s="16">
        <v>376961.10472473211</v>
      </c>
      <c r="EW80" s="16">
        <v>382471.19641221146</v>
      </c>
      <c r="EX80" s="16">
        <v>384672.45948913088</v>
      </c>
    </row>
    <row r="81" spans="1:154" s="18" customFormat="1" x14ac:dyDescent="0.3">
      <c r="A81" s="15" t="s">
        <v>93</v>
      </c>
      <c r="B81" s="16">
        <v>9859.6667069899977</v>
      </c>
      <c r="C81" s="16">
        <v>10395.400309809997</v>
      </c>
      <c r="D81" s="16">
        <v>10286.168869969999</v>
      </c>
      <c r="E81" s="16">
        <v>10038.430264494938</v>
      </c>
      <c r="F81" s="16">
        <v>10131.652870370002</v>
      </c>
      <c r="G81" s="16">
        <v>10735.719926880001</v>
      </c>
      <c r="H81" s="16">
        <v>11905.99454415</v>
      </c>
      <c r="I81" s="16">
        <v>11667.646088830001</v>
      </c>
      <c r="J81" s="16">
        <v>11775.08108883</v>
      </c>
      <c r="K81" s="16">
        <v>11793.538917289998</v>
      </c>
      <c r="L81" s="16">
        <v>11932.325154878044</v>
      </c>
      <c r="M81" s="16">
        <v>11514.193333015755</v>
      </c>
      <c r="N81" s="16">
        <v>11286.597543105447</v>
      </c>
      <c r="O81" s="16">
        <v>11388.201719455448</v>
      </c>
      <c r="P81" s="16">
        <v>11851.203972545447</v>
      </c>
      <c r="Q81" s="16">
        <v>12383.760196325449</v>
      </c>
      <c r="R81" s="16">
        <v>12936.826229455448</v>
      </c>
      <c r="S81" s="16">
        <v>13060.679834541002</v>
      </c>
      <c r="T81" s="16">
        <v>12641.9348845</v>
      </c>
      <c r="U81" s="16">
        <v>14418.080205307177</v>
      </c>
      <c r="V81" s="16">
        <v>14963.795636670005</v>
      </c>
      <c r="W81" s="16">
        <v>15004.275154160001</v>
      </c>
      <c r="X81" s="16">
        <v>15262.821372379996</v>
      </c>
      <c r="Y81" s="16">
        <v>14872.651572979998</v>
      </c>
      <c r="Z81" s="16">
        <v>14824.012576040002</v>
      </c>
      <c r="AA81" s="16">
        <v>15625.207615219999</v>
      </c>
      <c r="AB81" s="16">
        <v>15327.531641228101</v>
      </c>
      <c r="AC81" s="16">
        <v>15997.649958718101</v>
      </c>
      <c r="AD81" s="16">
        <v>15752.586883859996</v>
      </c>
      <c r="AE81" s="16">
        <v>15952.366726930004</v>
      </c>
      <c r="AF81" s="16">
        <v>16423.709479929996</v>
      </c>
      <c r="AG81" s="16">
        <v>17249.076524869004</v>
      </c>
      <c r="AH81" s="16">
        <v>17613.151105230001</v>
      </c>
      <c r="AI81" s="16">
        <v>17992.060005478004</v>
      </c>
      <c r="AJ81" s="16">
        <v>18323.910138612999</v>
      </c>
      <c r="AK81" s="16">
        <v>18394.314551152496</v>
      </c>
      <c r="AL81" s="16">
        <v>18194.737253218002</v>
      </c>
      <c r="AM81" s="16">
        <v>19425.6798771965</v>
      </c>
      <c r="AN81" s="16">
        <v>20077.809596713498</v>
      </c>
      <c r="AO81" s="16">
        <v>20807.948129992994</v>
      </c>
      <c r="AP81" s="16">
        <v>21560.955494219997</v>
      </c>
      <c r="AQ81" s="16">
        <v>20929.397071295003</v>
      </c>
      <c r="AR81" s="16">
        <v>23316.160238713997</v>
      </c>
      <c r="AS81" s="16">
        <v>23469.069877872</v>
      </c>
      <c r="AT81" s="16">
        <v>23957.090966127507</v>
      </c>
      <c r="AU81" s="16">
        <v>24580.783279608124</v>
      </c>
      <c r="AV81" s="16">
        <v>25338.457133554493</v>
      </c>
      <c r="AW81" s="16">
        <v>24797.779171168</v>
      </c>
      <c r="AX81" s="16">
        <v>24751.879050826989</v>
      </c>
      <c r="AY81" s="16">
        <v>24649.666681866503</v>
      </c>
      <c r="AZ81" s="16">
        <v>24887.595920281496</v>
      </c>
      <c r="BA81" s="16">
        <v>24952.37390118351</v>
      </c>
      <c r="BB81" s="16">
        <v>27134.426779647602</v>
      </c>
      <c r="BC81" s="16">
        <v>27154.218698820099</v>
      </c>
      <c r="BD81" s="16">
        <v>27157.267483365606</v>
      </c>
      <c r="BE81" s="16">
        <v>27339.902207734605</v>
      </c>
      <c r="BF81" s="16">
        <v>26754.956660552103</v>
      </c>
      <c r="BG81" s="16">
        <v>27672.053692786099</v>
      </c>
      <c r="BH81" s="16">
        <v>28392.161699126096</v>
      </c>
      <c r="BI81" s="16">
        <v>28603.8029534821</v>
      </c>
      <c r="BJ81" s="16">
        <v>29194.429473524102</v>
      </c>
      <c r="BK81" s="16">
        <v>30157.475831275999</v>
      </c>
      <c r="BL81" s="16">
        <v>31552.851865386096</v>
      </c>
      <c r="BM81" s="16">
        <v>32715.741966994101</v>
      </c>
      <c r="BN81" s="16">
        <v>31279.064137558598</v>
      </c>
      <c r="BO81" s="16">
        <v>32327.940089746593</v>
      </c>
      <c r="BP81" s="16">
        <v>32943.180006732597</v>
      </c>
      <c r="BQ81" s="16">
        <v>33468.728670681601</v>
      </c>
      <c r="BR81" s="16">
        <v>34103.647815294091</v>
      </c>
      <c r="BS81" s="16">
        <v>34714.7580926261</v>
      </c>
      <c r="BT81" s="16">
        <v>35677.655002674357</v>
      </c>
      <c r="BU81" s="16">
        <v>35705.678758600341</v>
      </c>
      <c r="BV81" s="16">
        <v>35000.843514594351</v>
      </c>
      <c r="BW81" s="16">
        <v>34862.217948440353</v>
      </c>
      <c r="BX81" s="16">
        <v>37601.388283932349</v>
      </c>
      <c r="BY81" s="16">
        <v>37226.910861402357</v>
      </c>
      <c r="BZ81" s="16">
        <v>37687.304925269345</v>
      </c>
      <c r="CA81" s="16">
        <v>37950.441177909852</v>
      </c>
      <c r="CB81" s="16">
        <v>38347.080769515356</v>
      </c>
      <c r="CC81" s="16">
        <v>39046.69637907936</v>
      </c>
      <c r="CD81" s="16">
        <v>41491.656610567428</v>
      </c>
      <c r="CE81" s="16">
        <v>43702.854010630828</v>
      </c>
      <c r="CF81" s="16">
        <v>45088.960660016972</v>
      </c>
      <c r="CG81" s="16">
        <v>47626.603825808685</v>
      </c>
      <c r="CH81" s="16">
        <v>47605.804147938594</v>
      </c>
      <c r="CI81" s="16">
        <v>46567.953765878214</v>
      </c>
      <c r="CJ81" s="16">
        <v>48536.009737878499</v>
      </c>
      <c r="CK81" s="16">
        <v>48770.081502060144</v>
      </c>
      <c r="CL81" s="16">
        <v>49093.202258806989</v>
      </c>
      <c r="CM81" s="16">
        <v>49554.609082132993</v>
      </c>
      <c r="CN81" s="16">
        <v>51068.951519710507</v>
      </c>
      <c r="CO81" s="16">
        <v>52217.664267080007</v>
      </c>
      <c r="CP81" s="16">
        <v>54583.838384341499</v>
      </c>
      <c r="CQ81" s="16">
        <v>53203.50373352076</v>
      </c>
      <c r="CR81" s="16">
        <v>55038.298317897163</v>
      </c>
      <c r="CS81" s="16">
        <v>53866.353833501205</v>
      </c>
      <c r="CT81" s="16">
        <v>52989.837083339349</v>
      </c>
      <c r="CU81" s="16">
        <v>52294.089994559508</v>
      </c>
      <c r="CV81" s="16">
        <v>52900.514798121003</v>
      </c>
      <c r="CW81" s="16">
        <v>55891.905575527999</v>
      </c>
      <c r="CX81" s="16">
        <v>58812.791015106486</v>
      </c>
      <c r="CY81" s="16">
        <v>62136.976949560005</v>
      </c>
      <c r="CZ81" s="16">
        <v>61141.240548686997</v>
      </c>
      <c r="DA81" s="16">
        <v>62010.860038160987</v>
      </c>
      <c r="DB81" s="16">
        <v>60701.872245227009</v>
      </c>
      <c r="DC81" s="16">
        <v>61007.676310158495</v>
      </c>
      <c r="DD81" s="16">
        <v>61596.860033933503</v>
      </c>
      <c r="DE81" s="16">
        <v>62234.87859217498</v>
      </c>
      <c r="DF81" s="16">
        <v>63466.444102968489</v>
      </c>
      <c r="DG81" s="16">
        <v>61553.201281948393</v>
      </c>
      <c r="DH81" s="16">
        <v>64713.94514737391</v>
      </c>
      <c r="DI81" s="16">
        <v>67741.445100927376</v>
      </c>
      <c r="DJ81" s="16">
        <v>68117.262977337377</v>
      </c>
      <c r="DK81" s="16">
        <v>68061.559783137403</v>
      </c>
      <c r="DL81" s="16">
        <v>68875.906929617398</v>
      </c>
      <c r="DM81" s="16">
        <v>70165.389590933686</v>
      </c>
      <c r="DN81" s="16">
        <v>70109.590990391007</v>
      </c>
      <c r="DO81" s="16">
        <v>71738.903179401008</v>
      </c>
      <c r="DP81" s="16">
        <v>71795.609874617003</v>
      </c>
      <c r="DQ81" s="16">
        <v>71114.348535715966</v>
      </c>
      <c r="DR81" s="16">
        <v>69595.034345882959</v>
      </c>
      <c r="DS81" s="16">
        <v>71088.444650810954</v>
      </c>
      <c r="DT81" s="16">
        <v>73546.395112347454</v>
      </c>
      <c r="DU81" s="16">
        <v>75725.531584487966</v>
      </c>
      <c r="DV81" s="16">
        <v>75197.253870781453</v>
      </c>
      <c r="DW81" s="16">
        <v>75353.28468310993</v>
      </c>
      <c r="DX81" s="16">
        <v>77572.131513418426</v>
      </c>
      <c r="DY81" s="16">
        <v>78043.819869789397</v>
      </c>
      <c r="DZ81" s="16">
        <v>77809.215980040914</v>
      </c>
      <c r="EA81" s="16">
        <v>79692.863513335717</v>
      </c>
      <c r="EB81" s="16">
        <v>83761.30948470821</v>
      </c>
      <c r="EC81" s="16">
        <v>83683.233987838918</v>
      </c>
      <c r="ED81" s="16">
        <v>81135.059142504208</v>
      </c>
      <c r="EE81" s="16">
        <v>81625.904931559213</v>
      </c>
      <c r="EF81" s="16">
        <v>81083.672130729305</v>
      </c>
      <c r="EG81" s="16">
        <v>82659.116641499291</v>
      </c>
      <c r="EH81" s="16">
        <v>82167.668467284282</v>
      </c>
      <c r="EI81" s="16">
        <v>81582.988683459262</v>
      </c>
      <c r="EJ81" s="16">
        <v>83254.191718201764</v>
      </c>
      <c r="EK81" s="16">
        <v>85310.660806805987</v>
      </c>
      <c r="EL81" s="16">
        <v>88296.0860788625</v>
      </c>
      <c r="EM81" s="16">
        <v>91420.75865710502</v>
      </c>
      <c r="EN81" s="16">
        <v>92352.678397826079</v>
      </c>
      <c r="EO81" s="16">
        <v>99678.313272365718</v>
      </c>
      <c r="EP81" s="16">
        <v>97291.125123144069</v>
      </c>
      <c r="EQ81" s="16">
        <v>99457.981525923838</v>
      </c>
      <c r="ER81" s="16">
        <v>101377.81705961002</v>
      </c>
      <c r="ES81" s="16">
        <v>104301.60769123748</v>
      </c>
      <c r="ET81" s="16">
        <v>106661.79400625199</v>
      </c>
      <c r="EU81" s="16">
        <v>109599.230711255</v>
      </c>
      <c r="EV81" s="16">
        <v>114509.72473197678</v>
      </c>
      <c r="EW81" s="16">
        <v>114753.27565074147</v>
      </c>
      <c r="EX81" s="16">
        <v>114271.47440896707</v>
      </c>
    </row>
    <row r="82" spans="1:154" s="18" customFormat="1" x14ac:dyDescent="0.3">
      <c r="A82" s="15" t="s">
        <v>94</v>
      </c>
      <c r="B82" s="16">
        <v>986.76070000000004</v>
      </c>
      <c r="C82" s="16">
        <v>956.15779955999983</v>
      </c>
      <c r="D82" s="16">
        <v>924.73206037</v>
      </c>
      <c r="E82" s="16">
        <v>1055.7344466728291</v>
      </c>
      <c r="F82" s="16">
        <v>1023.5940772999999</v>
      </c>
      <c r="G82" s="16">
        <v>980.4414611699998</v>
      </c>
      <c r="H82" s="16">
        <v>951.27056730000004</v>
      </c>
      <c r="I82" s="16">
        <v>920.76861927000004</v>
      </c>
      <c r="J82" s="16">
        <v>920.76761927000007</v>
      </c>
      <c r="K82" s="16">
        <v>936.82583563999981</v>
      </c>
      <c r="L82" s="16">
        <v>1018.4430690312558</v>
      </c>
      <c r="M82" s="16">
        <v>937.19100906120946</v>
      </c>
      <c r="N82" s="16">
        <v>1045.9524683311167</v>
      </c>
      <c r="O82" s="16">
        <v>988.75957246111648</v>
      </c>
      <c r="P82" s="16">
        <v>899.53836344111664</v>
      </c>
      <c r="Q82" s="16">
        <v>855.89174608441658</v>
      </c>
      <c r="R82" s="16">
        <v>973.80657584111634</v>
      </c>
      <c r="S82" s="16">
        <v>999.10128999999984</v>
      </c>
      <c r="T82" s="16">
        <v>1043.1333216300002</v>
      </c>
      <c r="U82" s="16">
        <v>949.5048637634884</v>
      </c>
      <c r="V82" s="16">
        <v>1003.6746299800001</v>
      </c>
      <c r="W82" s="16">
        <v>1069.6976510399998</v>
      </c>
      <c r="X82" s="16">
        <v>1093.7341747299997</v>
      </c>
      <c r="Y82" s="16">
        <v>1079.9120203899997</v>
      </c>
      <c r="Z82" s="16">
        <v>1066.1654032000001</v>
      </c>
      <c r="AA82" s="16">
        <v>1177.21783998</v>
      </c>
      <c r="AB82" s="16">
        <v>1714.7799318199998</v>
      </c>
      <c r="AC82" s="16">
        <v>1225.0308770000004</v>
      </c>
      <c r="AD82" s="16">
        <v>1248.2599117000002</v>
      </c>
      <c r="AE82" s="16">
        <v>1228.3494953600002</v>
      </c>
      <c r="AF82" s="16">
        <v>1219.2013641049998</v>
      </c>
      <c r="AG82" s="16">
        <v>1301.8739699234459</v>
      </c>
      <c r="AH82" s="16">
        <v>1283.16013208</v>
      </c>
      <c r="AI82" s="16">
        <v>1298.5427002082301</v>
      </c>
      <c r="AJ82" s="16">
        <v>1270.4962224123185</v>
      </c>
      <c r="AK82" s="16">
        <v>1172.7348352357378</v>
      </c>
      <c r="AL82" s="16">
        <v>1218.2305197599999</v>
      </c>
      <c r="AM82" s="16">
        <v>1141.7010657797234</v>
      </c>
      <c r="AN82" s="16">
        <v>1126.5245133622211</v>
      </c>
      <c r="AO82" s="16">
        <v>1189.2822257984571</v>
      </c>
      <c r="AP82" s="16">
        <v>1202.5406106717808</v>
      </c>
      <c r="AQ82" s="16">
        <v>1244.9043034669999</v>
      </c>
      <c r="AR82" s="16">
        <v>1083.9164702540002</v>
      </c>
      <c r="AS82" s="16">
        <v>1132.366715314</v>
      </c>
      <c r="AT82" s="16">
        <v>1187.4564057244997</v>
      </c>
      <c r="AU82" s="16">
        <v>1026.775097147</v>
      </c>
      <c r="AV82" s="16">
        <v>1048.9662486</v>
      </c>
      <c r="AW82" s="16">
        <v>1086.29430336</v>
      </c>
      <c r="AX82" s="16">
        <v>1041.8724023499999</v>
      </c>
      <c r="AY82" s="16">
        <v>1026.3900557699999</v>
      </c>
      <c r="AZ82" s="16">
        <v>1020.6121267200001</v>
      </c>
      <c r="BA82" s="16">
        <v>1049.38910248</v>
      </c>
      <c r="BB82" s="16">
        <v>1073.47305738</v>
      </c>
      <c r="BC82" s="16">
        <v>1015.3270401</v>
      </c>
      <c r="BD82" s="16">
        <v>1094.2664864099997</v>
      </c>
      <c r="BE82" s="16">
        <v>1218.37815131</v>
      </c>
      <c r="BF82" s="16">
        <v>1261.7333729500001</v>
      </c>
      <c r="BG82" s="16">
        <v>1191.8707452500003</v>
      </c>
      <c r="BH82" s="16">
        <v>1108.8708464399999</v>
      </c>
      <c r="BI82" s="16">
        <v>1062.7537257099998</v>
      </c>
      <c r="BJ82" s="16">
        <v>1045.6932574499999</v>
      </c>
      <c r="BK82" s="16">
        <v>1056.700167915536</v>
      </c>
      <c r="BL82" s="16">
        <v>1231.5864399200002</v>
      </c>
      <c r="BM82" s="16">
        <v>1259.18541914</v>
      </c>
      <c r="BN82" s="16">
        <v>1532.8492929899994</v>
      </c>
      <c r="BO82" s="16">
        <v>1403.50026495</v>
      </c>
      <c r="BP82" s="16">
        <v>1082.8860920320001</v>
      </c>
      <c r="BQ82" s="16">
        <v>1136.4907182600002</v>
      </c>
      <c r="BR82" s="16">
        <v>1180.3030848900003</v>
      </c>
      <c r="BS82" s="16">
        <v>1129.6370613300003</v>
      </c>
      <c r="BT82" s="16">
        <v>1129.1080292280001</v>
      </c>
      <c r="BU82" s="16">
        <v>1096.9355907699999</v>
      </c>
      <c r="BV82" s="16">
        <v>1011.9500416199999</v>
      </c>
      <c r="BW82" s="16">
        <v>974.75615913999991</v>
      </c>
      <c r="BX82" s="16">
        <v>977.83075688999986</v>
      </c>
      <c r="BY82" s="16">
        <v>1018.90348679</v>
      </c>
      <c r="BZ82" s="16">
        <v>1009.4242185099999</v>
      </c>
      <c r="CA82" s="16">
        <v>965.88156131999995</v>
      </c>
      <c r="CB82" s="16">
        <v>1018.5034690700001</v>
      </c>
      <c r="CC82" s="16">
        <v>1100.9220837260002</v>
      </c>
      <c r="CD82" s="16">
        <v>1274.6386004899998</v>
      </c>
      <c r="CE82" s="16">
        <v>1286.0889102825195</v>
      </c>
      <c r="CF82" s="16">
        <v>1314.7011807755193</v>
      </c>
      <c r="CG82" s="16">
        <v>1167.2617979400195</v>
      </c>
      <c r="CH82" s="16">
        <v>1345.6110971700195</v>
      </c>
      <c r="CI82" s="16">
        <v>1340.4521124000194</v>
      </c>
      <c r="CJ82" s="16">
        <v>1375.4419486500196</v>
      </c>
      <c r="CK82" s="16">
        <v>1432.0892967400191</v>
      </c>
      <c r="CL82" s="16">
        <v>1419.5527499100194</v>
      </c>
      <c r="CM82" s="16">
        <v>1453.3246040300191</v>
      </c>
      <c r="CN82" s="16">
        <v>1460.3267927200195</v>
      </c>
      <c r="CO82" s="16">
        <v>1428.0709963600195</v>
      </c>
      <c r="CP82" s="16">
        <v>1262.1700713100004</v>
      </c>
      <c r="CQ82" s="16">
        <v>1248.6526353199999</v>
      </c>
      <c r="CR82" s="16">
        <v>1300.3444375999995</v>
      </c>
      <c r="CS82" s="16">
        <v>1250.4978181500001</v>
      </c>
      <c r="CT82" s="16">
        <v>1276.2049052399996</v>
      </c>
      <c r="CU82" s="16">
        <v>1212.6488138175002</v>
      </c>
      <c r="CV82" s="16">
        <v>1521.3934517924999</v>
      </c>
      <c r="CW82" s="16">
        <v>1187.8512179524996</v>
      </c>
      <c r="CX82" s="16">
        <v>1231.3859820900002</v>
      </c>
      <c r="CY82" s="16">
        <v>1277.4721055299997</v>
      </c>
      <c r="CZ82" s="16">
        <v>1337.0499709799997</v>
      </c>
      <c r="DA82" s="16">
        <v>1315.42077266</v>
      </c>
      <c r="DB82" s="16">
        <v>1230.28909557</v>
      </c>
      <c r="DC82" s="16">
        <v>1295.3318316999996</v>
      </c>
      <c r="DD82" s="16">
        <v>1233.4048495</v>
      </c>
      <c r="DE82" s="16">
        <v>1206.7497874699998</v>
      </c>
      <c r="DF82" s="16">
        <v>1307.5911738499999</v>
      </c>
      <c r="DG82" s="16">
        <v>1425.9418412899997</v>
      </c>
      <c r="DH82" s="16">
        <v>1474.6639235699997</v>
      </c>
      <c r="DI82" s="16">
        <v>1536.2023357800001</v>
      </c>
      <c r="DJ82" s="16">
        <v>1527.7322255199999</v>
      </c>
      <c r="DK82" s="16">
        <v>1519.8778447699997</v>
      </c>
      <c r="DL82" s="16">
        <v>1504.11072902</v>
      </c>
      <c r="DM82" s="16">
        <v>1484.8048235399999</v>
      </c>
      <c r="DN82" s="16">
        <v>1534.8074072799998</v>
      </c>
      <c r="DO82" s="16">
        <v>1389.4592619600003</v>
      </c>
      <c r="DP82" s="16">
        <v>1307.0306278800003</v>
      </c>
      <c r="DQ82" s="16">
        <v>1263.8758180605632</v>
      </c>
      <c r="DR82" s="16">
        <v>1269.72327191</v>
      </c>
      <c r="DS82" s="16">
        <v>1241.6201486800001</v>
      </c>
      <c r="DT82" s="16">
        <v>1238.2018803699998</v>
      </c>
      <c r="DU82" s="16">
        <v>1272.635602237302</v>
      </c>
      <c r="DV82" s="16">
        <v>1266.75221943</v>
      </c>
      <c r="DW82" s="16">
        <v>1276.8874611399999</v>
      </c>
      <c r="DX82" s="16">
        <v>1268.8021582599999</v>
      </c>
      <c r="DY82" s="16">
        <v>1225.5028069099999</v>
      </c>
      <c r="DZ82" s="16">
        <v>1131.1928113099998</v>
      </c>
      <c r="EA82" s="16">
        <v>1189.2137982254003</v>
      </c>
      <c r="EB82" s="16">
        <v>1132.35935255</v>
      </c>
      <c r="EC82" s="16">
        <v>1238.581627027</v>
      </c>
      <c r="ED82" s="16">
        <v>1331.8307734774</v>
      </c>
      <c r="EE82" s="16">
        <v>1387.3167517269999</v>
      </c>
      <c r="EF82" s="16">
        <v>1319.9651745456504</v>
      </c>
      <c r="EG82" s="16">
        <v>1550.7552093446002</v>
      </c>
      <c r="EH82" s="16">
        <v>1587.604150697</v>
      </c>
      <c r="EI82" s="16">
        <v>1597.1152783070002</v>
      </c>
      <c r="EJ82" s="16">
        <v>1435.8108323069998</v>
      </c>
      <c r="EK82" s="16">
        <v>1433.148451477</v>
      </c>
      <c r="EL82" s="16">
        <v>1647.5425628494997</v>
      </c>
      <c r="EM82" s="16">
        <v>1849.3019908600002</v>
      </c>
      <c r="EN82" s="16">
        <v>1765.3605311179995</v>
      </c>
      <c r="EO82" s="16">
        <v>1909.955327701</v>
      </c>
      <c r="EP82" s="16">
        <v>1944.2308079520997</v>
      </c>
      <c r="EQ82" s="16">
        <v>2026.1031905170003</v>
      </c>
      <c r="ER82" s="16">
        <v>1969.0762941169996</v>
      </c>
      <c r="ES82" s="16">
        <v>2072.117226117</v>
      </c>
      <c r="ET82" s="16">
        <v>2024.3855452028499</v>
      </c>
      <c r="EU82" s="16">
        <v>2040.9644691151998</v>
      </c>
      <c r="EV82" s="16">
        <v>2079.762377678946</v>
      </c>
      <c r="EW82" s="16">
        <v>2078.8980032600998</v>
      </c>
      <c r="EX82" s="16">
        <v>2157.3853452076005</v>
      </c>
    </row>
    <row r="83" spans="1:154" s="14" customFormat="1" x14ac:dyDescent="0.3">
      <c r="A83" s="12" t="s">
        <v>95</v>
      </c>
      <c r="B83" s="13">
        <v>38882.660073489998</v>
      </c>
      <c r="C83" s="13">
        <v>40291.964149809995</v>
      </c>
      <c r="D83" s="13">
        <f t="shared" ref="D83:AL83" si="8">SUM(D84:D95)</f>
        <v>40572.768687529999</v>
      </c>
      <c r="E83" s="13">
        <f t="shared" si="8"/>
        <v>45275.934882869435</v>
      </c>
      <c r="F83" s="13">
        <f t="shared" si="8"/>
        <v>47353.468728550011</v>
      </c>
      <c r="G83" s="13">
        <f t="shared" si="8"/>
        <v>51824.551609650007</v>
      </c>
      <c r="H83" s="13">
        <f t="shared" si="8"/>
        <v>53803.519621585037</v>
      </c>
      <c r="I83" s="13">
        <f t="shared" si="8"/>
        <v>54868.124871450062</v>
      </c>
      <c r="J83" s="13">
        <f t="shared" si="8"/>
        <v>54987.706871450056</v>
      </c>
      <c r="K83" s="13">
        <f t="shared" si="8"/>
        <v>55045.890140225078</v>
      </c>
      <c r="L83" s="13">
        <f t="shared" si="8"/>
        <v>54600.688715725119</v>
      </c>
      <c r="M83" s="13">
        <f t="shared" si="8"/>
        <v>58365.104697002615</v>
      </c>
      <c r="N83" s="13">
        <f t="shared" si="8"/>
        <v>54093.255784510606</v>
      </c>
      <c r="O83" s="13">
        <f t="shared" si="8"/>
        <v>53730.975326580599</v>
      </c>
      <c r="P83" s="13">
        <f t="shared" si="8"/>
        <v>53728.984304160593</v>
      </c>
      <c r="Q83" s="13">
        <f t="shared" si="8"/>
        <v>54291.525508960593</v>
      </c>
      <c r="R83" s="13">
        <f t="shared" si="8"/>
        <v>52384.588261580611</v>
      </c>
      <c r="S83" s="13">
        <f t="shared" si="8"/>
        <v>54298.524175218496</v>
      </c>
      <c r="T83" s="13">
        <f t="shared" si="8"/>
        <v>57072.967676559994</v>
      </c>
      <c r="U83" s="13">
        <f t="shared" si="8"/>
        <v>55781.235968448724</v>
      </c>
      <c r="V83" s="13">
        <f t="shared" si="8"/>
        <v>57347.678311870004</v>
      </c>
      <c r="W83" s="13">
        <f t="shared" si="8"/>
        <v>56324.440461970007</v>
      </c>
      <c r="X83" s="13">
        <f t="shared" si="8"/>
        <v>56928.038540000001</v>
      </c>
      <c r="Y83" s="13">
        <f t="shared" si="8"/>
        <v>57803.633420889993</v>
      </c>
      <c r="Z83" s="13">
        <f t="shared" si="8"/>
        <v>57934.203335449994</v>
      </c>
      <c r="AA83" s="13">
        <f t="shared" si="8"/>
        <v>58683.746082919992</v>
      </c>
      <c r="AB83" s="13">
        <f t="shared" si="8"/>
        <v>57756.133724448388</v>
      </c>
      <c r="AC83" s="13">
        <f t="shared" si="8"/>
        <v>59742.867309068395</v>
      </c>
      <c r="AD83" s="13">
        <f t="shared" si="8"/>
        <v>58799.154992329997</v>
      </c>
      <c r="AE83" s="13">
        <f t="shared" si="8"/>
        <v>59807.930848569995</v>
      </c>
      <c r="AF83" s="13">
        <f t="shared" si="8"/>
        <v>61394.554602079996</v>
      </c>
      <c r="AG83" s="13">
        <f t="shared" si="8"/>
        <v>59622.732419079999</v>
      </c>
      <c r="AH83" s="13">
        <f t="shared" si="8"/>
        <v>60746.421378680003</v>
      </c>
      <c r="AI83" s="13">
        <f t="shared" si="8"/>
        <v>61390.730655389998</v>
      </c>
      <c r="AJ83" s="13">
        <f t="shared" si="8"/>
        <v>59393.561352480006</v>
      </c>
      <c r="AK83" s="13">
        <f t="shared" si="8"/>
        <v>58291.420395329995</v>
      </c>
      <c r="AL83" s="13">
        <f t="shared" si="8"/>
        <v>62184.795765669995</v>
      </c>
      <c r="AM83" s="13">
        <v>61225.545124810007</v>
      </c>
      <c r="AN83" s="13">
        <v>60567.101898730005</v>
      </c>
      <c r="AO83" s="13">
        <v>63622.072563099995</v>
      </c>
      <c r="AP83" s="13">
        <v>62180.229238341031</v>
      </c>
      <c r="AQ83" s="13">
        <v>61138.043648029998</v>
      </c>
      <c r="AR83" s="13">
        <v>64966.432533350009</v>
      </c>
      <c r="AS83" s="13">
        <v>63565.605520500008</v>
      </c>
      <c r="AT83" s="13">
        <v>63591.134749129997</v>
      </c>
      <c r="AU83" s="13">
        <v>66061.419037350104</v>
      </c>
      <c r="AV83" s="13">
        <v>65908.64508716001</v>
      </c>
      <c r="AW83" s="13">
        <v>67129.76784717002</v>
      </c>
      <c r="AX83" s="13">
        <v>66079.63025699</v>
      </c>
      <c r="AY83" s="13">
        <v>65079.013241569999</v>
      </c>
      <c r="AZ83" s="13">
        <v>63545.165208332015</v>
      </c>
      <c r="BA83" s="13">
        <v>66144.799757490007</v>
      </c>
      <c r="BB83" s="13">
        <v>65655.622188100009</v>
      </c>
      <c r="BC83" s="13">
        <v>66631.207313950013</v>
      </c>
      <c r="BD83" s="13">
        <v>69198.845004620103</v>
      </c>
      <c r="BE83" s="13">
        <v>68242.030508049997</v>
      </c>
      <c r="BF83" s="13">
        <v>68078.012999519982</v>
      </c>
      <c r="BG83" s="13">
        <v>71796.196578600007</v>
      </c>
      <c r="BH83" s="13">
        <v>71055.980306491008</v>
      </c>
      <c r="BI83" s="13">
        <v>70334.203580979985</v>
      </c>
      <c r="BJ83" s="13">
        <v>72813.854378750009</v>
      </c>
      <c r="BK83" s="13">
        <v>71022.316595819982</v>
      </c>
      <c r="BL83" s="13">
        <v>74525.66294990998</v>
      </c>
      <c r="BM83" s="13">
        <v>76079.084146740002</v>
      </c>
      <c r="BN83" s="13">
        <v>75868.22767408099</v>
      </c>
      <c r="BO83" s="13">
        <v>76046.229430889958</v>
      </c>
      <c r="BP83" s="13">
        <v>78331.636266099958</v>
      </c>
      <c r="BQ83" s="13">
        <v>77868.390619390004</v>
      </c>
      <c r="BR83" s="13">
        <v>79655.508534409979</v>
      </c>
      <c r="BS83" s="13">
        <v>84051.620859969989</v>
      </c>
      <c r="BT83" s="13">
        <v>82424.111689140016</v>
      </c>
      <c r="BU83" s="13">
        <v>85821.099057279993</v>
      </c>
      <c r="BV83" s="13">
        <v>89220.298320429982</v>
      </c>
      <c r="BW83" s="13">
        <v>88261.712849330012</v>
      </c>
      <c r="BX83" s="13">
        <v>89971.17672690998</v>
      </c>
      <c r="BY83" s="13">
        <v>95332.596948199978</v>
      </c>
      <c r="BZ83" s="13">
        <v>96381.830478100004</v>
      </c>
      <c r="CA83" s="13">
        <v>94325.004829659985</v>
      </c>
      <c r="CB83" s="13">
        <v>99084.811520370014</v>
      </c>
      <c r="CC83" s="13">
        <v>98696.912079230009</v>
      </c>
      <c r="CD83" s="13">
        <v>101458.80572996999</v>
      </c>
      <c r="CE83" s="13">
        <v>109093.76158665001</v>
      </c>
      <c r="CF83" s="13">
        <v>107414.46369505001</v>
      </c>
      <c r="CG83" s="13">
        <v>108054.36270246001</v>
      </c>
      <c r="CH83" s="13">
        <v>114517.90775709999</v>
      </c>
      <c r="CI83" s="13">
        <v>114127.844812708</v>
      </c>
      <c r="CJ83" s="13">
        <v>114379.14664974003</v>
      </c>
      <c r="CK83" s="13">
        <v>118584.97937674</v>
      </c>
      <c r="CL83" s="13">
        <v>119642.91122560999</v>
      </c>
      <c r="CM83" s="13">
        <v>124160.88801615003</v>
      </c>
      <c r="CN83" s="13">
        <v>129992.17614431001</v>
      </c>
      <c r="CO83" s="13">
        <v>136948.35926401999</v>
      </c>
      <c r="CP83" s="13">
        <v>135387.70972306002</v>
      </c>
      <c r="CQ83" s="13">
        <v>139782.52124408001</v>
      </c>
      <c r="CR83" s="13">
        <v>139112.22482458403</v>
      </c>
      <c r="CS83" s="13">
        <v>139177.322644239</v>
      </c>
      <c r="CT83" s="13">
        <v>148589.15863661104</v>
      </c>
      <c r="CU83" s="13">
        <v>145424.59816574902</v>
      </c>
      <c r="CV83" s="13">
        <v>146742.521252128</v>
      </c>
      <c r="CW83" s="13">
        <v>153176.65309672104</v>
      </c>
      <c r="CX83" s="13">
        <v>150508.58088826798</v>
      </c>
      <c r="CY83" s="13">
        <v>152272.37064716598</v>
      </c>
      <c r="CZ83" s="13">
        <v>159714.24130375098</v>
      </c>
      <c r="DA83" s="13">
        <v>157806.337567626</v>
      </c>
      <c r="DB83" s="13">
        <v>162140.61559617601</v>
      </c>
      <c r="DC83" s="13">
        <v>166019.18626567599</v>
      </c>
      <c r="DD83" s="13">
        <v>173171.45074667595</v>
      </c>
      <c r="DE83" s="13">
        <v>173403.21639790596</v>
      </c>
      <c r="DF83" s="13">
        <v>179843.14543347998</v>
      </c>
      <c r="DG83" s="13">
        <v>176819.18154065998</v>
      </c>
      <c r="DH83" s="13">
        <v>176984.75232668998</v>
      </c>
      <c r="DI83" s="13">
        <v>187273.80826267999</v>
      </c>
      <c r="DJ83" s="13">
        <v>184335.84942372999</v>
      </c>
      <c r="DK83" s="13">
        <v>185388.39106694996</v>
      </c>
      <c r="DL83" s="13">
        <v>228635.952490211</v>
      </c>
      <c r="DM83" s="13">
        <v>226459.07256943092</v>
      </c>
      <c r="DN83" s="13">
        <v>188382.02332941996</v>
      </c>
      <c r="DO83" s="13">
        <v>194653.62940169097</v>
      </c>
      <c r="DP83" s="13">
        <v>191791.89280419998</v>
      </c>
      <c r="DQ83" s="13">
        <v>192940.35126893999</v>
      </c>
      <c r="DR83" s="13">
        <v>200565.03219229996</v>
      </c>
      <c r="DS83" s="13">
        <v>197897.87775155003</v>
      </c>
      <c r="DT83" s="13">
        <v>200310.97276444998</v>
      </c>
      <c r="DU83" s="13">
        <v>209377.32111384004</v>
      </c>
      <c r="DV83" s="13">
        <v>206820.0392075</v>
      </c>
      <c r="DW83" s="13">
        <v>209236.93794990997</v>
      </c>
      <c r="DX83" s="13">
        <v>216315.59892231997</v>
      </c>
      <c r="DY83" s="13">
        <v>213132.50580635</v>
      </c>
      <c r="DZ83" s="13">
        <v>218379.64304185004</v>
      </c>
      <c r="EA83" s="13">
        <v>222004.74422205996</v>
      </c>
      <c r="EB83" s="13">
        <v>216349.17572284004</v>
      </c>
      <c r="EC83" s="13">
        <v>208467.60591776</v>
      </c>
      <c r="ED83" s="13">
        <v>222514.55098238002</v>
      </c>
      <c r="EE83" s="13">
        <v>212288.97616947995</v>
      </c>
      <c r="EF83" s="13">
        <v>206690.87678642999</v>
      </c>
      <c r="EG83" s="13">
        <v>240921.35996244004</v>
      </c>
      <c r="EH83" s="13">
        <v>240717.35027816007</v>
      </c>
      <c r="EI83" s="13">
        <v>235754.58760897996</v>
      </c>
      <c r="EJ83" s="13">
        <v>249093.79869179</v>
      </c>
      <c r="EK83" s="13">
        <v>250404.20870125998</v>
      </c>
      <c r="EL83" s="13">
        <v>254807.52791780993</v>
      </c>
      <c r="EM83" s="13">
        <v>279355.32644424995</v>
      </c>
      <c r="EN83" s="13">
        <v>279513.8874900199</v>
      </c>
      <c r="EO83" s="13">
        <v>279735.17466538993</v>
      </c>
      <c r="EP83" s="13">
        <v>287830.99860139989</v>
      </c>
      <c r="EQ83" s="13">
        <v>288262.07209267997</v>
      </c>
      <c r="ER83" s="13">
        <v>305633.40621807001</v>
      </c>
      <c r="ES83" s="13">
        <v>318242.84907262999</v>
      </c>
      <c r="ET83" s="13">
        <v>307392.37902271992</v>
      </c>
      <c r="EU83" s="13">
        <v>304785.15171609091</v>
      </c>
      <c r="EV83" s="13">
        <v>306075.73774290999</v>
      </c>
      <c r="EW83" s="13">
        <v>305467.28319016</v>
      </c>
      <c r="EX83" s="13">
        <v>308797.42184790998</v>
      </c>
    </row>
    <row r="84" spans="1:154" s="18" customFormat="1" x14ac:dyDescent="0.3">
      <c r="A84" s="15" t="s">
        <v>96</v>
      </c>
      <c r="B84" s="16">
        <v>63.398494149999998</v>
      </c>
      <c r="C84" s="16">
        <v>63.495269110000002</v>
      </c>
      <c r="D84" s="16">
        <v>196.59849415000002</v>
      </c>
      <c r="E84" s="16">
        <v>63.898000000000003</v>
      </c>
      <c r="F84" s="16">
        <v>227.85927434999999</v>
      </c>
      <c r="G84" s="16">
        <v>208.77977803000005</v>
      </c>
      <c r="H84" s="16">
        <v>67.061496759999997</v>
      </c>
      <c r="I84" s="16">
        <v>65.529939589999998</v>
      </c>
      <c r="J84" s="16">
        <v>65.529939589999998</v>
      </c>
      <c r="K84" s="16">
        <v>64.98244828</v>
      </c>
      <c r="L84" s="16">
        <v>65.427836857592524</v>
      </c>
      <c r="M84" s="16">
        <v>11.77060007</v>
      </c>
      <c r="N84" s="16">
        <v>1.3984941499999999</v>
      </c>
      <c r="O84" s="16">
        <v>0.85132405</v>
      </c>
      <c r="P84" s="16">
        <v>1.0263240500000002</v>
      </c>
      <c r="Q84" s="16">
        <v>1.2513240500000002</v>
      </c>
      <c r="R84" s="16">
        <v>0.60332405000000011</v>
      </c>
      <c r="S84" s="16">
        <v>0.60332405000000011</v>
      </c>
      <c r="T84" s="16">
        <v>1085.4120164200001</v>
      </c>
      <c r="U84" s="16">
        <v>0.85122291000000005</v>
      </c>
      <c r="V84" s="16">
        <v>0.5893293300000001</v>
      </c>
      <c r="W84" s="16">
        <v>0.90599727000000008</v>
      </c>
      <c r="X84" s="16">
        <v>8.5273240500000007</v>
      </c>
      <c r="Y84" s="16">
        <v>38.527324049999997</v>
      </c>
      <c r="Z84" s="16">
        <v>38.527324049999997</v>
      </c>
      <c r="AA84" s="16">
        <v>37.921168050000006</v>
      </c>
      <c r="AB84" s="16">
        <v>38.55801116</v>
      </c>
      <c r="AC84" s="16">
        <v>38.53</v>
      </c>
      <c r="AD84" s="16">
        <v>34.513266379999997</v>
      </c>
      <c r="AE84" s="16">
        <v>30.527324050000001</v>
      </c>
      <c r="AF84" s="16">
        <v>55.527324049999997</v>
      </c>
      <c r="AG84" s="16">
        <v>55.527324049999997</v>
      </c>
      <c r="AH84" s="16">
        <v>2.1978290500000002</v>
      </c>
      <c r="AI84" s="16">
        <v>1.6002530500000001</v>
      </c>
      <c r="AJ84" s="16">
        <v>7.3373240500000003</v>
      </c>
      <c r="AK84" s="16">
        <v>7.63432405</v>
      </c>
      <c r="AL84" s="16">
        <v>59.339677009999996</v>
      </c>
      <c r="AM84" s="16">
        <v>56.500677009999997</v>
      </c>
      <c r="AN84" s="16">
        <v>58.853735610000001</v>
      </c>
      <c r="AO84" s="16">
        <v>55.49237754</v>
      </c>
      <c r="AP84" s="16">
        <v>55.49237754</v>
      </c>
      <c r="AQ84" s="16">
        <v>55.49237754</v>
      </c>
      <c r="AR84" s="16">
        <v>55.492982699999999</v>
      </c>
      <c r="AS84" s="16">
        <v>57.64729921</v>
      </c>
      <c r="AT84" s="16">
        <v>55.492982699999999</v>
      </c>
      <c r="AU84" s="16">
        <v>52.965594840000001</v>
      </c>
      <c r="AV84" s="16">
        <v>51.604390160000001</v>
      </c>
      <c r="AW84" s="16">
        <v>52.53697098</v>
      </c>
      <c r="AX84" s="16">
        <v>95.402921789999994</v>
      </c>
      <c r="AY84" s="16">
        <v>90.682217499999993</v>
      </c>
      <c r="AZ84" s="16">
        <v>63.867309439999993</v>
      </c>
      <c r="BA84" s="16">
        <v>64.921163649999983</v>
      </c>
      <c r="BB84" s="16">
        <v>68.412611589999983</v>
      </c>
      <c r="BC84" s="16">
        <v>53.824113949999997</v>
      </c>
      <c r="BD84" s="16">
        <v>104.35136247999999</v>
      </c>
      <c r="BE84" s="16">
        <v>154.35136248000001</v>
      </c>
      <c r="BF84" s="16">
        <v>154.35136248000001</v>
      </c>
      <c r="BG84" s="16">
        <v>149.98158888</v>
      </c>
      <c r="BH84" s="16">
        <v>136.50342240999998</v>
      </c>
      <c r="BI84" s="16">
        <v>141.00701812</v>
      </c>
      <c r="BJ84" s="16">
        <v>159.51203882000001</v>
      </c>
      <c r="BK84" s="16">
        <v>161.45047228000001</v>
      </c>
      <c r="BL84" s="16">
        <v>162.03292439000001</v>
      </c>
      <c r="BM84" s="16">
        <v>227.81943515</v>
      </c>
      <c r="BN84" s="16">
        <v>229.65743909999998</v>
      </c>
      <c r="BO84" s="16">
        <v>165.71829414999996</v>
      </c>
      <c r="BP84" s="16">
        <v>171.28158147999997</v>
      </c>
      <c r="BQ84" s="16">
        <v>170.53473448</v>
      </c>
      <c r="BR84" s="16">
        <v>498.00941752</v>
      </c>
      <c r="BS84" s="16">
        <v>565.84786438999993</v>
      </c>
      <c r="BT84" s="16">
        <v>565.77540978999991</v>
      </c>
      <c r="BU84" s="16">
        <v>1482.9926345700001</v>
      </c>
      <c r="BV84" s="16">
        <v>2159.8991930699999</v>
      </c>
      <c r="BW84" s="16">
        <v>2098.4875004299997</v>
      </c>
      <c r="BX84" s="16">
        <v>2098.5995853900004</v>
      </c>
      <c r="BY84" s="16">
        <v>2099.2519913900001</v>
      </c>
      <c r="BZ84" s="16">
        <v>2099.92722839</v>
      </c>
      <c r="CA84" s="16">
        <v>2138.5182269899997</v>
      </c>
      <c r="CB84" s="16">
        <v>2109.62731239</v>
      </c>
      <c r="CC84" s="16">
        <v>2115.9030343900004</v>
      </c>
      <c r="CD84" s="16">
        <v>2122.11025139</v>
      </c>
      <c r="CE84" s="16">
        <v>2124.1509409299997</v>
      </c>
      <c r="CF84" s="16">
        <v>2028.34635039</v>
      </c>
      <c r="CG84" s="16">
        <v>2029.03342539</v>
      </c>
      <c r="CH84" s="16">
        <v>1497.29522539</v>
      </c>
      <c r="CI84" s="16">
        <v>1521.264482308</v>
      </c>
      <c r="CJ84" s="16">
        <v>1497.8002253900002</v>
      </c>
      <c r="CK84" s="16">
        <v>1497.29522539</v>
      </c>
      <c r="CL84" s="16">
        <v>1497.29522539</v>
      </c>
      <c r="CM84" s="16">
        <v>1508.9237766900003</v>
      </c>
      <c r="CN84" s="16">
        <v>1356.7679013400002</v>
      </c>
      <c r="CO84" s="16">
        <v>878.98286484000016</v>
      </c>
      <c r="CP84" s="16">
        <v>843.77475984000012</v>
      </c>
      <c r="CQ84" s="16">
        <v>843.77779634000012</v>
      </c>
      <c r="CR84" s="16">
        <v>843.77779634000001</v>
      </c>
      <c r="CS84" s="16">
        <v>1134.5842005499999</v>
      </c>
      <c r="CT84" s="16">
        <v>1273.1897967</v>
      </c>
      <c r="CU84" s="16">
        <v>994.36002721</v>
      </c>
      <c r="CV84" s="16">
        <v>994.34174408000001</v>
      </c>
      <c r="CW84" s="16">
        <v>986.84174408000001</v>
      </c>
      <c r="CX84" s="16">
        <v>986.84174408000001</v>
      </c>
      <c r="CY84" s="16">
        <v>986.84174408000001</v>
      </c>
      <c r="CZ84" s="16">
        <v>979.34174408000001</v>
      </c>
      <c r="DA84" s="16">
        <v>977.35011408000003</v>
      </c>
      <c r="DB84" s="16">
        <v>977.35011408000003</v>
      </c>
      <c r="DC84" s="16">
        <v>969.85011408000003</v>
      </c>
      <c r="DD84" s="16">
        <v>969.85011408000003</v>
      </c>
      <c r="DE84" s="16">
        <v>969.85011408000003</v>
      </c>
      <c r="DF84" s="16">
        <v>962.35011408000003</v>
      </c>
      <c r="DG84" s="16">
        <v>962.35011408000003</v>
      </c>
      <c r="DH84" s="16">
        <v>962.35011408000003</v>
      </c>
      <c r="DI84" s="16">
        <v>963.07235586000002</v>
      </c>
      <c r="DJ84" s="16">
        <v>954.85011408000003</v>
      </c>
      <c r="DK84" s="16">
        <v>2020.21011408</v>
      </c>
      <c r="DL84" s="16">
        <v>947.35011408000003</v>
      </c>
      <c r="DM84" s="16">
        <v>947.35011408000003</v>
      </c>
      <c r="DN84" s="16">
        <v>946.78616634000002</v>
      </c>
      <c r="DO84" s="16">
        <v>943.07616633999999</v>
      </c>
      <c r="DP84" s="16">
        <v>943.06779633999997</v>
      </c>
      <c r="DQ84" s="16">
        <v>941.27779634000001</v>
      </c>
      <c r="DR84" s="16">
        <v>944.57779633999996</v>
      </c>
      <c r="DS84" s="16">
        <v>949.74340933999997</v>
      </c>
      <c r="DT84" s="16">
        <v>951.16205257000001</v>
      </c>
      <c r="DU84" s="16">
        <v>926.36744656999997</v>
      </c>
      <c r="DV84" s="16">
        <v>952.88240155999995</v>
      </c>
      <c r="DW84" s="16">
        <v>936.37039898</v>
      </c>
      <c r="DX84" s="16">
        <v>920.27193482999996</v>
      </c>
      <c r="DY84" s="16">
        <v>912.74680406000004</v>
      </c>
      <c r="DZ84" s="16">
        <v>912.72045817000003</v>
      </c>
      <c r="EA84" s="16">
        <v>905.49031017000004</v>
      </c>
      <c r="EB84" s="16">
        <v>903.92424833999996</v>
      </c>
      <c r="EC84" s="16">
        <v>934.06188528999996</v>
      </c>
      <c r="ED84" s="16">
        <v>903.77779634000001</v>
      </c>
      <c r="EE84" s="16">
        <v>903.79342134000001</v>
      </c>
      <c r="EF84" s="16">
        <v>903.8440147</v>
      </c>
      <c r="EG84" s="16">
        <v>904.75052920000007</v>
      </c>
      <c r="EH84" s="16">
        <v>904.83939611000005</v>
      </c>
      <c r="EI84" s="16">
        <v>905.41505591000009</v>
      </c>
      <c r="EJ84" s="16">
        <v>900.7850559100001</v>
      </c>
      <c r="EK84" s="16">
        <v>900.7850559100001</v>
      </c>
      <c r="EL84" s="16">
        <v>901.54979634000006</v>
      </c>
      <c r="EM84" s="16">
        <v>2118.6829775999995</v>
      </c>
      <c r="EN84" s="16">
        <v>894.14979634000008</v>
      </c>
      <c r="EO84" s="16">
        <v>894.36995534000005</v>
      </c>
      <c r="EP84" s="16">
        <v>888.48612819999994</v>
      </c>
      <c r="EQ84" s="16">
        <v>937.07278699999995</v>
      </c>
      <c r="ER84" s="16">
        <v>2064.6320142000004</v>
      </c>
      <c r="ES84" s="16">
        <v>4241.1177806699998</v>
      </c>
      <c r="ET84" s="16">
        <v>4213.8536210399998</v>
      </c>
      <c r="EU84" s="16">
        <v>2101.4271331299997</v>
      </c>
      <c r="EV84" s="16">
        <v>890.65634513000009</v>
      </c>
      <c r="EW84" s="16">
        <v>878.16498962000003</v>
      </c>
      <c r="EX84" s="16">
        <v>878.10124894</v>
      </c>
    </row>
    <row r="85" spans="1:154" s="18" customFormat="1" x14ac:dyDescent="0.3">
      <c r="A85" s="15" t="s">
        <v>97</v>
      </c>
      <c r="B85" s="16">
        <v>1320.1005597099997</v>
      </c>
      <c r="C85" s="16">
        <v>1269.5951163300001</v>
      </c>
      <c r="D85" s="16">
        <v>1073.9986592799999</v>
      </c>
      <c r="E85" s="16">
        <v>707.61096834348814</v>
      </c>
      <c r="F85" s="16">
        <v>1181.07666819</v>
      </c>
      <c r="G85" s="16">
        <v>1154.8203044799998</v>
      </c>
      <c r="H85" s="16">
        <v>606.60340787000007</v>
      </c>
      <c r="I85" s="16">
        <v>707.67613727000003</v>
      </c>
      <c r="J85" s="16">
        <v>703.32113727000001</v>
      </c>
      <c r="K85" s="16">
        <v>745.25285415999997</v>
      </c>
      <c r="L85" s="16">
        <v>716.7255098600001</v>
      </c>
      <c r="M85" s="16">
        <v>730.98114809720721</v>
      </c>
      <c r="N85" s="16">
        <v>495.62196617844876</v>
      </c>
      <c r="O85" s="16">
        <v>581.19469756844887</v>
      </c>
      <c r="P85" s="16">
        <v>671.87177974844894</v>
      </c>
      <c r="Q85" s="16">
        <v>665.58623657844885</v>
      </c>
      <c r="R85" s="16">
        <v>638.94500671844867</v>
      </c>
      <c r="S85" s="16">
        <v>726.06813586999999</v>
      </c>
      <c r="T85" s="16">
        <v>740.94065217000002</v>
      </c>
      <c r="U85" s="16">
        <v>-1191.3874243424459</v>
      </c>
      <c r="V85" s="16">
        <v>720.77419641000006</v>
      </c>
      <c r="W85" s="16">
        <v>662.51537776999999</v>
      </c>
      <c r="X85" s="16">
        <v>667.84252000999993</v>
      </c>
      <c r="Y85" s="16">
        <v>667.69806784000002</v>
      </c>
      <c r="Z85" s="16">
        <v>677.27957776999995</v>
      </c>
      <c r="AA85" s="16">
        <v>546.35529393000002</v>
      </c>
      <c r="AB85" s="16">
        <v>544.9401565600001</v>
      </c>
      <c r="AC85" s="16">
        <v>557.06794422000007</v>
      </c>
      <c r="AD85" s="16">
        <v>496.22650900000008</v>
      </c>
      <c r="AE85" s="16">
        <v>498.33650900000009</v>
      </c>
      <c r="AF85" s="16">
        <v>489.19914417000001</v>
      </c>
      <c r="AG85" s="16">
        <v>477.46914416999999</v>
      </c>
      <c r="AH85" s="16">
        <v>480.63007650999998</v>
      </c>
      <c r="AI85" s="16">
        <v>531.88032796000005</v>
      </c>
      <c r="AJ85" s="16">
        <v>551.63764475999994</v>
      </c>
      <c r="AK85" s="16">
        <v>551.98798405999992</v>
      </c>
      <c r="AL85" s="16">
        <v>287.36268999999993</v>
      </c>
      <c r="AM85" s="16">
        <v>206.02916400000001</v>
      </c>
      <c r="AN85" s="16">
        <v>205.57988900000001</v>
      </c>
      <c r="AO85" s="16">
        <v>162.472982</v>
      </c>
      <c r="AP85" s="16">
        <v>162.03794799999997</v>
      </c>
      <c r="AQ85" s="16">
        <v>161.79149099999998</v>
      </c>
      <c r="AR85" s="16">
        <v>247.47055344999995</v>
      </c>
      <c r="AS85" s="16">
        <v>192.34214199999997</v>
      </c>
      <c r="AT85" s="16">
        <v>28.60544299999998</v>
      </c>
      <c r="AU85" s="16">
        <v>66.442401279999984</v>
      </c>
      <c r="AV85" s="16">
        <v>326.5024656999999</v>
      </c>
      <c r="AW85" s="16">
        <v>27.901398999999998</v>
      </c>
      <c r="AX85" s="16">
        <v>28.252854999999997</v>
      </c>
      <c r="AY85" s="16">
        <v>28.252522999999997</v>
      </c>
      <c r="AZ85" s="16">
        <v>36.630586909999998</v>
      </c>
      <c r="BA85" s="16">
        <v>31.625864979999996</v>
      </c>
      <c r="BB85" s="16">
        <v>31.391036679999996</v>
      </c>
      <c r="BC85" s="16">
        <v>28.252431999999995</v>
      </c>
      <c r="BD85" s="16">
        <v>33.902431999999997</v>
      </c>
      <c r="BE85" s="16">
        <v>65.802416649999998</v>
      </c>
      <c r="BF85" s="16">
        <v>70.802431999999996</v>
      </c>
      <c r="BG85" s="16">
        <v>68.363819049999989</v>
      </c>
      <c r="BH85" s="16">
        <v>60.802431999999996</v>
      </c>
      <c r="BI85" s="16">
        <v>54.021866239999994</v>
      </c>
      <c r="BJ85" s="16">
        <v>85.793704489999996</v>
      </c>
      <c r="BK85" s="16">
        <v>86.358720449999993</v>
      </c>
      <c r="BL85" s="16">
        <v>60.802431999999996</v>
      </c>
      <c r="BM85" s="16">
        <v>70.802431999999996</v>
      </c>
      <c r="BN85" s="16">
        <v>80.802431999999996</v>
      </c>
      <c r="BO85" s="16">
        <v>80.802431999999996</v>
      </c>
      <c r="BP85" s="16">
        <v>68.252431999999999</v>
      </c>
      <c r="BQ85" s="16">
        <v>68.252431999999999</v>
      </c>
      <c r="BR85" s="16">
        <v>93.252431999999999</v>
      </c>
      <c r="BS85" s="16">
        <v>83.252431999999999</v>
      </c>
      <c r="BT85" s="16">
        <v>83.252431999999999</v>
      </c>
      <c r="BU85" s="16">
        <v>83.252431999999999</v>
      </c>
      <c r="BV85" s="16">
        <v>105.262432</v>
      </c>
      <c r="BW85" s="16">
        <v>110.934432</v>
      </c>
      <c r="BX85" s="16">
        <v>110.934432</v>
      </c>
      <c r="BY85" s="16">
        <v>122.327432</v>
      </c>
      <c r="BZ85" s="16">
        <v>122.32743199999999</v>
      </c>
      <c r="CA85" s="16">
        <v>122.32743199999999</v>
      </c>
      <c r="CB85" s="16">
        <v>122.32743199999999</v>
      </c>
      <c r="CC85" s="16">
        <v>122.32743199999999</v>
      </c>
      <c r="CD85" s="16">
        <v>122.32743199999999</v>
      </c>
      <c r="CE85" s="16">
        <v>128.92443199999997</v>
      </c>
      <c r="CF85" s="16">
        <v>135.62443199999998</v>
      </c>
      <c r="CG85" s="16">
        <v>128.924432</v>
      </c>
      <c r="CH85" s="16">
        <v>128.924432</v>
      </c>
      <c r="CI85" s="16">
        <v>130.72443200000001</v>
      </c>
      <c r="CJ85" s="16">
        <v>130.72443200000001</v>
      </c>
      <c r="CK85" s="16">
        <v>129.45887546</v>
      </c>
      <c r="CL85" s="16">
        <v>129.43462786000001</v>
      </c>
      <c r="CM85" s="16">
        <v>139.41471773999999</v>
      </c>
      <c r="CN85" s="16">
        <v>139.39392463999999</v>
      </c>
      <c r="CO85" s="16">
        <v>127.49444438000002</v>
      </c>
      <c r="CP85" s="16">
        <v>127.54973967999999</v>
      </c>
      <c r="CQ85" s="16">
        <v>122.41053120999999</v>
      </c>
      <c r="CR85" s="16">
        <v>121.14220436000001</v>
      </c>
      <c r="CS85" s="16">
        <v>151.12318173</v>
      </c>
      <c r="CT85" s="16">
        <v>154.85320801999998</v>
      </c>
      <c r="CU85" s="16">
        <v>153.249483</v>
      </c>
      <c r="CV85" s="16">
        <v>153.249483</v>
      </c>
      <c r="CW85" s="16">
        <v>150.25479819</v>
      </c>
      <c r="CX85" s="16">
        <v>151.50241399999999</v>
      </c>
      <c r="CY85" s="16">
        <v>151.50241399999999</v>
      </c>
      <c r="CZ85" s="16">
        <v>151.49906950999997</v>
      </c>
      <c r="DA85" s="16">
        <v>148.84906951000033</v>
      </c>
      <c r="DB85" s="16">
        <v>147.5619496900012</v>
      </c>
      <c r="DC85" s="16">
        <v>247.26513577</v>
      </c>
      <c r="DD85" s="16">
        <v>256.58166576999997</v>
      </c>
      <c r="DE85" s="16">
        <v>256.59666576999996</v>
      </c>
      <c r="DF85" s="16">
        <v>256.19351369000003</v>
      </c>
      <c r="DG85" s="16">
        <v>258.96351369000001</v>
      </c>
      <c r="DH85" s="16">
        <v>242.76354369000001</v>
      </c>
      <c r="DI85" s="16">
        <v>240.5588937</v>
      </c>
      <c r="DJ85" s="16">
        <v>4.9298937000000222</v>
      </c>
      <c r="DK85" s="16">
        <v>213.63898370000001</v>
      </c>
      <c r="DL85" s="16">
        <v>63.752413999999995</v>
      </c>
      <c r="DM85" s="16">
        <v>62.502413999999995</v>
      </c>
      <c r="DN85" s="16">
        <v>63.898029999999999</v>
      </c>
      <c r="DO85" s="16">
        <v>0</v>
      </c>
      <c r="DP85" s="16">
        <v>0</v>
      </c>
      <c r="DQ85" s="16">
        <v>0</v>
      </c>
      <c r="DR85" s="16">
        <v>0</v>
      </c>
      <c r="DS85" s="16">
        <v>0</v>
      </c>
      <c r="DT85" s="16">
        <v>0</v>
      </c>
      <c r="DU85" s="16">
        <v>0</v>
      </c>
      <c r="DV85" s="16">
        <v>0</v>
      </c>
      <c r="DW85" s="16">
        <v>2345.5656082199998</v>
      </c>
      <c r="DX85" s="16">
        <v>0.56386668999999989</v>
      </c>
      <c r="DY85" s="16">
        <v>14401.822727820001</v>
      </c>
      <c r="DZ85" s="16">
        <v>0.56386668999999989</v>
      </c>
      <c r="EA85" s="16">
        <v>0</v>
      </c>
      <c r="EB85" s="16">
        <v>0</v>
      </c>
      <c r="EC85" s="16">
        <v>0</v>
      </c>
      <c r="ED85" s="16">
        <v>0</v>
      </c>
      <c r="EE85" s="16">
        <v>0</v>
      </c>
      <c r="EF85" s="16">
        <v>0</v>
      </c>
      <c r="EG85" s="16">
        <v>0</v>
      </c>
      <c r="EH85" s="16">
        <v>0</v>
      </c>
      <c r="EI85" s="16">
        <v>0</v>
      </c>
      <c r="EJ85" s="16">
        <v>0</v>
      </c>
      <c r="EK85" s="16">
        <v>0</v>
      </c>
      <c r="EL85" s="16">
        <v>0</v>
      </c>
      <c r="EM85" s="16">
        <v>0</v>
      </c>
      <c r="EN85" s="16">
        <v>0</v>
      </c>
      <c r="EO85" s="16">
        <v>0</v>
      </c>
      <c r="EP85" s="16">
        <v>0</v>
      </c>
      <c r="EQ85" s="16">
        <v>0</v>
      </c>
      <c r="ER85" s="16">
        <v>0</v>
      </c>
      <c r="ES85" s="16">
        <v>0</v>
      </c>
      <c r="ET85" s="16">
        <v>0</v>
      </c>
      <c r="EU85" s="16">
        <v>0</v>
      </c>
      <c r="EV85" s="16">
        <v>0</v>
      </c>
      <c r="EW85" s="16">
        <v>0</v>
      </c>
      <c r="EX85" s="16">
        <v>0</v>
      </c>
    </row>
    <row r="86" spans="1:154" s="18" customFormat="1" x14ac:dyDescent="0.3">
      <c r="A86" s="15" t="s">
        <v>98</v>
      </c>
      <c r="B86" s="16">
        <v>788.69054660999996</v>
      </c>
      <c r="C86" s="16">
        <v>612.47129443000006</v>
      </c>
      <c r="D86" s="16">
        <v>623.71399858999996</v>
      </c>
      <c r="E86" s="16">
        <v>754.15885412216142</v>
      </c>
      <c r="F86" s="16">
        <v>485.74763364000012</v>
      </c>
      <c r="G86" s="16">
        <v>545.24166715999991</v>
      </c>
      <c r="H86" s="16">
        <v>986.06092244999979</v>
      </c>
      <c r="I86" s="16">
        <v>1082.4455631999997</v>
      </c>
      <c r="J86" s="16">
        <v>1017.8665632</v>
      </c>
      <c r="K86" s="16">
        <v>1077.7580540599999</v>
      </c>
      <c r="L86" s="16">
        <v>1132.6550472680804</v>
      </c>
      <c r="M86" s="16">
        <v>921.96685742876321</v>
      </c>
      <c r="N86" s="16">
        <v>1061.9309836624548</v>
      </c>
      <c r="O86" s="16">
        <v>1100.3178191524548</v>
      </c>
      <c r="P86" s="16">
        <v>939.5640055824548</v>
      </c>
      <c r="Q86" s="16">
        <v>1149.0270558424547</v>
      </c>
      <c r="R86" s="16">
        <v>1057.7335051724547</v>
      </c>
      <c r="S86" s="16">
        <v>1065.87469751</v>
      </c>
      <c r="T86" s="16">
        <v>1051.3764857599999</v>
      </c>
      <c r="U86" s="16">
        <v>1180.9116052395659</v>
      </c>
      <c r="V86" s="16">
        <v>1078.3666100600001</v>
      </c>
      <c r="W86" s="16">
        <v>1182.7981914900001</v>
      </c>
      <c r="X86" s="16">
        <v>1183.2070137999999</v>
      </c>
      <c r="Y86" s="16">
        <v>1230.8301033299999</v>
      </c>
      <c r="Z86" s="16">
        <v>1199.2969746000001</v>
      </c>
      <c r="AA86" s="16">
        <v>1057.4713837500001</v>
      </c>
      <c r="AB86" s="16">
        <v>916.66439838000019</v>
      </c>
      <c r="AC86" s="16">
        <v>963.03299319000007</v>
      </c>
      <c r="AD86" s="16">
        <v>967.73888212000008</v>
      </c>
      <c r="AE86" s="16">
        <v>1020.31406027</v>
      </c>
      <c r="AF86" s="16">
        <v>1028.43666616</v>
      </c>
      <c r="AG86" s="16">
        <v>790.37071252999999</v>
      </c>
      <c r="AH86" s="16">
        <v>752.14628562999985</v>
      </c>
      <c r="AI86" s="16">
        <v>818.30006902999992</v>
      </c>
      <c r="AJ86" s="16">
        <v>795.01469986999996</v>
      </c>
      <c r="AK86" s="16">
        <v>738.50728133999996</v>
      </c>
      <c r="AL86" s="16">
        <v>821.91708872999982</v>
      </c>
      <c r="AM86" s="16">
        <v>776.25730492999992</v>
      </c>
      <c r="AN86" s="16">
        <v>774.93634212999984</v>
      </c>
      <c r="AO86" s="16">
        <v>826.29681113999993</v>
      </c>
      <c r="AP86" s="16">
        <v>680.94715625999993</v>
      </c>
      <c r="AQ86" s="16">
        <v>913.67163883000001</v>
      </c>
      <c r="AR86" s="16">
        <v>918.47139009</v>
      </c>
      <c r="AS86" s="16">
        <v>708.80463841999995</v>
      </c>
      <c r="AT86" s="16">
        <v>652.26488842000003</v>
      </c>
      <c r="AU86" s="16">
        <v>887.86917986000003</v>
      </c>
      <c r="AV86" s="16">
        <v>866.60187463999989</v>
      </c>
      <c r="AW86" s="16">
        <v>792.12340663999998</v>
      </c>
      <c r="AX86" s="16">
        <v>965.32206456999995</v>
      </c>
      <c r="AY86" s="16">
        <v>926.69533997999986</v>
      </c>
      <c r="AZ86" s="16">
        <v>877.03282333999994</v>
      </c>
      <c r="BA86" s="16">
        <v>1054.5726574599998</v>
      </c>
      <c r="BB86" s="16">
        <v>926.38228201999993</v>
      </c>
      <c r="BC86" s="16">
        <v>883.36243112</v>
      </c>
      <c r="BD86" s="16">
        <v>566.96426348</v>
      </c>
      <c r="BE86" s="16">
        <v>565.84121884000001</v>
      </c>
      <c r="BF86" s="16">
        <v>551.93907419000004</v>
      </c>
      <c r="BG86" s="16">
        <v>551.74777127000004</v>
      </c>
      <c r="BH86" s="16">
        <v>467.80428797999997</v>
      </c>
      <c r="BI86" s="16">
        <v>448.90578797999996</v>
      </c>
      <c r="BJ86" s="16">
        <v>478.87263781999997</v>
      </c>
      <c r="BK86" s="16">
        <v>541.87710855</v>
      </c>
      <c r="BL86" s="16">
        <v>506.49331787999989</v>
      </c>
      <c r="BM86" s="16">
        <v>435.45380381000001</v>
      </c>
      <c r="BN86" s="16">
        <v>499.86610962000003</v>
      </c>
      <c r="BO86" s="16">
        <v>508.32434394000001</v>
      </c>
      <c r="BP86" s="16">
        <v>402.96903500999991</v>
      </c>
      <c r="BQ86" s="16">
        <v>403.06055297</v>
      </c>
      <c r="BR86" s="16">
        <v>402.75751704999999</v>
      </c>
      <c r="BS86" s="16">
        <v>416.87068493999999</v>
      </c>
      <c r="BT86" s="16">
        <v>402.88100000000003</v>
      </c>
      <c r="BU86" s="16">
        <v>402.88099999999997</v>
      </c>
      <c r="BV86" s="16">
        <v>537.73356982999996</v>
      </c>
      <c r="BW86" s="16">
        <v>452.88000000000005</v>
      </c>
      <c r="BX86" s="16">
        <v>452.88</v>
      </c>
      <c r="BY86" s="16">
        <v>452.80599999999998</v>
      </c>
      <c r="BZ86" s="16">
        <v>445.80599999999998</v>
      </c>
      <c r="CA86" s="16">
        <v>420.29599999999999</v>
      </c>
      <c r="CB86" s="16">
        <v>537.50832069000001</v>
      </c>
      <c r="CC86" s="16">
        <v>519.44875997999998</v>
      </c>
      <c r="CD86" s="16">
        <v>499.03948665000001</v>
      </c>
      <c r="CE86" s="16">
        <v>537.57875663000004</v>
      </c>
      <c r="CF86" s="16">
        <v>536.06657662999999</v>
      </c>
      <c r="CG86" s="16">
        <v>460.29742822999998</v>
      </c>
      <c r="CH86" s="16">
        <v>477.23868614000003</v>
      </c>
      <c r="CI86" s="16">
        <v>477.94762126000001</v>
      </c>
      <c r="CJ86" s="16">
        <v>487.73685105999999</v>
      </c>
      <c r="CK86" s="16">
        <v>487.92006028000003</v>
      </c>
      <c r="CL86" s="16">
        <v>488.34060227999998</v>
      </c>
      <c r="CM86" s="16">
        <v>469.04717528000003</v>
      </c>
      <c r="CN86" s="16">
        <v>489.10398422000003</v>
      </c>
      <c r="CO86" s="16">
        <v>314.98700000000002</v>
      </c>
      <c r="CP86" s="16">
        <v>289.38106242000003</v>
      </c>
      <c r="CQ86" s="16">
        <v>1195.3539999999998</v>
      </c>
      <c r="CR86" s="16">
        <v>1195.354</v>
      </c>
      <c r="CS86" s="16">
        <v>1170.355</v>
      </c>
      <c r="CT86" s="16">
        <v>1195.1650000000004</v>
      </c>
      <c r="CU86" s="16">
        <v>1183.6659999999997</v>
      </c>
      <c r="CV86" s="16">
        <v>1183.6659999999997</v>
      </c>
      <c r="CW86" s="16">
        <v>1194.1189999999997</v>
      </c>
      <c r="CX86" s="16">
        <v>1173.9989999999998</v>
      </c>
      <c r="CY86" s="16">
        <v>1193.9989999999998</v>
      </c>
      <c r="CZ86" s="16">
        <v>1192.7750000000001</v>
      </c>
      <c r="DA86" s="16">
        <v>1120.77</v>
      </c>
      <c r="DB86" s="16">
        <v>1095.7020735399999</v>
      </c>
      <c r="DC86" s="16">
        <v>1189.0709999999999</v>
      </c>
      <c r="DD86" s="16">
        <v>1079.4223099399999</v>
      </c>
      <c r="DE86" s="16">
        <v>1062.4275607300001</v>
      </c>
      <c r="DF86" s="16">
        <v>1132.9392822599998</v>
      </c>
      <c r="DG86" s="16">
        <v>1096.4330296199998</v>
      </c>
      <c r="DH86" s="16">
        <v>1057.09311187</v>
      </c>
      <c r="DI86" s="16">
        <v>1127.8964919699999</v>
      </c>
      <c r="DJ86" s="16">
        <v>1075.12717666</v>
      </c>
      <c r="DK86" s="16">
        <v>1096.5349549499999</v>
      </c>
      <c r="DL86" s="16">
        <v>1107.9070884499999</v>
      </c>
      <c r="DM86" s="16">
        <v>901.28899999999999</v>
      </c>
      <c r="DN86" s="16">
        <v>890.39099999999996</v>
      </c>
      <c r="DO86" s="16">
        <v>893.95199945000002</v>
      </c>
      <c r="DP86" s="16">
        <v>890.39099999999996</v>
      </c>
      <c r="DQ86" s="16">
        <v>893.94132328000001</v>
      </c>
      <c r="DR86" s="16">
        <v>893.77847144999998</v>
      </c>
      <c r="DS86" s="16">
        <v>893.77301232999991</v>
      </c>
      <c r="DT86" s="16">
        <v>900.01748364999992</v>
      </c>
      <c r="DU86" s="16">
        <v>896.64099999999996</v>
      </c>
      <c r="DV86" s="16">
        <v>896.64099999999996</v>
      </c>
      <c r="DW86" s="16">
        <v>890.39099999999996</v>
      </c>
      <c r="DX86" s="16">
        <v>0</v>
      </c>
      <c r="DY86" s="16">
        <v>0</v>
      </c>
      <c r="DZ86" s="16">
        <v>0</v>
      </c>
      <c r="EA86" s="16">
        <v>0</v>
      </c>
      <c r="EB86" s="16">
        <v>0</v>
      </c>
      <c r="EC86" s="16">
        <v>0</v>
      </c>
      <c r="ED86" s="16">
        <v>0</v>
      </c>
      <c r="EE86" s="16">
        <v>0</v>
      </c>
      <c r="EF86" s="16">
        <v>72.262268000000006</v>
      </c>
      <c r="EG86" s="16">
        <v>71.347500000000011</v>
      </c>
      <c r="EH86" s="16">
        <v>71.347500000000011</v>
      </c>
      <c r="EI86" s="16">
        <v>69.397500000000008</v>
      </c>
      <c r="EJ86" s="16">
        <v>75.613492250000007</v>
      </c>
      <c r="EK86" s="16">
        <v>74.889940250000009</v>
      </c>
      <c r="EL86" s="16">
        <v>75.289940250000015</v>
      </c>
      <c r="EM86" s="16">
        <v>75.754364250000009</v>
      </c>
      <c r="EN86" s="16">
        <v>75.333787080000008</v>
      </c>
      <c r="EO86" s="16">
        <v>72.459456610000004</v>
      </c>
      <c r="EP86" s="16">
        <v>173.61841896999999</v>
      </c>
      <c r="EQ86" s="16">
        <v>174.89794151999999</v>
      </c>
      <c r="ER86" s="16">
        <v>139.48211900000001</v>
      </c>
      <c r="ES86" s="16">
        <v>110.0802601</v>
      </c>
      <c r="ET86" s="16">
        <v>137.6586021</v>
      </c>
      <c r="EU86" s="16">
        <v>113.7232151</v>
      </c>
      <c r="EV86" s="16">
        <v>173.77801500000001</v>
      </c>
      <c r="EW86" s="16">
        <v>173.69868721</v>
      </c>
      <c r="EX86" s="16">
        <v>143.59870221</v>
      </c>
    </row>
    <row r="87" spans="1:154" s="18" customFormat="1" x14ac:dyDescent="0.3">
      <c r="A87" s="15" t="s">
        <v>99</v>
      </c>
      <c r="B87" s="16">
        <v>3656.8801750899993</v>
      </c>
      <c r="C87" s="16">
        <v>3705.8214526599995</v>
      </c>
      <c r="D87" s="16">
        <v>3760.7424696199996</v>
      </c>
      <c r="E87" s="16">
        <v>3971.9156500078293</v>
      </c>
      <c r="F87" s="16">
        <v>3960.7434216800002</v>
      </c>
      <c r="G87" s="16">
        <v>3962.3703689100003</v>
      </c>
      <c r="H87" s="16">
        <v>4276.1823530199999</v>
      </c>
      <c r="I87" s="16">
        <v>4157.2396301199997</v>
      </c>
      <c r="J87" s="16">
        <v>4157.2396301199997</v>
      </c>
      <c r="K87" s="16">
        <v>4132.4099803100016</v>
      </c>
      <c r="L87" s="16">
        <v>4457.6941384688052</v>
      </c>
      <c r="M87" s="16">
        <v>4523.5999567600002</v>
      </c>
      <c r="N87" s="16">
        <v>5108.4142097457952</v>
      </c>
      <c r="O87" s="16">
        <v>5081.9674599457949</v>
      </c>
      <c r="P87" s="16">
        <v>5126.8953383057951</v>
      </c>
      <c r="Q87" s="16">
        <v>5165.0906618657955</v>
      </c>
      <c r="R87" s="16">
        <v>5317.8606402357964</v>
      </c>
      <c r="S87" s="16">
        <v>5354.5021192600007</v>
      </c>
      <c r="T87" s="16">
        <v>5278.8311776700002</v>
      </c>
      <c r="U87" s="16">
        <v>5371.1136005197668</v>
      </c>
      <c r="V87" s="16">
        <v>5263.8233192099997</v>
      </c>
      <c r="W87" s="16">
        <v>5406.9838908000002</v>
      </c>
      <c r="X87" s="16">
        <v>5333.4854940499999</v>
      </c>
      <c r="Y87" s="16">
        <v>5362.730285730001</v>
      </c>
      <c r="Z87" s="16">
        <v>5700.2509446200002</v>
      </c>
      <c r="AA87" s="16">
        <v>5756.9525273700001</v>
      </c>
      <c r="AB87" s="16">
        <v>5711.4330357700001</v>
      </c>
      <c r="AC87" s="16">
        <v>6712.7084990000012</v>
      </c>
      <c r="AD87" s="16">
        <v>6421.0674609099997</v>
      </c>
      <c r="AE87" s="16">
        <v>6588.4959903499994</v>
      </c>
      <c r="AF87" s="16">
        <v>7377.2623307799995</v>
      </c>
      <c r="AG87" s="16">
        <v>7034.9955981299981</v>
      </c>
      <c r="AH87" s="16">
        <v>7045.3675603799984</v>
      </c>
      <c r="AI87" s="16">
        <v>7838.43281372</v>
      </c>
      <c r="AJ87" s="16">
        <v>7572.096895409999</v>
      </c>
      <c r="AK87" s="16">
        <v>7659.3438165599982</v>
      </c>
      <c r="AL87" s="16">
        <v>9285.0960463800002</v>
      </c>
      <c r="AM87" s="16">
        <v>8613.7317278799983</v>
      </c>
      <c r="AN87" s="16">
        <v>8386.6239394400018</v>
      </c>
      <c r="AO87" s="16">
        <v>9758.2106593299995</v>
      </c>
      <c r="AP87" s="16">
        <v>9248.3497526699994</v>
      </c>
      <c r="AQ87" s="16">
        <v>9109.4403649899978</v>
      </c>
      <c r="AR87" s="16">
        <v>11062.259959800003</v>
      </c>
      <c r="AS87" s="16">
        <v>10515.81693391</v>
      </c>
      <c r="AT87" s="16">
        <v>10472.686167489999</v>
      </c>
      <c r="AU87" s="16">
        <v>12204.780675189997</v>
      </c>
      <c r="AV87" s="16">
        <v>11654.5977396</v>
      </c>
      <c r="AW87" s="16">
        <v>12150.589780099997</v>
      </c>
      <c r="AX87" s="16">
        <v>14041.812982439998</v>
      </c>
      <c r="AY87" s="16">
        <v>13183.683878769998</v>
      </c>
      <c r="AZ87" s="16">
        <v>12962.818192340001</v>
      </c>
      <c r="BA87" s="16">
        <v>14390.229559900001</v>
      </c>
      <c r="BB87" s="16">
        <v>14003.27882037</v>
      </c>
      <c r="BC87" s="16">
        <v>14018.984537959999</v>
      </c>
      <c r="BD87" s="16">
        <v>17285.219616739756</v>
      </c>
      <c r="BE87" s="16">
        <v>16661.110893029996</v>
      </c>
      <c r="BF87" s="16">
        <v>16806.821874509998</v>
      </c>
      <c r="BG87" s="16">
        <v>18818.467298800002</v>
      </c>
      <c r="BH87" s="16">
        <v>18203.70857576</v>
      </c>
      <c r="BI87" s="16">
        <v>18785.215777630005</v>
      </c>
      <c r="BJ87" s="16">
        <v>21464.179060640003</v>
      </c>
      <c r="BK87" s="16">
        <v>20856.69929927</v>
      </c>
      <c r="BL87" s="16">
        <v>21055.823270069999</v>
      </c>
      <c r="BM87" s="16">
        <v>22913.566758000008</v>
      </c>
      <c r="BN87" s="16">
        <v>22570.027300549995</v>
      </c>
      <c r="BO87" s="16">
        <v>22847.158437439997</v>
      </c>
      <c r="BP87" s="16">
        <v>23970.556930890001</v>
      </c>
      <c r="BQ87" s="16">
        <v>24042.514065569998</v>
      </c>
      <c r="BR87" s="16">
        <v>24537.612909579999</v>
      </c>
      <c r="BS87" s="16">
        <v>26653.360715919989</v>
      </c>
      <c r="BT87" s="16">
        <v>26563.918272290004</v>
      </c>
      <c r="BU87" s="16">
        <v>27246.586669839999</v>
      </c>
      <c r="BV87" s="16">
        <v>28810.881931780008</v>
      </c>
      <c r="BW87" s="16">
        <v>28327.658932410002</v>
      </c>
      <c r="BX87" s="16">
        <v>28881.179441510008</v>
      </c>
      <c r="BY87" s="16">
        <v>32866.414204739995</v>
      </c>
      <c r="BZ87" s="16">
        <v>31874.873934250005</v>
      </c>
      <c r="CA87" s="16">
        <v>31476.67783855</v>
      </c>
      <c r="CB87" s="16">
        <v>33790.412527729997</v>
      </c>
      <c r="CC87" s="16">
        <v>32566.80193573</v>
      </c>
      <c r="CD87" s="16">
        <v>32934.331202319998</v>
      </c>
      <c r="CE87" s="16">
        <v>35237.951688710004</v>
      </c>
      <c r="CF87" s="16">
        <v>34274.222150139998</v>
      </c>
      <c r="CG87" s="16">
        <v>34839.781383419991</v>
      </c>
      <c r="CH87" s="16">
        <v>37680.630077620008</v>
      </c>
      <c r="CI87" s="16">
        <v>37320.465571570006</v>
      </c>
      <c r="CJ87" s="16">
        <v>37952.364566070006</v>
      </c>
      <c r="CK87" s="16">
        <v>40032.284738189992</v>
      </c>
      <c r="CL87" s="16">
        <v>39985.215340509989</v>
      </c>
      <c r="CM87" s="16">
        <v>40781.431750050004</v>
      </c>
      <c r="CN87" s="16">
        <v>43950.463256179995</v>
      </c>
      <c r="CO87" s="16">
        <v>46315.187170089986</v>
      </c>
      <c r="CP87" s="16">
        <v>46744.021624180008</v>
      </c>
      <c r="CQ87" s="16">
        <v>47635.271561400004</v>
      </c>
      <c r="CR87" s="16">
        <v>47077.168735560008</v>
      </c>
      <c r="CS87" s="16">
        <v>47096.863868460001</v>
      </c>
      <c r="CT87" s="16">
        <v>51538.367061790006</v>
      </c>
      <c r="CU87" s="16">
        <v>50809.124338699999</v>
      </c>
      <c r="CV87" s="16">
        <v>52251.901134959997</v>
      </c>
      <c r="CW87" s="16">
        <v>56091.928558840009</v>
      </c>
      <c r="CX87" s="16">
        <v>53018.137980429987</v>
      </c>
      <c r="CY87" s="16">
        <v>53846.770222349995</v>
      </c>
      <c r="CZ87" s="16">
        <v>56718.734558349977</v>
      </c>
      <c r="DA87" s="16">
        <v>55839.379723759994</v>
      </c>
      <c r="DB87" s="16">
        <v>56700.078107109992</v>
      </c>
      <c r="DC87" s="16">
        <v>59088.971381670002</v>
      </c>
      <c r="DD87" s="16">
        <v>59295.522326869992</v>
      </c>
      <c r="DE87" s="16">
        <v>60931.848465219999</v>
      </c>
      <c r="DF87" s="16">
        <v>64752.090936289991</v>
      </c>
      <c r="DG87" s="16">
        <v>63707.273186829996</v>
      </c>
      <c r="DH87" s="16">
        <v>66928.514460239996</v>
      </c>
      <c r="DI87" s="16">
        <v>73187.322921779996</v>
      </c>
      <c r="DJ87" s="16">
        <v>69283.94435957</v>
      </c>
      <c r="DK87" s="16">
        <v>71486.757621539989</v>
      </c>
      <c r="DL87" s="16">
        <v>77799.723987970021</v>
      </c>
      <c r="DM87" s="16">
        <v>76412.694942040005</v>
      </c>
      <c r="DN87" s="16">
        <v>77329.019085559994</v>
      </c>
      <c r="DO87" s="16">
        <v>83963.001109329984</v>
      </c>
      <c r="DP87" s="16">
        <v>83001.74156106</v>
      </c>
      <c r="DQ87" s="16">
        <v>83709.003127579999</v>
      </c>
      <c r="DR87" s="16">
        <v>88059.868857769994</v>
      </c>
      <c r="DS87" s="16">
        <v>86502.114493270026</v>
      </c>
      <c r="DT87" s="16">
        <v>88130.647298010008</v>
      </c>
      <c r="DU87" s="16">
        <v>94529.66152092001</v>
      </c>
      <c r="DV87" s="16">
        <v>91593.558801309991</v>
      </c>
      <c r="DW87" s="16">
        <v>91569.008502009994</v>
      </c>
      <c r="DX87" s="16">
        <v>101501.06008772</v>
      </c>
      <c r="DY87" s="16">
        <v>84061.64038135999</v>
      </c>
      <c r="DZ87" s="16">
        <v>100208.25034445</v>
      </c>
      <c r="EA87" s="16">
        <v>103317.17959393999</v>
      </c>
      <c r="EB87" s="16">
        <v>98459.335958020005</v>
      </c>
      <c r="EC87" s="16">
        <v>93443.437495659993</v>
      </c>
      <c r="ED87" s="16">
        <v>102286.03577692999</v>
      </c>
      <c r="EE87" s="16">
        <v>93323.89424733998</v>
      </c>
      <c r="EF87" s="16">
        <v>88859.868962649998</v>
      </c>
      <c r="EG87" s="16">
        <v>112542.99503497001</v>
      </c>
      <c r="EH87" s="16">
        <v>107798.37188255001</v>
      </c>
      <c r="EI87" s="16">
        <v>112252.98610772999</v>
      </c>
      <c r="EJ87" s="16">
        <v>119935.54226056999</v>
      </c>
      <c r="EK87" s="16">
        <v>119872.23983522</v>
      </c>
      <c r="EL87" s="16">
        <v>124146.99823858999</v>
      </c>
      <c r="EM87" s="16">
        <v>136676.62379288996</v>
      </c>
      <c r="EN87" s="16">
        <v>138728.05826493996</v>
      </c>
      <c r="EO87" s="16">
        <v>137578.96105301997</v>
      </c>
      <c r="EP87" s="16">
        <v>142806.99478105994</v>
      </c>
      <c r="EQ87" s="16">
        <v>145119.68263351999</v>
      </c>
      <c r="ER87" s="16">
        <v>158182.45105196</v>
      </c>
      <c r="ES87" s="16">
        <v>162543.83953623998</v>
      </c>
      <c r="ET87" s="16">
        <v>163610.14256872999</v>
      </c>
      <c r="EU87" s="16">
        <v>162752.16439797101</v>
      </c>
      <c r="EV87" s="16">
        <v>165038.65734271993</v>
      </c>
      <c r="EW87" s="16">
        <v>163384.46680296</v>
      </c>
      <c r="EX87" s="16">
        <v>166198.10726675999</v>
      </c>
    </row>
    <row r="88" spans="1:154" s="18" customFormat="1" x14ac:dyDescent="0.3">
      <c r="A88" s="15" t="s">
        <v>100</v>
      </c>
      <c r="B88" s="16">
        <v>572.79014499999994</v>
      </c>
      <c r="C88" s="16">
        <v>534.31960874999982</v>
      </c>
      <c r="D88" s="16">
        <v>603.70794790000002</v>
      </c>
      <c r="E88" s="16">
        <v>411.14289171000001</v>
      </c>
      <c r="F88" s="16">
        <v>3224.77866245</v>
      </c>
      <c r="G88" s="16">
        <v>4289.6801217899965</v>
      </c>
      <c r="H88" s="16">
        <v>371.00009740999997</v>
      </c>
      <c r="I88" s="16">
        <v>375.66291864999994</v>
      </c>
      <c r="J88" s="16">
        <v>375.66291864999994</v>
      </c>
      <c r="K88" s="16">
        <v>351.02195302000007</v>
      </c>
      <c r="L88" s="16">
        <v>386.20289716000008</v>
      </c>
      <c r="M88" s="16">
        <v>325.38859694000013</v>
      </c>
      <c r="N88" s="16">
        <v>340.32690426000011</v>
      </c>
      <c r="O88" s="16">
        <v>344.37593401000015</v>
      </c>
      <c r="P88" s="16">
        <v>362.96422757000005</v>
      </c>
      <c r="Q88" s="16">
        <v>230.73977810000005</v>
      </c>
      <c r="R88" s="16">
        <v>164.13701045000008</v>
      </c>
      <c r="S88" s="16">
        <v>182.40771921000004</v>
      </c>
      <c r="T88" s="16">
        <v>326.57209732000007</v>
      </c>
      <c r="U88" s="16">
        <v>266.67550547000008</v>
      </c>
      <c r="V88" s="16">
        <v>369.56892686999998</v>
      </c>
      <c r="W88" s="16">
        <v>334.48057688000006</v>
      </c>
      <c r="X88" s="16">
        <v>339.84923306000007</v>
      </c>
      <c r="Y88" s="16">
        <v>334.67134038000006</v>
      </c>
      <c r="Z88" s="16">
        <v>397.25609842000006</v>
      </c>
      <c r="AA88" s="16">
        <v>735.43443200000036</v>
      </c>
      <c r="AB88" s="16">
        <v>842.8468727300002</v>
      </c>
      <c r="AC88" s="16">
        <v>943.46125500000005</v>
      </c>
      <c r="AD88" s="16">
        <v>813.05358156000011</v>
      </c>
      <c r="AE88" s="16">
        <v>957.93561056999977</v>
      </c>
      <c r="AF88" s="16">
        <v>998.64341720000004</v>
      </c>
      <c r="AG88" s="16">
        <v>859.82187273000011</v>
      </c>
      <c r="AH88" s="16">
        <v>877.32020395000006</v>
      </c>
      <c r="AI88" s="16">
        <v>949.08335457999988</v>
      </c>
      <c r="AJ88" s="16">
        <v>1002.2431721599999</v>
      </c>
      <c r="AK88" s="16">
        <v>988.16313875000014</v>
      </c>
      <c r="AL88" s="16">
        <v>940.75126812999997</v>
      </c>
      <c r="AM88" s="16">
        <v>934.49316993000002</v>
      </c>
      <c r="AN88" s="16">
        <v>910.58495351999989</v>
      </c>
      <c r="AO88" s="16">
        <v>992.65759745999992</v>
      </c>
      <c r="AP88" s="16">
        <v>944.90317242000015</v>
      </c>
      <c r="AQ88" s="16">
        <v>964.96475613000007</v>
      </c>
      <c r="AR88" s="16">
        <v>1149.5965382400004</v>
      </c>
      <c r="AS88" s="16">
        <v>1131.9836176500003</v>
      </c>
      <c r="AT88" s="16">
        <v>1302.4765399700004</v>
      </c>
      <c r="AU88" s="16">
        <v>1487.4540935300001</v>
      </c>
      <c r="AV88" s="16">
        <v>1455.0934866</v>
      </c>
      <c r="AW88" s="16">
        <v>1492.0599689700002</v>
      </c>
      <c r="AX88" s="16">
        <v>1536.0380278700004</v>
      </c>
      <c r="AY88" s="16">
        <v>1457.4823621200003</v>
      </c>
      <c r="AZ88" s="16">
        <v>1434.7180887100005</v>
      </c>
      <c r="BA88" s="16">
        <v>1558.0271104599999</v>
      </c>
      <c r="BB88" s="16">
        <v>1545.9803507000001</v>
      </c>
      <c r="BC88" s="16">
        <v>1538.1218908200003</v>
      </c>
      <c r="BD88" s="16">
        <v>1460.6365360099999</v>
      </c>
      <c r="BE88" s="16">
        <v>1471.1842114900005</v>
      </c>
      <c r="BF88" s="16">
        <v>1576.9249472600002</v>
      </c>
      <c r="BG88" s="16">
        <v>1711.0985007500003</v>
      </c>
      <c r="BH88" s="16">
        <v>1731.7744860700002</v>
      </c>
      <c r="BI88" s="16">
        <v>1768.4432110099997</v>
      </c>
      <c r="BJ88" s="16">
        <v>1713.30520585</v>
      </c>
      <c r="BK88" s="16">
        <v>1643.2830283100004</v>
      </c>
      <c r="BL88" s="16">
        <v>1906.3389850800002</v>
      </c>
      <c r="BM88" s="16">
        <v>2306.17948677</v>
      </c>
      <c r="BN88" s="16">
        <v>2357.9910320499994</v>
      </c>
      <c r="BO88" s="16">
        <v>2379.2578021299996</v>
      </c>
      <c r="BP88" s="16">
        <v>2718.4666559000002</v>
      </c>
      <c r="BQ88" s="16">
        <v>2696.0442238899996</v>
      </c>
      <c r="BR88" s="16">
        <v>2768.5412557800005</v>
      </c>
      <c r="BS88" s="16">
        <v>2877.2614041000002</v>
      </c>
      <c r="BT88" s="16">
        <v>2829.37218768</v>
      </c>
      <c r="BU88" s="16">
        <v>2891.4817355399996</v>
      </c>
      <c r="BV88" s="16">
        <v>3124.0347328000003</v>
      </c>
      <c r="BW88" s="16">
        <v>3225.0015859199998</v>
      </c>
      <c r="BX88" s="16">
        <v>3467.8845331500002</v>
      </c>
      <c r="BY88" s="16">
        <v>3406.12859802</v>
      </c>
      <c r="BZ88" s="16">
        <v>3474.6995049599991</v>
      </c>
      <c r="CA88" s="16">
        <v>3432.8787498599995</v>
      </c>
      <c r="CB88" s="16">
        <v>3413.6674972999995</v>
      </c>
      <c r="CC88" s="16">
        <v>3229.6506755200003</v>
      </c>
      <c r="CD88" s="16">
        <v>3314.6268131599995</v>
      </c>
      <c r="CE88" s="16">
        <v>3638.5212980400001</v>
      </c>
      <c r="CF88" s="16">
        <v>3612.93062663</v>
      </c>
      <c r="CG88" s="16">
        <v>3586.5515466199995</v>
      </c>
      <c r="CH88" s="16">
        <v>3735.8586924900005</v>
      </c>
      <c r="CI88" s="16">
        <v>3587.0082125099998</v>
      </c>
      <c r="CJ88" s="16">
        <v>3679.657141019999</v>
      </c>
      <c r="CK88" s="16">
        <v>3853.4681487099992</v>
      </c>
      <c r="CL88" s="16">
        <v>3647.8409085399999</v>
      </c>
      <c r="CM88" s="16">
        <v>3612.3016988499994</v>
      </c>
      <c r="CN88" s="16">
        <v>3779.8042288399997</v>
      </c>
      <c r="CO88" s="16">
        <v>4203.7414267200011</v>
      </c>
      <c r="CP88" s="16">
        <v>3878.6730090999995</v>
      </c>
      <c r="CQ88" s="16">
        <v>3976.7929831699998</v>
      </c>
      <c r="CR88" s="16">
        <v>4052.6790618400005</v>
      </c>
      <c r="CS88" s="16">
        <v>3904.9303193800001</v>
      </c>
      <c r="CT88" s="16">
        <v>3840.9055113499994</v>
      </c>
      <c r="CU88" s="16">
        <v>3904.0540042100006</v>
      </c>
      <c r="CV88" s="16">
        <v>3856.4208349</v>
      </c>
      <c r="CW88" s="16">
        <v>4408.1919255599996</v>
      </c>
      <c r="CX88" s="16">
        <v>4245.2111265899994</v>
      </c>
      <c r="CY88" s="16">
        <v>4274.7781486200001</v>
      </c>
      <c r="CZ88" s="16">
        <v>4248.4075351000001</v>
      </c>
      <c r="DA88" s="16">
        <v>4267.0447919700009</v>
      </c>
      <c r="DB88" s="16">
        <v>4300.3979248100004</v>
      </c>
      <c r="DC88" s="16">
        <v>4541.0783483700015</v>
      </c>
      <c r="DD88" s="16">
        <v>4773.6064381300012</v>
      </c>
      <c r="DE88" s="16">
        <v>4778.6878387800007</v>
      </c>
      <c r="DF88" s="16">
        <v>4638.2005757300012</v>
      </c>
      <c r="DG88" s="16">
        <v>3989.3406808999998</v>
      </c>
      <c r="DH88" s="16">
        <v>4016.1513926399998</v>
      </c>
      <c r="DI88" s="16">
        <v>4145.0656268899993</v>
      </c>
      <c r="DJ88" s="16">
        <v>6347.9059127800001</v>
      </c>
      <c r="DK88" s="16">
        <v>3948.1102337299999</v>
      </c>
      <c r="DL88" s="16">
        <v>3778.8621857900007</v>
      </c>
      <c r="DM88" s="16">
        <v>3726.5623479300007</v>
      </c>
      <c r="DN88" s="16">
        <v>3697.6241816900006</v>
      </c>
      <c r="DO88" s="16">
        <v>3634.0746154800004</v>
      </c>
      <c r="DP88" s="16">
        <v>3575.8818813200005</v>
      </c>
      <c r="DQ88" s="16">
        <v>3556.4835890499999</v>
      </c>
      <c r="DR88" s="16">
        <v>3464.9968137500005</v>
      </c>
      <c r="DS88" s="16">
        <v>3338.4887294800001</v>
      </c>
      <c r="DT88" s="16">
        <v>3224.8321472000011</v>
      </c>
      <c r="DU88" s="16">
        <v>3583.8846348600005</v>
      </c>
      <c r="DV88" s="16">
        <v>3368.1711224000005</v>
      </c>
      <c r="DW88" s="16">
        <v>3269.3838591500007</v>
      </c>
      <c r="DX88" s="16">
        <v>3505.60200016</v>
      </c>
      <c r="DY88" s="16">
        <v>3129.7573020100003</v>
      </c>
      <c r="DZ88" s="16">
        <v>3459.35551562</v>
      </c>
      <c r="EA88" s="16">
        <v>3595.0512440699999</v>
      </c>
      <c r="EB88" s="16">
        <v>3069.7189161300003</v>
      </c>
      <c r="EC88" s="16">
        <v>2821.4552667199996</v>
      </c>
      <c r="ED88" s="16">
        <v>3130.2753400199995</v>
      </c>
      <c r="EE88" s="16">
        <v>2530.3215416499993</v>
      </c>
      <c r="EF88" s="16">
        <v>2382.5524270799997</v>
      </c>
      <c r="EG88" s="16">
        <v>2749.00153757</v>
      </c>
      <c r="EH88" s="16">
        <v>2365.9231985799997</v>
      </c>
      <c r="EI88" s="16">
        <v>2285.7077476599998</v>
      </c>
      <c r="EJ88" s="16">
        <v>2752.8101497600001</v>
      </c>
      <c r="EK88" s="16">
        <v>2455.0723865300001</v>
      </c>
      <c r="EL88" s="16">
        <v>2522.6584925900006</v>
      </c>
      <c r="EM88" s="16">
        <v>2747.4500912099998</v>
      </c>
      <c r="EN88" s="16">
        <v>2589.6869413400004</v>
      </c>
      <c r="EO88" s="16">
        <v>2487.5711638600005</v>
      </c>
      <c r="EP88" s="16">
        <v>2507.7328478899999</v>
      </c>
      <c r="EQ88" s="16">
        <v>1901.5724563099998</v>
      </c>
      <c r="ER88" s="16">
        <v>1948.4877396699997</v>
      </c>
      <c r="ES88" s="16">
        <v>2131.9903758700002</v>
      </c>
      <c r="ET88" s="16">
        <v>1977.4417038799997</v>
      </c>
      <c r="EU88" s="16">
        <v>2136.49005291</v>
      </c>
      <c r="EV88" s="16">
        <v>2516.83061318</v>
      </c>
      <c r="EW88" s="16">
        <v>2470.6235021699995</v>
      </c>
      <c r="EX88" s="16">
        <v>2630.3050513899998</v>
      </c>
    </row>
    <row r="89" spans="1:154" s="18" customFormat="1" x14ac:dyDescent="0.3">
      <c r="A89" s="15" t="s">
        <v>101</v>
      </c>
      <c r="B89" s="16">
        <v>921.71542594999994</v>
      </c>
      <c r="C89" s="16">
        <v>1004.74683213</v>
      </c>
      <c r="D89" s="16">
        <v>1016.92081446</v>
      </c>
      <c r="E89" s="16">
        <v>1043.9384284699427</v>
      </c>
      <c r="F89" s="16">
        <v>1132.8374114799997</v>
      </c>
      <c r="G89" s="16">
        <v>1183.82793767</v>
      </c>
      <c r="H89" s="16">
        <v>877.55654790999995</v>
      </c>
      <c r="I89" s="16">
        <v>998.54179953000005</v>
      </c>
      <c r="J89" s="16">
        <v>1258.5417995299999</v>
      </c>
      <c r="K89" s="16">
        <v>1253.6657995300002</v>
      </c>
      <c r="L89" s="16">
        <v>1062.8479260199999</v>
      </c>
      <c r="M89" s="16">
        <v>1228.3709396700003</v>
      </c>
      <c r="N89" s="16">
        <v>964.0997884300001</v>
      </c>
      <c r="O89" s="16">
        <v>444.64774879000004</v>
      </c>
      <c r="P89" s="16">
        <v>335.0587487900001</v>
      </c>
      <c r="Q89" s="16">
        <v>334.45654110000009</v>
      </c>
      <c r="R89" s="16">
        <v>216.24707899000009</v>
      </c>
      <c r="S89" s="16">
        <v>344.58492666000012</v>
      </c>
      <c r="T89" s="16">
        <v>331.85019251000017</v>
      </c>
      <c r="U89" s="16">
        <v>1228.9932194100002</v>
      </c>
      <c r="V89" s="16">
        <v>1172.6266654200003</v>
      </c>
      <c r="W89" s="16">
        <v>1094.0473759000001</v>
      </c>
      <c r="X89" s="16">
        <v>1074.1423919100002</v>
      </c>
      <c r="Y89" s="16">
        <v>1870.7884111800006</v>
      </c>
      <c r="Z89" s="16">
        <v>2024.1162966899999</v>
      </c>
      <c r="AA89" s="16">
        <v>1792.8256086300003</v>
      </c>
      <c r="AB89" s="16">
        <v>1570.23943521</v>
      </c>
      <c r="AC89" s="16">
        <v>1392.0333104200001</v>
      </c>
      <c r="AD89" s="16">
        <v>1133.6493056200002</v>
      </c>
      <c r="AE89" s="16">
        <v>1149.6786172800003</v>
      </c>
      <c r="AF89" s="16">
        <v>1324.3847969300002</v>
      </c>
      <c r="AG89" s="16">
        <v>1390.1858889800003</v>
      </c>
      <c r="AH89" s="16">
        <v>1285.5219184300001</v>
      </c>
      <c r="AI89" s="16">
        <v>924.71282639000015</v>
      </c>
      <c r="AJ89" s="16">
        <v>728.14869641999996</v>
      </c>
      <c r="AK89" s="16">
        <v>717.65374005000001</v>
      </c>
      <c r="AL89" s="16">
        <v>1316.16555217</v>
      </c>
      <c r="AM89" s="16">
        <v>930.73202948000005</v>
      </c>
      <c r="AN89" s="16">
        <v>638.19676197000001</v>
      </c>
      <c r="AO89" s="16">
        <v>1089.0438221100001</v>
      </c>
      <c r="AP89" s="16">
        <v>951.13667693000002</v>
      </c>
      <c r="AQ89" s="16">
        <v>777.05107419000001</v>
      </c>
      <c r="AR89" s="16">
        <v>973.42396711000004</v>
      </c>
      <c r="AS89" s="16">
        <v>683.5249642199999</v>
      </c>
      <c r="AT89" s="16">
        <v>635.04206492000003</v>
      </c>
      <c r="AU89" s="16">
        <v>1454.2916364300002</v>
      </c>
      <c r="AV89" s="16">
        <v>1504.4808182899999</v>
      </c>
      <c r="AW89" s="16">
        <v>1778.1635655699997</v>
      </c>
      <c r="AX89" s="16">
        <v>973.11444046999986</v>
      </c>
      <c r="AY89" s="16">
        <v>788.01840486999993</v>
      </c>
      <c r="AZ89" s="16">
        <v>472.39902976999997</v>
      </c>
      <c r="BA89" s="16">
        <v>299.01727540999997</v>
      </c>
      <c r="BB89" s="16">
        <v>89.451504789999973</v>
      </c>
      <c r="BC89" s="16">
        <v>107.58800746</v>
      </c>
      <c r="BD89" s="16">
        <v>260.23452624999999</v>
      </c>
      <c r="BE89" s="16">
        <v>39.648594729999992</v>
      </c>
      <c r="BF89" s="16">
        <v>41.2503107</v>
      </c>
      <c r="BG89" s="16">
        <v>44.387001379999994</v>
      </c>
      <c r="BH89" s="16">
        <v>116.91149732</v>
      </c>
      <c r="BI89" s="16">
        <v>97.529691139999997</v>
      </c>
      <c r="BJ89" s="16">
        <v>33.197449229999989</v>
      </c>
      <c r="BK89" s="16">
        <v>48.233787459999995</v>
      </c>
      <c r="BL89" s="16">
        <v>204.26736970999997</v>
      </c>
      <c r="BM89" s="16">
        <v>50.798336599999985</v>
      </c>
      <c r="BN89" s="16">
        <v>67.90005936</v>
      </c>
      <c r="BO89" s="16">
        <v>79.413887159999987</v>
      </c>
      <c r="BP89" s="16">
        <v>115.69330747000001</v>
      </c>
      <c r="BQ89" s="16">
        <v>105.34879883000001</v>
      </c>
      <c r="BR89" s="16">
        <v>72.669742699999986</v>
      </c>
      <c r="BS89" s="16">
        <v>89.385133870000004</v>
      </c>
      <c r="BT89" s="16">
        <v>19.181914879999994</v>
      </c>
      <c r="BU89" s="16">
        <v>51.531664930000005</v>
      </c>
      <c r="BV89" s="16">
        <v>40.993670499999993</v>
      </c>
      <c r="BW89" s="16">
        <v>18.425566939999992</v>
      </c>
      <c r="BX89" s="16">
        <v>21.169323099999996</v>
      </c>
      <c r="BY89" s="16">
        <v>49.338707029999995</v>
      </c>
      <c r="BZ89" s="16">
        <v>45.986374239999996</v>
      </c>
      <c r="CA89" s="16">
        <v>52.297752399999993</v>
      </c>
      <c r="CB89" s="16">
        <v>48.258555549999997</v>
      </c>
      <c r="CC89" s="16">
        <v>48.179943439999995</v>
      </c>
      <c r="CD89" s="16">
        <v>70.414139469999995</v>
      </c>
      <c r="CE89" s="16">
        <v>25.209762139999995</v>
      </c>
      <c r="CF89" s="16">
        <v>62.74500544</v>
      </c>
      <c r="CG89" s="16">
        <v>20.884187000000004</v>
      </c>
      <c r="CH89" s="16">
        <v>74.268108709999993</v>
      </c>
      <c r="CI89" s="16">
        <v>103.31034768000001</v>
      </c>
      <c r="CJ89" s="16">
        <v>109.754476</v>
      </c>
      <c r="CK89" s="16">
        <v>217.17289061</v>
      </c>
      <c r="CL89" s="16">
        <v>229.70591727999999</v>
      </c>
      <c r="CM89" s="16">
        <v>586.78581786999996</v>
      </c>
      <c r="CN89" s="16">
        <v>682.07533531999991</v>
      </c>
      <c r="CO89" s="16">
        <v>452.24017144999999</v>
      </c>
      <c r="CP89" s="16">
        <v>349.20032971000001</v>
      </c>
      <c r="CQ89" s="16">
        <v>357.93368366000004</v>
      </c>
      <c r="CR89" s="16">
        <v>170.12751326000003</v>
      </c>
      <c r="CS89" s="16">
        <v>169.26807135000001</v>
      </c>
      <c r="CT89" s="16">
        <v>105.37925464</v>
      </c>
      <c r="CU89" s="16">
        <v>85.66478432000001</v>
      </c>
      <c r="CV89" s="16">
        <v>112.10564287000001</v>
      </c>
      <c r="CW89" s="16">
        <v>107.01671728000001</v>
      </c>
      <c r="CX89" s="16">
        <v>110.14183532000001</v>
      </c>
      <c r="CY89" s="16">
        <v>98.667777600000022</v>
      </c>
      <c r="CZ89" s="16">
        <v>129.06858439000001</v>
      </c>
      <c r="DA89" s="16">
        <v>117.76193716999997</v>
      </c>
      <c r="DB89" s="16">
        <v>73.255251859999959</v>
      </c>
      <c r="DC89" s="16">
        <v>125.59585832999997</v>
      </c>
      <c r="DD89" s="16">
        <v>113.28320464999997</v>
      </c>
      <c r="DE89" s="16">
        <v>124.61046690999997</v>
      </c>
      <c r="DF89" s="16">
        <v>117.19648925999995</v>
      </c>
      <c r="DG89" s="16">
        <v>101.80552179999997</v>
      </c>
      <c r="DH89" s="16">
        <v>249.35351201999998</v>
      </c>
      <c r="DI89" s="16">
        <v>199.97880156999997</v>
      </c>
      <c r="DJ89" s="16">
        <v>228.54179499999998</v>
      </c>
      <c r="DK89" s="16">
        <v>245.10624025999996</v>
      </c>
      <c r="DL89" s="16">
        <v>316.57801526000003</v>
      </c>
      <c r="DM89" s="16">
        <v>132.62718666999999</v>
      </c>
      <c r="DN89" s="16">
        <v>41.665666359999932</v>
      </c>
      <c r="DO89" s="16">
        <v>146.15168819999994</v>
      </c>
      <c r="DP89" s="16">
        <v>106.0316847</v>
      </c>
      <c r="DQ89" s="16">
        <v>104.18369186999999</v>
      </c>
      <c r="DR89" s="16">
        <v>104.39961718000002</v>
      </c>
      <c r="DS89" s="16">
        <v>114.95800915999999</v>
      </c>
      <c r="DT89" s="16">
        <v>118.86816481</v>
      </c>
      <c r="DU89" s="16">
        <v>197.15534563999998</v>
      </c>
      <c r="DV89" s="16">
        <v>197.69778726000001</v>
      </c>
      <c r="DW89" s="16">
        <v>175.23843758999999</v>
      </c>
      <c r="DX89" s="16">
        <v>208.54868286000004</v>
      </c>
      <c r="DY89" s="16">
        <v>197.09726434999999</v>
      </c>
      <c r="DZ89" s="16">
        <v>199.64722202999999</v>
      </c>
      <c r="EA89" s="16">
        <v>188.19095705999999</v>
      </c>
      <c r="EB89" s="16">
        <v>195.17355906</v>
      </c>
      <c r="EC89" s="16">
        <v>122.41200000000001</v>
      </c>
      <c r="ED89" s="16">
        <v>126.32638704999999</v>
      </c>
      <c r="EE89" s="16">
        <v>28.455000000000002</v>
      </c>
      <c r="EF89" s="16">
        <v>45.27596964</v>
      </c>
      <c r="EG89" s="16">
        <v>34.75631972</v>
      </c>
      <c r="EH89" s="16">
        <v>92.32269457999999</v>
      </c>
      <c r="EI89" s="16">
        <v>38.494240340000005</v>
      </c>
      <c r="EJ89" s="16">
        <v>137.50693477999999</v>
      </c>
      <c r="EK89" s="16">
        <v>76.855654029999997</v>
      </c>
      <c r="EL89" s="16">
        <v>178.72802448000002</v>
      </c>
      <c r="EM89" s="16">
        <v>285.55198624000002</v>
      </c>
      <c r="EN89" s="16">
        <v>332.15553857000003</v>
      </c>
      <c r="EO89" s="16">
        <v>168.17989829999996</v>
      </c>
      <c r="EP89" s="16">
        <v>126.60525042</v>
      </c>
      <c r="EQ89" s="16">
        <v>47.467624010000009</v>
      </c>
      <c r="ER89" s="16">
        <v>0</v>
      </c>
      <c r="ES89" s="16">
        <v>0</v>
      </c>
      <c r="ET89" s="16">
        <v>315</v>
      </c>
      <c r="EU89" s="16">
        <v>207.15060036000003</v>
      </c>
      <c r="EV89" s="16">
        <v>143.23219297999998</v>
      </c>
      <c r="EW89" s="16">
        <v>169.91864108000001</v>
      </c>
      <c r="EX89" s="16">
        <v>216.53417487999999</v>
      </c>
    </row>
    <row r="90" spans="1:154" s="18" customFormat="1" x14ac:dyDescent="0.3">
      <c r="A90" s="15" t="s">
        <v>102</v>
      </c>
      <c r="B90" s="16">
        <v>2208.1903794899999</v>
      </c>
      <c r="C90" s="16">
        <v>2240.2890440999972</v>
      </c>
      <c r="D90" s="16">
        <v>2272.0933505999992</v>
      </c>
      <c r="E90" s="16">
        <v>1690.4314504983727</v>
      </c>
      <c r="F90" s="16">
        <v>1846.38684799</v>
      </c>
      <c r="G90" s="16">
        <v>1831.7279655799998</v>
      </c>
      <c r="H90" s="16">
        <v>1975.2957838999998</v>
      </c>
      <c r="I90" s="16">
        <v>1901.8361464100003</v>
      </c>
      <c r="J90" s="16">
        <v>1812.0971464099998</v>
      </c>
      <c r="K90" s="16">
        <v>1751.3078546900001</v>
      </c>
      <c r="L90" s="16">
        <v>1614.2753295442531</v>
      </c>
      <c r="M90" s="16">
        <v>1977.7736750175009</v>
      </c>
      <c r="N90" s="16">
        <v>1695.6887992304569</v>
      </c>
      <c r="O90" s="16">
        <v>1580.6978772904565</v>
      </c>
      <c r="P90" s="16">
        <v>1550.7607734604564</v>
      </c>
      <c r="Q90" s="16">
        <v>1642.4112936904571</v>
      </c>
      <c r="R90" s="16">
        <v>1755.4189592104576</v>
      </c>
      <c r="S90" s="16">
        <v>1591.8988333954999</v>
      </c>
      <c r="T90" s="16">
        <v>1632.0733331199999</v>
      </c>
      <c r="U90" s="16">
        <v>1527.8315056814433</v>
      </c>
      <c r="V90" s="16">
        <v>1584.5826061999999</v>
      </c>
      <c r="W90" s="16">
        <v>1624.4424921299999</v>
      </c>
      <c r="X90" s="16">
        <v>1581.8790451799998</v>
      </c>
      <c r="Y90" s="16">
        <v>1521.6076630300001</v>
      </c>
      <c r="Z90" s="16">
        <v>1662.9712033699998</v>
      </c>
      <c r="AA90" s="16">
        <v>2140.7567038299999</v>
      </c>
      <c r="AB90" s="16">
        <v>2284.05800826</v>
      </c>
      <c r="AC90" s="16">
        <v>2398.8031963899998</v>
      </c>
      <c r="AD90" s="16">
        <v>2330.1901101399994</v>
      </c>
      <c r="AE90" s="16">
        <v>2347.8687827899998</v>
      </c>
      <c r="AF90" s="16">
        <v>2440.4460757200004</v>
      </c>
      <c r="AG90" s="16">
        <v>2284.1859795899995</v>
      </c>
      <c r="AH90" s="16">
        <v>2249.0799043899992</v>
      </c>
      <c r="AI90" s="16">
        <v>2499.8962258199999</v>
      </c>
      <c r="AJ90" s="16">
        <v>2345.0191515500001</v>
      </c>
      <c r="AK90" s="16">
        <v>2288.2321235099998</v>
      </c>
      <c r="AL90" s="16">
        <v>2478.2570513600003</v>
      </c>
      <c r="AM90" s="16">
        <v>2361.5967602999995</v>
      </c>
      <c r="AN90" s="16">
        <v>2507.0513222699997</v>
      </c>
      <c r="AO90" s="16">
        <v>2746.37760776</v>
      </c>
      <c r="AP90" s="16">
        <v>2837.1137247199995</v>
      </c>
      <c r="AQ90" s="16">
        <v>2609.85005817</v>
      </c>
      <c r="AR90" s="16">
        <v>2806.1491074599999</v>
      </c>
      <c r="AS90" s="16">
        <v>2629.0006340400009</v>
      </c>
      <c r="AT90" s="16">
        <v>2539.9206081199977</v>
      </c>
      <c r="AU90" s="16">
        <v>2213.4983130399983</v>
      </c>
      <c r="AV90" s="16">
        <v>1860.6964663100005</v>
      </c>
      <c r="AW90" s="16">
        <v>2015.7764829899997</v>
      </c>
      <c r="AX90" s="16">
        <v>2420.42943367</v>
      </c>
      <c r="AY90" s="16">
        <v>2267.9439314800006</v>
      </c>
      <c r="AZ90" s="16">
        <v>2590.5104097900003</v>
      </c>
      <c r="BA90" s="16">
        <v>3059.7551964900003</v>
      </c>
      <c r="BB90" s="16">
        <v>2877.6221816900006</v>
      </c>
      <c r="BC90" s="16">
        <v>3130.9139068100008</v>
      </c>
      <c r="BD90" s="16">
        <v>3260.7092345368319</v>
      </c>
      <c r="BE90" s="16">
        <v>2930.4866495800002</v>
      </c>
      <c r="BF90" s="16">
        <v>2843.1792024399997</v>
      </c>
      <c r="BG90" s="16">
        <v>3385.6969620700002</v>
      </c>
      <c r="BH90" s="16">
        <v>3382.7836112900004</v>
      </c>
      <c r="BI90" s="16">
        <v>2979.16142046</v>
      </c>
      <c r="BJ90" s="16">
        <v>3071.9721307700015</v>
      </c>
      <c r="BK90" s="16">
        <v>2899.3190156100013</v>
      </c>
      <c r="BL90" s="16">
        <v>3178.0608575799997</v>
      </c>
      <c r="BM90" s="16">
        <v>2784.4353442400002</v>
      </c>
      <c r="BN90" s="16">
        <v>2684.1307396899997</v>
      </c>
      <c r="BO90" s="16">
        <v>3015.8214951600003</v>
      </c>
      <c r="BP90" s="16">
        <v>2977.7659460700006</v>
      </c>
      <c r="BQ90" s="16">
        <v>2547.6335598500009</v>
      </c>
      <c r="BR90" s="16">
        <v>2744.0883088300002</v>
      </c>
      <c r="BS90" s="16">
        <v>3462.0272901400003</v>
      </c>
      <c r="BT90" s="16">
        <v>2791.7367688599998</v>
      </c>
      <c r="BU90" s="16">
        <v>3223.6334676900005</v>
      </c>
      <c r="BV90" s="16">
        <v>3090.5838254599998</v>
      </c>
      <c r="BW90" s="16">
        <v>3167.3479900799998</v>
      </c>
      <c r="BX90" s="16">
        <v>2822.3438559300007</v>
      </c>
      <c r="BY90" s="16">
        <v>3643.804790390001</v>
      </c>
      <c r="BZ90" s="16">
        <v>4029.9519478900011</v>
      </c>
      <c r="CA90" s="16">
        <v>3485.9497190400002</v>
      </c>
      <c r="CB90" s="16">
        <v>4184.5756780000002</v>
      </c>
      <c r="CC90" s="16">
        <v>4023.8672347199995</v>
      </c>
      <c r="CD90" s="16">
        <v>4049.8068455899993</v>
      </c>
      <c r="CE90" s="16">
        <v>4690.1606749299999</v>
      </c>
      <c r="CF90" s="16">
        <v>4497.564920570001</v>
      </c>
      <c r="CG90" s="16">
        <v>4498.6684646399999</v>
      </c>
      <c r="CH90" s="16">
        <v>5156.154488449999</v>
      </c>
      <c r="CI90" s="16">
        <v>4927.3641994999998</v>
      </c>
      <c r="CJ90" s="16">
        <v>4922.6887450199993</v>
      </c>
      <c r="CK90" s="16">
        <v>4939.1240658899997</v>
      </c>
      <c r="CL90" s="16">
        <v>4544.0056423800006</v>
      </c>
      <c r="CM90" s="16">
        <v>4359.5816169700001</v>
      </c>
      <c r="CN90" s="16">
        <v>4813.7060040799988</v>
      </c>
      <c r="CO90" s="16">
        <v>4907.3007040999992</v>
      </c>
      <c r="CP90" s="16">
        <v>5178.1123467600019</v>
      </c>
      <c r="CQ90" s="16">
        <v>5229.5323067200015</v>
      </c>
      <c r="CR90" s="16">
        <v>5087.1605228799999</v>
      </c>
      <c r="CS90" s="16">
        <v>5164.7499348900001</v>
      </c>
      <c r="CT90" s="16">
        <v>5405.3205462600008</v>
      </c>
      <c r="CU90" s="16">
        <v>4827.4621580899984</v>
      </c>
      <c r="CV90" s="16">
        <v>4956.7354946700007</v>
      </c>
      <c r="CW90" s="16">
        <v>5671.1543853799994</v>
      </c>
      <c r="CX90" s="16">
        <v>5024.4514344699992</v>
      </c>
      <c r="CY90" s="16">
        <v>5357.3990435799997</v>
      </c>
      <c r="CZ90" s="16">
        <v>6002.3921529000017</v>
      </c>
      <c r="DA90" s="16">
        <v>6141.9881875099991</v>
      </c>
      <c r="DB90" s="16">
        <v>5244.2429503100002</v>
      </c>
      <c r="DC90" s="16">
        <v>5591.7721128000003</v>
      </c>
      <c r="DD90" s="16">
        <v>5655.3308156700004</v>
      </c>
      <c r="DE90" s="16">
        <v>4982.2995280699988</v>
      </c>
      <c r="DF90" s="16">
        <v>5725.1686822100019</v>
      </c>
      <c r="DG90" s="16">
        <v>5322.0436536400011</v>
      </c>
      <c r="DH90" s="16">
        <v>5693.8760213899996</v>
      </c>
      <c r="DI90" s="16">
        <v>6301.5989901999983</v>
      </c>
      <c r="DJ90" s="16">
        <v>5854.3135593699981</v>
      </c>
      <c r="DK90" s="16">
        <v>5896.944267519998</v>
      </c>
      <c r="DL90" s="16">
        <v>6264.0531917810013</v>
      </c>
      <c r="DM90" s="16">
        <v>5906.8703960309995</v>
      </c>
      <c r="DN90" s="16">
        <v>5648.795647291</v>
      </c>
      <c r="DO90" s="16">
        <v>5685.8805241009995</v>
      </c>
      <c r="DP90" s="16">
        <v>5090.76895255</v>
      </c>
      <c r="DQ90" s="16">
        <v>4880.1691048399998</v>
      </c>
      <c r="DR90" s="16">
        <v>4785.413266229999</v>
      </c>
      <c r="DS90" s="16">
        <v>4117.9406634900006</v>
      </c>
      <c r="DT90" s="16">
        <v>3910.1165651999995</v>
      </c>
      <c r="DU90" s="16">
        <v>3528.7462334500005</v>
      </c>
      <c r="DV90" s="16">
        <v>3513.0667514799993</v>
      </c>
      <c r="DW90" s="16">
        <v>3529.7287901499999</v>
      </c>
      <c r="DX90" s="16">
        <v>3604.4147614099993</v>
      </c>
      <c r="DY90" s="16">
        <v>3594.5751734700002</v>
      </c>
      <c r="DZ90" s="16">
        <v>3717.5410877699992</v>
      </c>
      <c r="EA90" s="16">
        <v>3638.9625822999992</v>
      </c>
      <c r="EB90" s="16">
        <v>3551.5537094400006</v>
      </c>
      <c r="EC90" s="16">
        <v>3266.0090568599999</v>
      </c>
      <c r="ED90" s="16">
        <v>3520.5929762400001</v>
      </c>
      <c r="EE90" s="16">
        <v>3462.1643197399949</v>
      </c>
      <c r="EF90" s="16">
        <v>3502.5311100299996</v>
      </c>
      <c r="EG90" s="16">
        <v>3267.0983083100004</v>
      </c>
      <c r="EH90" s="16">
        <v>3226.9427110000006</v>
      </c>
      <c r="EI90" s="16">
        <v>3323.96305265</v>
      </c>
      <c r="EJ90" s="16">
        <v>3817.6385637399994</v>
      </c>
      <c r="EK90" s="16">
        <v>3858.3086354499987</v>
      </c>
      <c r="EL90" s="16">
        <v>4324.9023104499993</v>
      </c>
      <c r="EM90" s="16">
        <v>3613.61613244</v>
      </c>
      <c r="EN90" s="16">
        <v>3397.4049859299994</v>
      </c>
      <c r="EO90" s="16">
        <v>3690.4350748899997</v>
      </c>
      <c r="EP90" s="16">
        <v>3480.0375286599988</v>
      </c>
      <c r="EQ90" s="16">
        <v>4055.4795314599996</v>
      </c>
      <c r="ER90" s="16">
        <v>3483.4077753999986</v>
      </c>
      <c r="ES90" s="16">
        <v>5382.66266954</v>
      </c>
      <c r="ET90" s="16">
        <v>4652.6980438499995</v>
      </c>
      <c r="EU90" s="16">
        <v>4790.2259113499995</v>
      </c>
      <c r="EV90" s="16">
        <v>4966.9670250900008</v>
      </c>
      <c r="EW90" s="16">
        <v>4472.8815530299989</v>
      </c>
      <c r="EX90" s="16">
        <v>4712.6397755899989</v>
      </c>
    </row>
    <row r="91" spans="1:154" s="18" customFormat="1" x14ac:dyDescent="0.3">
      <c r="A91" s="15" t="s">
        <v>103</v>
      </c>
      <c r="B91" s="16">
        <v>0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  <c r="AI91" s="16">
        <v>0</v>
      </c>
      <c r="AJ91" s="16">
        <v>0</v>
      </c>
      <c r="AK91" s="16">
        <v>0</v>
      </c>
      <c r="AL91" s="16">
        <v>0</v>
      </c>
      <c r="AM91" s="16">
        <v>0</v>
      </c>
      <c r="AN91" s="16">
        <v>0</v>
      </c>
      <c r="AO91" s="16">
        <v>0</v>
      </c>
      <c r="AP91" s="16">
        <v>0</v>
      </c>
      <c r="AQ91" s="16">
        <v>0</v>
      </c>
      <c r="AR91" s="16">
        <v>0</v>
      </c>
      <c r="AS91" s="16">
        <v>0</v>
      </c>
      <c r="AT91" s="16">
        <v>0</v>
      </c>
      <c r="AU91" s="16">
        <v>0</v>
      </c>
      <c r="AV91" s="16">
        <v>0</v>
      </c>
      <c r="AW91" s="16">
        <v>0</v>
      </c>
      <c r="AX91" s="16">
        <v>0</v>
      </c>
      <c r="AY91" s="16"/>
      <c r="AZ91" s="16"/>
      <c r="BA91" s="16"/>
      <c r="BB91" s="16"/>
      <c r="BC91" s="16"/>
      <c r="BD91" s="16"/>
      <c r="BE91" s="16"/>
      <c r="BF91" s="16"/>
      <c r="BG91" s="16"/>
      <c r="BH91" s="16"/>
      <c r="BI91" s="16"/>
      <c r="BJ91" s="16">
        <v>0</v>
      </c>
      <c r="BK91" s="16">
        <v>0</v>
      </c>
      <c r="BL91" s="16">
        <v>0</v>
      </c>
      <c r="BM91" s="16">
        <v>0</v>
      </c>
      <c r="BN91" s="16">
        <v>0</v>
      </c>
      <c r="BO91" s="16">
        <v>0</v>
      </c>
      <c r="BP91" s="16">
        <v>0</v>
      </c>
      <c r="BQ91" s="16">
        <v>0</v>
      </c>
      <c r="BR91" s="16"/>
      <c r="BS91" s="16"/>
      <c r="BT91" s="16">
        <v>0</v>
      </c>
      <c r="BU91" s="16">
        <v>0</v>
      </c>
      <c r="BV91" s="16">
        <v>0</v>
      </c>
      <c r="BW91" s="16">
        <v>0</v>
      </c>
      <c r="BX91" s="16"/>
      <c r="BY91" s="16"/>
      <c r="BZ91" s="16">
        <v>0</v>
      </c>
      <c r="CA91" s="16">
        <v>0</v>
      </c>
      <c r="CB91" s="16">
        <v>0</v>
      </c>
      <c r="CC91" s="16">
        <v>0</v>
      </c>
      <c r="CD91" s="16"/>
      <c r="CE91" s="16">
        <v>0</v>
      </c>
      <c r="CF91" s="16">
        <v>0</v>
      </c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6"/>
      <c r="DY91" s="16"/>
      <c r="DZ91" s="16"/>
      <c r="EA91" s="16"/>
      <c r="EB91" s="16"/>
      <c r="EC91" s="16"/>
      <c r="ED91" s="16"/>
      <c r="EE91" s="16"/>
      <c r="EF91" s="16"/>
      <c r="EG91" s="16"/>
      <c r="EH91" s="16"/>
      <c r="EI91" s="16"/>
      <c r="EJ91" s="16"/>
      <c r="EK91" s="16"/>
      <c r="EL91" s="16"/>
      <c r="EM91" s="16"/>
      <c r="EN91" s="16"/>
      <c r="EO91" s="16"/>
      <c r="EP91" s="16"/>
      <c r="EQ91" s="16"/>
      <c r="ER91" s="16"/>
      <c r="ES91" s="16"/>
      <c r="ET91" s="16"/>
      <c r="EU91" s="16"/>
      <c r="EV91" s="16"/>
      <c r="EW91" s="16"/>
      <c r="EX91" s="16"/>
    </row>
    <row r="92" spans="1:154" s="18" customFormat="1" x14ac:dyDescent="0.3">
      <c r="A92" s="15" t="s">
        <v>104</v>
      </c>
      <c r="B92" s="16">
        <v>1355.2884616800002</v>
      </c>
      <c r="C92" s="16">
        <v>1283.5144967199999</v>
      </c>
      <c r="D92" s="16">
        <v>804.36482015000001</v>
      </c>
      <c r="E92" s="16">
        <v>1308.6319279252461</v>
      </c>
      <c r="F92" s="16">
        <v>957.84012206000011</v>
      </c>
      <c r="G92" s="16">
        <v>1004.8633279900001</v>
      </c>
      <c r="H92" s="16">
        <v>1491.4184645999999</v>
      </c>
      <c r="I92" s="16">
        <v>1579.23720615</v>
      </c>
      <c r="J92" s="16">
        <v>1579.23720615</v>
      </c>
      <c r="K92" s="16">
        <v>1556.0460224499998</v>
      </c>
      <c r="L92" s="16">
        <v>1528.1291172543092</v>
      </c>
      <c r="M92" s="16">
        <v>1249.1708758468139</v>
      </c>
      <c r="N92" s="16">
        <v>1523.6076590645266</v>
      </c>
      <c r="O92" s="16">
        <v>1510.5853522645266</v>
      </c>
      <c r="P92" s="16">
        <v>1571.4933030045265</v>
      </c>
      <c r="Q92" s="16">
        <v>1584.8060897345267</v>
      </c>
      <c r="R92" s="16">
        <v>1772.5840117645268</v>
      </c>
      <c r="S92" s="16">
        <v>1719.6121502400001</v>
      </c>
      <c r="T92" s="16">
        <v>1646.0914176800002</v>
      </c>
      <c r="U92" s="16">
        <v>1653.0879316385683</v>
      </c>
      <c r="V92" s="16">
        <v>1646.91673801</v>
      </c>
      <c r="W92" s="16">
        <v>1647.1360379400001</v>
      </c>
      <c r="X92" s="16">
        <v>1743.6286623400003</v>
      </c>
      <c r="Y92" s="16">
        <v>1838.3827158099998</v>
      </c>
      <c r="Z92" s="16">
        <v>1840.3490501900001</v>
      </c>
      <c r="AA92" s="16">
        <v>1843.37718664</v>
      </c>
      <c r="AB92" s="16">
        <v>1677.1631837299999</v>
      </c>
      <c r="AC92" s="16">
        <v>1629.8043153900001</v>
      </c>
      <c r="AD92" s="16">
        <v>1665.60943324</v>
      </c>
      <c r="AE92" s="16">
        <v>2366.7133161499996</v>
      </c>
      <c r="AF92" s="16">
        <v>2370.8854606099999</v>
      </c>
      <c r="AG92" s="16">
        <v>2394.2473436599998</v>
      </c>
      <c r="AH92" s="16">
        <v>2687.9107321500001</v>
      </c>
      <c r="AI92" s="16">
        <v>2831.95070695</v>
      </c>
      <c r="AJ92" s="16">
        <v>2287.1905864199998</v>
      </c>
      <c r="AK92" s="16">
        <v>1975.6682394099998</v>
      </c>
      <c r="AL92" s="16">
        <v>2133.1881545800002</v>
      </c>
      <c r="AM92" s="16">
        <v>2542.5568753799998</v>
      </c>
      <c r="AN92" s="16">
        <v>2652.5114554499996</v>
      </c>
      <c r="AO92" s="16">
        <v>3040.6729419799999</v>
      </c>
      <c r="AP92" s="16">
        <v>2841.9264784399998</v>
      </c>
      <c r="AQ92" s="16">
        <v>2659.3470756799998</v>
      </c>
      <c r="AR92" s="16">
        <v>2521.5922834100002</v>
      </c>
      <c r="AS92" s="16">
        <v>2227.2632629600002</v>
      </c>
      <c r="AT92" s="16">
        <v>3523.3946296700005</v>
      </c>
      <c r="AU92" s="16">
        <v>3472.9227423199995</v>
      </c>
      <c r="AV92" s="16">
        <v>4139.29660487</v>
      </c>
      <c r="AW92" s="16">
        <v>4896.35060772</v>
      </c>
      <c r="AX92" s="16">
        <v>4191.7598204400001</v>
      </c>
      <c r="AY92" s="16">
        <v>3725.1298623600001</v>
      </c>
      <c r="AZ92" s="16">
        <v>2900.0830826920005</v>
      </c>
      <c r="BA92" s="16">
        <v>2621.92191546</v>
      </c>
      <c r="BB92" s="16">
        <v>2716.9251593499998</v>
      </c>
      <c r="BC92" s="16">
        <v>2814.3624210500002</v>
      </c>
      <c r="BD92" s="16">
        <v>2663.9334270600002</v>
      </c>
      <c r="BE92" s="16">
        <v>3310.4101382300005</v>
      </c>
      <c r="BF92" s="16">
        <v>3276.1644971600003</v>
      </c>
      <c r="BG92" s="16">
        <v>3185.1580844899995</v>
      </c>
      <c r="BH92" s="16">
        <v>3237.9436776800003</v>
      </c>
      <c r="BI92" s="16">
        <v>3227.4127762100006</v>
      </c>
      <c r="BJ92" s="16">
        <v>3223.6129407500002</v>
      </c>
      <c r="BK92" s="16">
        <v>2554.5677560800004</v>
      </c>
      <c r="BL92" s="16">
        <v>2419.2149737599998</v>
      </c>
      <c r="BM92" s="16">
        <v>2695.2083803500004</v>
      </c>
      <c r="BN92" s="16">
        <v>2568.2984734099996</v>
      </c>
      <c r="BO92" s="16">
        <v>2641.5146785400002</v>
      </c>
      <c r="BP92" s="16">
        <v>2780.0001769399996</v>
      </c>
      <c r="BQ92" s="16">
        <v>2687.8208732400003</v>
      </c>
      <c r="BR92" s="16">
        <v>2594.2148455199999</v>
      </c>
      <c r="BS92" s="16">
        <v>2924.9142842000001</v>
      </c>
      <c r="BT92" s="16">
        <v>2911.0754245600001</v>
      </c>
      <c r="BU92" s="16">
        <v>2796.2083601399995</v>
      </c>
      <c r="BV92" s="16">
        <v>3281.7810031499998</v>
      </c>
      <c r="BW92" s="16">
        <v>2110.0095713599999</v>
      </c>
      <c r="BX92" s="16">
        <v>2058.7669432900002</v>
      </c>
      <c r="BY92" s="16">
        <v>1849.03690314</v>
      </c>
      <c r="BZ92" s="16">
        <v>2065.4865782299999</v>
      </c>
      <c r="CA92" s="16">
        <v>2289.4770868999999</v>
      </c>
      <c r="CB92" s="16">
        <v>2042.6056394200002</v>
      </c>
      <c r="CC92" s="16">
        <v>1851.85117326</v>
      </c>
      <c r="CD92" s="16">
        <v>1806.3315106900002</v>
      </c>
      <c r="CE92" s="16">
        <v>1939.0445304400002</v>
      </c>
      <c r="CF92" s="16">
        <v>1891.0331150500003</v>
      </c>
      <c r="CG92" s="16">
        <v>1798.4467387299999</v>
      </c>
      <c r="CH92" s="16">
        <v>1519.3152376</v>
      </c>
      <c r="CI92" s="16">
        <v>1624.6690984099998</v>
      </c>
      <c r="CJ92" s="16">
        <v>1730.1073573399999</v>
      </c>
      <c r="CK92" s="16">
        <v>2019.8809671699998</v>
      </c>
      <c r="CL92" s="16">
        <v>2059.67346223</v>
      </c>
      <c r="CM92" s="16">
        <v>2591.0744746200003</v>
      </c>
      <c r="CN92" s="16">
        <v>2595.0595422100005</v>
      </c>
      <c r="CO92" s="16">
        <v>2497.9563722299999</v>
      </c>
      <c r="CP92" s="16">
        <v>2440.6249113600002</v>
      </c>
      <c r="CQ92" s="16">
        <v>2343.6825696400001</v>
      </c>
      <c r="CR92" s="16">
        <v>2463.2767754200004</v>
      </c>
      <c r="CS92" s="16">
        <v>2629.7652608100007</v>
      </c>
      <c r="CT92" s="16">
        <v>2856.8442178300002</v>
      </c>
      <c r="CU92" s="16">
        <v>2694.8318628500006</v>
      </c>
      <c r="CV92" s="16">
        <v>2264.5463643499997</v>
      </c>
      <c r="CW92" s="16">
        <v>2397.9191192600001</v>
      </c>
      <c r="CX92" s="16">
        <v>2601.88874829</v>
      </c>
      <c r="CY92" s="16">
        <v>2179.7005463600003</v>
      </c>
      <c r="CZ92" s="16">
        <v>2672.4750343700007</v>
      </c>
      <c r="DA92" s="16">
        <v>2855.9838842700005</v>
      </c>
      <c r="DB92" s="16">
        <v>2920.5098076000008</v>
      </c>
      <c r="DC92" s="16">
        <v>3345.3489921900004</v>
      </c>
      <c r="DD92" s="16">
        <v>3271.3267013700001</v>
      </c>
      <c r="DE92" s="16">
        <v>3583.6390511200002</v>
      </c>
      <c r="DF92" s="16">
        <v>3359.1281439700006</v>
      </c>
      <c r="DG92" s="16">
        <v>2759.7150662500003</v>
      </c>
      <c r="DH92" s="16">
        <v>3312.9040008800007</v>
      </c>
      <c r="DI92" s="16">
        <v>2986.9283606700001</v>
      </c>
      <c r="DJ92" s="16">
        <v>2911.3398500700005</v>
      </c>
      <c r="DK92" s="16">
        <v>3014.1665483900006</v>
      </c>
      <c r="DL92" s="16">
        <v>2894.1045477400003</v>
      </c>
      <c r="DM92" s="16">
        <v>2746.5677808400001</v>
      </c>
      <c r="DN92" s="16">
        <v>2574.4260008700003</v>
      </c>
      <c r="DO92" s="16">
        <v>2854.2174998800001</v>
      </c>
      <c r="DP92" s="16">
        <v>2811.7288780400004</v>
      </c>
      <c r="DQ92" s="16">
        <v>1950.8708807200001</v>
      </c>
      <c r="DR92" s="16">
        <v>2039.2291780400003</v>
      </c>
      <c r="DS92" s="16">
        <v>1881.0761829800001</v>
      </c>
      <c r="DT92" s="16">
        <v>2118.3145224600003</v>
      </c>
      <c r="DU92" s="16">
        <v>1829.2886933100001</v>
      </c>
      <c r="DV92" s="16">
        <v>1608.8933280900003</v>
      </c>
      <c r="DW92" s="16">
        <v>1154.5760163699999</v>
      </c>
      <c r="DX92" s="16">
        <v>894.81901663000008</v>
      </c>
      <c r="DY92" s="16">
        <v>812.73651452000013</v>
      </c>
      <c r="DZ92" s="16">
        <v>1231.8019513699999</v>
      </c>
      <c r="EA92" s="16">
        <v>1205.2947485799998</v>
      </c>
      <c r="EB92" s="16">
        <v>1068.31941179</v>
      </c>
      <c r="EC92" s="16">
        <v>1000.24561756</v>
      </c>
      <c r="ED92" s="16">
        <v>1114.78008727</v>
      </c>
      <c r="EE92" s="16">
        <v>996.16792862000011</v>
      </c>
      <c r="EF92" s="16">
        <v>1078.8859514999999</v>
      </c>
      <c r="EG92" s="16">
        <v>1313.22863158</v>
      </c>
      <c r="EH92" s="16">
        <v>1322.2025766699999</v>
      </c>
      <c r="EI92" s="16">
        <v>1312.9054079500002</v>
      </c>
      <c r="EJ92" s="16">
        <v>1247.83212013</v>
      </c>
      <c r="EK92" s="16">
        <v>1505.1443814000002</v>
      </c>
      <c r="EL92" s="16">
        <v>1655.5149164000002</v>
      </c>
      <c r="EM92" s="16">
        <v>1728.03325083</v>
      </c>
      <c r="EN92" s="16">
        <v>1543.0945531300001</v>
      </c>
      <c r="EO92" s="16">
        <v>1440.4471917799999</v>
      </c>
      <c r="EP92" s="16">
        <v>1312.3753872499999</v>
      </c>
      <c r="EQ92" s="16">
        <v>1441.8149514300001</v>
      </c>
      <c r="ER92" s="16">
        <v>1341.3844718000003</v>
      </c>
      <c r="ES92" s="16">
        <v>1444.8625742800002</v>
      </c>
      <c r="ET92" s="16">
        <v>1310.7207591999997</v>
      </c>
      <c r="EU92" s="16">
        <v>1295.68772926</v>
      </c>
      <c r="EV92" s="16">
        <v>1272.9509884699999</v>
      </c>
      <c r="EW92" s="16">
        <v>1221.5446484699999</v>
      </c>
      <c r="EX92" s="16">
        <v>1307.5164517199998</v>
      </c>
    </row>
    <row r="93" spans="1:154" s="18" customFormat="1" x14ac:dyDescent="0.3">
      <c r="A93" s="15" t="s">
        <v>105</v>
      </c>
      <c r="B93" s="16">
        <v>1277.1295563299998</v>
      </c>
      <c r="C93" s="16">
        <v>1467.8458521799998</v>
      </c>
      <c r="D93" s="16">
        <v>1478.8831470600003</v>
      </c>
      <c r="E93" s="16">
        <v>1372.2161929717454</v>
      </c>
      <c r="F93" s="16">
        <v>1241.38323012</v>
      </c>
      <c r="G93" s="16">
        <v>1342.0366426500002</v>
      </c>
      <c r="H93" s="16">
        <v>1236.0552007399997</v>
      </c>
      <c r="I93" s="16">
        <v>1304.2240281399997</v>
      </c>
      <c r="J93" s="16">
        <v>1309.1230281399999</v>
      </c>
      <c r="K93" s="16">
        <v>1392.7726508899996</v>
      </c>
      <c r="L93" s="16">
        <v>1453.5113317013086</v>
      </c>
      <c r="M93" s="16">
        <v>1421.6909931324076</v>
      </c>
      <c r="N93" s="16">
        <v>1713.9662574752128</v>
      </c>
      <c r="O93" s="16">
        <v>1654.5699988252127</v>
      </c>
      <c r="P93" s="16">
        <v>1641.6385579252128</v>
      </c>
      <c r="Q93" s="16">
        <v>1592.1901298652124</v>
      </c>
      <c r="R93" s="16">
        <v>1548.7700350652126</v>
      </c>
      <c r="S93" s="16">
        <v>1346.7383610499996</v>
      </c>
      <c r="T93" s="16">
        <v>1318.0103444900001</v>
      </c>
      <c r="U93" s="16">
        <v>1325.3175166060375</v>
      </c>
      <c r="V93" s="16">
        <v>1443.4316525500001</v>
      </c>
      <c r="W93" s="16">
        <v>1342.1650768499999</v>
      </c>
      <c r="X93" s="16">
        <v>1334.86555671</v>
      </c>
      <c r="Y93" s="16">
        <v>1307.3949830899999</v>
      </c>
      <c r="Z93" s="16">
        <v>1319.1306166099998</v>
      </c>
      <c r="AA93" s="16">
        <v>1361.3380396100001</v>
      </c>
      <c r="AB93" s="16">
        <v>1377.1216047200003</v>
      </c>
      <c r="AC93" s="16">
        <v>1654.0932489100003</v>
      </c>
      <c r="AD93" s="16">
        <v>1394.0022845200003</v>
      </c>
      <c r="AE93" s="16">
        <v>1303.8501408999998</v>
      </c>
      <c r="AF93" s="16">
        <v>1380.3370230600003</v>
      </c>
      <c r="AG93" s="16">
        <v>1614.4342490900001</v>
      </c>
      <c r="AH93" s="16">
        <v>1149.9685193100001</v>
      </c>
      <c r="AI93" s="16">
        <v>1211.3985103199998</v>
      </c>
      <c r="AJ93" s="16">
        <v>1337.3826890200003</v>
      </c>
      <c r="AK93" s="16">
        <v>1233.3550772599999</v>
      </c>
      <c r="AL93" s="16">
        <v>1339.3992432999999</v>
      </c>
      <c r="AM93" s="16">
        <v>1226.4468605000002</v>
      </c>
      <c r="AN93" s="16">
        <v>1466.4670423499999</v>
      </c>
      <c r="AO93" s="16">
        <v>1515.1798618799999</v>
      </c>
      <c r="AP93" s="16">
        <v>1721.8322946199996</v>
      </c>
      <c r="AQ93" s="16">
        <v>1262.3510386999999</v>
      </c>
      <c r="AR93" s="16">
        <v>795.57051978000015</v>
      </c>
      <c r="AS93" s="16">
        <v>927.80291926999996</v>
      </c>
      <c r="AT93" s="16">
        <v>507.21989615999996</v>
      </c>
      <c r="AU93" s="16">
        <v>705.13903275000007</v>
      </c>
      <c r="AV93" s="16">
        <v>732.29398792999996</v>
      </c>
      <c r="AW93" s="16">
        <v>646.9970979499999</v>
      </c>
      <c r="AX93" s="16">
        <v>775.45707421999987</v>
      </c>
      <c r="AY93" s="16">
        <v>792.9287048299999</v>
      </c>
      <c r="AZ93" s="16">
        <v>1075.8658385699998</v>
      </c>
      <c r="BA93" s="16">
        <v>720.49398655999994</v>
      </c>
      <c r="BB93" s="16">
        <v>720.58799522000004</v>
      </c>
      <c r="BC93" s="16">
        <v>857.09075794</v>
      </c>
      <c r="BD93" s="16">
        <v>1000.79535677</v>
      </c>
      <c r="BE93" s="16">
        <v>663.08025723000003</v>
      </c>
      <c r="BF93" s="16">
        <v>600.15588272999992</v>
      </c>
      <c r="BG93" s="16">
        <v>789.74158973999999</v>
      </c>
      <c r="BH93" s="16">
        <v>706.14365032000001</v>
      </c>
      <c r="BI93" s="16">
        <v>502.55794249999997</v>
      </c>
      <c r="BJ93" s="16">
        <v>327.80324124999999</v>
      </c>
      <c r="BK93" s="16">
        <v>425.62271692000002</v>
      </c>
      <c r="BL93" s="16">
        <v>759.50585869999998</v>
      </c>
      <c r="BM93" s="16">
        <v>625.18583173000002</v>
      </c>
      <c r="BN93" s="16">
        <v>880.28680125999983</v>
      </c>
      <c r="BO93" s="16">
        <v>1048.4962106399998</v>
      </c>
      <c r="BP93" s="16">
        <v>645.31969661999995</v>
      </c>
      <c r="BQ93" s="16">
        <v>817.19345463000002</v>
      </c>
      <c r="BR93" s="16">
        <v>779.32681323999998</v>
      </c>
      <c r="BS93" s="16">
        <v>1187.7996562199999</v>
      </c>
      <c r="BT93" s="16">
        <v>959.90983296000002</v>
      </c>
      <c r="BU93" s="16">
        <v>1129.0537084299999</v>
      </c>
      <c r="BV93" s="16">
        <v>679.65229059000001</v>
      </c>
      <c r="BW93" s="16">
        <v>767.85138242999994</v>
      </c>
      <c r="BX93" s="16">
        <v>538.42746824999995</v>
      </c>
      <c r="BY93" s="16">
        <v>588.55564190999996</v>
      </c>
      <c r="BZ93" s="16">
        <v>847.81143942000006</v>
      </c>
      <c r="CA93" s="16">
        <v>603.95384780999996</v>
      </c>
      <c r="CB93" s="16">
        <v>451.55145940999995</v>
      </c>
      <c r="CC93" s="16">
        <v>430.73119944000001</v>
      </c>
      <c r="CD93" s="16">
        <v>574.71883378999996</v>
      </c>
      <c r="CE93" s="16">
        <v>556.14107034999995</v>
      </c>
      <c r="CF93" s="16">
        <v>514.98887830000001</v>
      </c>
      <c r="CG93" s="16">
        <v>666.37421044999996</v>
      </c>
      <c r="CH93" s="16">
        <v>780.41434966999998</v>
      </c>
      <c r="CI93" s="16">
        <v>493.63607667999997</v>
      </c>
      <c r="CJ93" s="16">
        <v>655.33153460000005</v>
      </c>
      <c r="CK93" s="16">
        <v>639.42259780000006</v>
      </c>
      <c r="CL93" s="16">
        <v>714.75545604000001</v>
      </c>
      <c r="CM93" s="16">
        <v>712.36842245000003</v>
      </c>
      <c r="CN93" s="16">
        <v>828.62514980000003</v>
      </c>
      <c r="CO93" s="16">
        <v>741.03683087000013</v>
      </c>
      <c r="CP93" s="16">
        <v>849.50639663999993</v>
      </c>
      <c r="CQ93" s="16">
        <v>768.30477901000006</v>
      </c>
      <c r="CR93" s="16">
        <v>594.14675035999994</v>
      </c>
      <c r="CS93" s="16">
        <v>652.41969004999999</v>
      </c>
      <c r="CT93" s="16">
        <v>791.65406383000004</v>
      </c>
      <c r="CU93" s="16">
        <v>742.9740668500001</v>
      </c>
      <c r="CV93" s="16">
        <v>699.26357576000009</v>
      </c>
      <c r="CW93" s="16">
        <v>826.97934795999993</v>
      </c>
      <c r="CX93" s="16">
        <v>774.91018585999996</v>
      </c>
      <c r="CY93" s="16">
        <v>858.82237227999997</v>
      </c>
      <c r="CZ93" s="16">
        <v>845.47863199000005</v>
      </c>
      <c r="DA93" s="16">
        <v>850.98365376999993</v>
      </c>
      <c r="DB93" s="16">
        <v>791.66158077</v>
      </c>
      <c r="DC93" s="16">
        <v>754.82429920999994</v>
      </c>
      <c r="DD93" s="16">
        <v>909.21075664</v>
      </c>
      <c r="DE93" s="16">
        <v>665.50946373000011</v>
      </c>
      <c r="DF93" s="16">
        <v>776.69102312999996</v>
      </c>
      <c r="DG93" s="16">
        <v>575.23572517999992</v>
      </c>
      <c r="DH93" s="16">
        <v>520.90447922999988</v>
      </c>
      <c r="DI93" s="16">
        <v>829.14695624000001</v>
      </c>
      <c r="DJ93" s="16">
        <v>543.3416777000001</v>
      </c>
      <c r="DK93" s="16">
        <v>431.98423611000004</v>
      </c>
      <c r="DL93" s="16">
        <v>39168.607162389999</v>
      </c>
      <c r="DM93" s="16">
        <v>38804.713109439996</v>
      </c>
      <c r="DN93" s="16">
        <v>401.58809362999853</v>
      </c>
      <c r="DO93" s="16">
        <v>486.30200796000003</v>
      </c>
      <c r="DP93" s="16">
        <v>477.44756480999996</v>
      </c>
      <c r="DQ93" s="16">
        <v>490.08771283000004</v>
      </c>
      <c r="DR93" s="16">
        <v>495.23109508999994</v>
      </c>
      <c r="DS93" s="16">
        <v>324.27484969999995</v>
      </c>
      <c r="DT93" s="16">
        <v>278.87923647000002</v>
      </c>
      <c r="DU93" s="16">
        <v>319.91363961000002</v>
      </c>
      <c r="DV93" s="16">
        <v>337.48134644999993</v>
      </c>
      <c r="DW93" s="16">
        <v>337.66479658999992</v>
      </c>
      <c r="DX93" s="16">
        <v>373.87120587999999</v>
      </c>
      <c r="DY93" s="16">
        <v>325.8178368400001</v>
      </c>
      <c r="DZ93" s="16">
        <v>265.77415612999999</v>
      </c>
      <c r="EA93" s="16">
        <v>309.07771137999998</v>
      </c>
      <c r="EB93" s="16">
        <v>311.85310104999996</v>
      </c>
      <c r="EC93" s="16">
        <v>317.90453632000003</v>
      </c>
      <c r="ED93" s="16">
        <v>220.52290952000007</v>
      </c>
      <c r="EE93" s="16">
        <v>208.40575882000005</v>
      </c>
      <c r="EF93" s="16">
        <v>185.67333449000009</v>
      </c>
      <c r="EG93" s="16">
        <v>216.59340687000005</v>
      </c>
      <c r="EH93" s="16">
        <v>195.66663337</v>
      </c>
      <c r="EI93" s="16">
        <v>187.19479643000008</v>
      </c>
      <c r="EJ93" s="16">
        <v>250.99762338999997</v>
      </c>
      <c r="EK93" s="16">
        <v>1292.2601362800001</v>
      </c>
      <c r="EL93" s="16">
        <v>1250.5227282900005</v>
      </c>
      <c r="EM93" s="16">
        <v>1234.42976671</v>
      </c>
      <c r="EN93" s="16">
        <v>1193.9575457299995</v>
      </c>
      <c r="EO93" s="16">
        <v>1193.6664249900002</v>
      </c>
      <c r="EP93" s="16">
        <v>1204.2977924499999</v>
      </c>
      <c r="EQ93" s="16">
        <v>1191.0039803899999</v>
      </c>
      <c r="ER93" s="16">
        <v>1205.06410504</v>
      </c>
      <c r="ES93" s="16">
        <v>1202.7252702800001</v>
      </c>
      <c r="ET93" s="16">
        <v>1259.2006747799999</v>
      </c>
      <c r="EU93" s="16">
        <v>3320.5848516599972</v>
      </c>
      <c r="EV93" s="16">
        <v>3278.3755897999986</v>
      </c>
      <c r="EW93" s="16">
        <v>3214.3180820699945</v>
      </c>
      <c r="EX93" s="16">
        <v>3390.1653720900008</v>
      </c>
    </row>
    <row r="94" spans="1:154" s="18" customFormat="1" x14ac:dyDescent="0.3">
      <c r="A94" s="15" t="s">
        <v>106</v>
      </c>
      <c r="B94" s="16">
        <v>24765.953267979996</v>
      </c>
      <c r="C94" s="16">
        <v>26081.600381669996</v>
      </c>
      <c r="D94" s="16">
        <v>26477.299132030003</v>
      </c>
      <c r="E94" s="16">
        <v>31430.846556691733</v>
      </c>
      <c r="F94" s="16">
        <v>30310.555481420004</v>
      </c>
      <c r="G94" s="16">
        <v>32760.965992360008</v>
      </c>
      <c r="H94" s="16">
        <v>38941.048259820011</v>
      </c>
      <c r="I94" s="16">
        <v>39727.552768210007</v>
      </c>
      <c r="J94" s="16">
        <v>39744.432768210005</v>
      </c>
      <c r="K94" s="16">
        <v>39681.231546449999</v>
      </c>
      <c r="L94" s="16">
        <v>39407.01729921333</v>
      </c>
      <c r="M94" s="16">
        <v>42899.169551591993</v>
      </c>
      <c r="N94" s="16">
        <v>37967.402041375906</v>
      </c>
      <c r="O94" s="16">
        <v>38228.332016205903</v>
      </c>
      <c r="P94" s="16">
        <v>36759.002735545895</v>
      </c>
      <c r="Q94" s="16">
        <v>38431.321452595897</v>
      </c>
      <c r="R94" s="16">
        <v>38465.803050075905</v>
      </c>
      <c r="S94" s="16">
        <v>37072.286541992995</v>
      </c>
      <c r="T94" s="16">
        <v>38848.145193899996</v>
      </c>
      <c r="U94" s="16">
        <v>39272.452578685785</v>
      </c>
      <c r="V94" s="16">
        <v>39093.933592910005</v>
      </c>
      <c r="W94" s="16">
        <v>38159.579760150002</v>
      </c>
      <c r="X94" s="16">
        <v>38866.764431640004</v>
      </c>
      <c r="Y94" s="16">
        <v>38886.956732039995</v>
      </c>
      <c r="Z94" s="16">
        <v>38166.628878479991</v>
      </c>
      <c r="AA94" s="16">
        <v>40387.313680809988</v>
      </c>
      <c r="AB94" s="16">
        <v>40084.752285019989</v>
      </c>
      <c r="AC94" s="16">
        <v>40755.861437779997</v>
      </c>
      <c r="AD94" s="16">
        <v>40854.791898379997</v>
      </c>
      <c r="AE94" s="16">
        <v>40856.809988859997</v>
      </c>
      <c r="AF94" s="16">
        <v>40686.391190929993</v>
      </c>
      <c r="AG94" s="16">
        <v>39907.711026750003</v>
      </c>
      <c r="AH94" s="16">
        <v>41452.410828630003</v>
      </c>
      <c r="AI94" s="16">
        <v>41058.944841599994</v>
      </c>
      <c r="AJ94" s="16">
        <v>40013.41123921</v>
      </c>
      <c r="AK94" s="16">
        <v>39471.691007460002</v>
      </c>
      <c r="AL94" s="16">
        <v>40893.935742189999</v>
      </c>
      <c r="AM94" s="16">
        <v>40878.124769850008</v>
      </c>
      <c r="AN94" s="16">
        <v>40176.807313980004</v>
      </c>
      <c r="AO94" s="16">
        <v>40672.522323160003</v>
      </c>
      <c r="AP94" s="16">
        <v>40050.930319841005</v>
      </c>
      <c r="AQ94" s="16">
        <v>40025.46839804</v>
      </c>
      <c r="AR94" s="16">
        <v>41579.700703490002</v>
      </c>
      <c r="AS94" s="16">
        <v>41698.097435220006</v>
      </c>
      <c r="AT94" s="16">
        <v>41250.252844119997</v>
      </c>
      <c r="AU94" s="16">
        <v>40494.092212280106</v>
      </c>
      <c r="AV94" s="16">
        <v>39769.867177200016</v>
      </c>
      <c r="AW94" s="16">
        <v>40432.009352130015</v>
      </c>
      <c r="AX94" s="16">
        <v>38166.628069539998</v>
      </c>
      <c r="AY94" s="16">
        <v>38987.65274351</v>
      </c>
      <c r="AZ94" s="16">
        <v>38361.254872670019</v>
      </c>
      <c r="BA94" s="16">
        <v>39177.525839200003</v>
      </c>
      <c r="BB94" s="16">
        <v>39612.024030270004</v>
      </c>
      <c r="BC94" s="16">
        <v>40342.616285320015</v>
      </c>
      <c r="BD94" s="16">
        <v>39599.296734243515</v>
      </c>
      <c r="BE94" s="16">
        <v>39124.976881590002</v>
      </c>
      <c r="BF94" s="16">
        <v>38792.943356749995</v>
      </c>
      <c r="BG94" s="16">
        <v>39618.542281620001</v>
      </c>
      <c r="BH94" s="16">
        <v>39457.132475671002</v>
      </c>
      <c r="BI94" s="16">
        <v>38868.68922676998</v>
      </c>
      <c r="BJ94" s="16">
        <v>38238.332457190001</v>
      </c>
      <c r="BK94" s="16">
        <v>37971.261002569991</v>
      </c>
      <c r="BL94" s="16">
        <v>40197.595844579984</v>
      </c>
      <c r="BM94" s="16">
        <v>39918.400846690005</v>
      </c>
      <c r="BN94" s="16">
        <v>39850.75969749099</v>
      </c>
      <c r="BO94" s="16">
        <v>38968.399562909959</v>
      </c>
      <c r="BP94" s="16">
        <v>39756.827013749964</v>
      </c>
      <c r="BQ94" s="16">
        <v>39690.559523509997</v>
      </c>
      <c r="BR94" s="16">
        <v>40224.37265053999</v>
      </c>
      <c r="BS94" s="16">
        <v>40814.153151669998</v>
      </c>
      <c r="BT94" s="16">
        <v>40267.969229450006</v>
      </c>
      <c r="BU94" s="16">
        <v>41641.478156090001</v>
      </c>
      <c r="BV94" s="16">
        <v>41818.211232119982</v>
      </c>
      <c r="BW94" s="16">
        <v>41975.188093820005</v>
      </c>
      <c r="BX94" s="16">
        <v>43708.577525999986</v>
      </c>
      <c r="BY94" s="16">
        <v>44376.95451417999</v>
      </c>
      <c r="BZ94" s="16">
        <v>45313.526209829994</v>
      </c>
      <c r="CA94" s="16">
        <v>44232.099727979999</v>
      </c>
      <c r="CB94" s="16">
        <v>45631.649531550014</v>
      </c>
      <c r="CC94" s="16">
        <v>47086.975917030009</v>
      </c>
      <c r="CD94" s="16">
        <v>48440.669331099998</v>
      </c>
      <c r="CE94" s="16">
        <v>48882.957000320006</v>
      </c>
      <c r="CF94" s="16">
        <v>49527.577520530009</v>
      </c>
      <c r="CG94" s="16">
        <v>49685.789450360018</v>
      </c>
      <c r="CH94" s="16">
        <v>52123.944217950004</v>
      </c>
      <c r="CI94" s="16">
        <v>52575.689432519997</v>
      </c>
      <c r="CJ94" s="16">
        <v>53579.200463420013</v>
      </c>
      <c r="CK94" s="16">
        <v>54931.070106420004</v>
      </c>
      <c r="CL94" s="16">
        <v>56625.938380770007</v>
      </c>
      <c r="CM94" s="16">
        <v>58942.216856040017</v>
      </c>
      <c r="CN94" s="16">
        <v>60493.57800631001</v>
      </c>
      <c r="CO94" s="16">
        <v>64910.598779369997</v>
      </c>
      <c r="CP94" s="16">
        <v>65214.002567860007</v>
      </c>
      <c r="CQ94" s="16">
        <v>67630.696670739999</v>
      </c>
      <c r="CR94" s="16">
        <v>67979.426647394008</v>
      </c>
      <c r="CS94" s="16">
        <v>67951.167005919007</v>
      </c>
      <c r="CT94" s="16">
        <v>71723.392511261016</v>
      </c>
      <c r="CU94" s="16">
        <v>70125.985041819004</v>
      </c>
      <c r="CV94" s="16">
        <v>69823.945267347997</v>
      </c>
      <c r="CW94" s="16">
        <v>70602.243273011001</v>
      </c>
      <c r="CX94" s="16">
        <v>71309.540985147964</v>
      </c>
      <c r="CY94" s="16">
        <v>70309.440743915984</v>
      </c>
      <c r="CZ94" s="16">
        <v>73491.908637130982</v>
      </c>
      <c r="DA94" s="16">
        <v>73429.125064696011</v>
      </c>
      <c r="DB94" s="16">
        <v>78018.164183656001</v>
      </c>
      <c r="DC94" s="16">
        <v>78502.959476345975</v>
      </c>
      <c r="DD94" s="16">
        <v>84902.753623405966</v>
      </c>
      <c r="DE94" s="16">
        <v>84479.247625405973</v>
      </c>
      <c r="DF94" s="16">
        <v>85425.615373489985</v>
      </c>
      <c r="DG94" s="16">
        <v>85445.18729491999</v>
      </c>
      <c r="DH94" s="16">
        <v>80543.182410260022</v>
      </c>
      <c r="DI94" s="16">
        <v>83092.886659070005</v>
      </c>
      <c r="DJ94" s="16">
        <v>82818.489182590012</v>
      </c>
      <c r="DK94" s="16">
        <v>82433.848251389965</v>
      </c>
      <c r="DL94" s="16">
        <v>81517.95762366998</v>
      </c>
      <c r="DM94" s="16">
        <v>82137.427834469956</v>
      </c>
      <c r="DN94" s="16">
        <v>82251.202980948976</v>
      </c>
      <c r="DO94" s="16">
        <v>81926.838707649964</v>
      </c>
      <c r="DP94" s="16">
        <v>80742.424778649962</v>
      </c>
      <c r="DQ94" s="16">
        <v>82726.441363830003</v>
      </c>
      <c r="DR94" s="16">
        <v>85518.896551779981</v>
      </c>
      <c r="DS94" s="16">
        <v>85328.476809079977</v>
      </c>
      <c r="DT94" s="16">
        <v>85777.653700419964</v>
      </c>
      <c r="DU94" s="16">
        <v>88733.307104389998</v>
      </c>
      <c r="DV94" s="16">
        <v>89663.807225149998</v>
      </c>
      <c r="DW94" s="16">
        <v>89631.536817539993</v>
      </c>
      <c r="DX94" s="16">
        <v>89352.375688819971</v>
      </c>
      <c r="DY94" s="16">
        <v>89373.049548590003</v>
      </c>
      <c r="DZ94" s="16">
        <v>91916.851983280008</v>
      </c>
      <c r="EA94" s="16">
        <v>92147.203989770001</v>
      </c>
      <c r="EB94" s="16">
        <v>92261.39494908003</v>
      </c>
      <c r="EC94" s="16">
        <v>90798.609709270007</v>
      </c>
      <c r="ED94" s="16">
        <v>94705.766039410009</v>
      </c>
      <c r="EE94" s="16">
        <v>94217.400958879996</v>
      </c>
      <c r="EF94" s="16">
        <v>93165.420201030007</v>
      </c>
      <c r="EG94" s="16">
        <v>103518.56722798001</v>
      </c>
      <c r="EH94" s="16">
        <v>108641.32092280008</v>
      </c>
      <c r="EI94" s="16">
        <v>98491.32633779</v>
      </c>
      <c r="EJ94" s="16">
        <v>102450.51257554001</v>
      </c>
      <c r="EK94" s="16">
        <v>102998.31678399</v>
      </c>
      <c r="EL94" s="16">
        <v>103780.06997222995</v>
      </c>
      <c r="EM94" s="16">
        <v>112366.92260557003</v>
      </c>
      <c r="EN94" s="16">
        <v>111537.83417183998</v>
      </c>
      <c r="EO94" s="16">
        <v>113178.68586503997</v>
      </c>
      <c r="EP94" s="16">
        <v>115908.70129490997</v>
      </c>
      <c r="EQ94" s="16">
        <v>113743.98780622998</v>
      </c>
      <c r="ER94" s="16">
        <v>116069.49698111003</v>
      </c>
      <c r="ES94" s="16">
        <v>122892.85262853002</v>
      </c>
      <c r="ET94" s="16">
        <v>111429.76996763</v>
      </c>
      <c r="EU94" s="16">
        <v>113338.74449722993</v>
      </c>
      <c r="EV94" s="16">
        <v>114280.72880704004</v>
      </c>
      <c r="EW94" s="16">
        <v>115059.84876013998</v>
      </c>
      <c r="EX94" s="16">
        <v>115386.90007354</v>
      </c>
    </row>
    <row r="95" spans="1:154" s="18" customFormat="1" x14ac:dyDescent="0.3">
      <c r="A95" s="15" t="s">
        <v>107</v>
      </c>
      <c r="B95" s="16">
        <v>1952.5230615</v>
      </c>
      <c r="C95" s="16">
        <v>2028.2648017300003</v>
      </c>
      <c r="D95" s="16">
        <v>2264.4458536900001</v>
      </c>
      <c r="E95" s="16">
        <v>2521.1439621289146</v>
      </c>
      <c r="F95" s="16">
        <v>2784.2599751700009</v>
      </c>
      <c r="G95" s="16">
        <v>3540.23750303</v>
      </c>
      <c r="H95" s="16">
        <v>2975.2370871050271</v>
      </c>
      <c r="I95" s="16">
        <v>2968.1787341800546</v>
      </c>
      <c r="J95" s="16">
        <v>2964.6547341800542</v>
      </c>
      <c r="K95" s="16">
        <v>3039.4409763850808</v>
      </c>
      <c r="L95" s="16">
        <v>2776.2022823774378</v>
      </c>
      <c r="M95" s="16">
        <v>3075.221502447931</v>
      </c>
      <c r="N95" s="16">
        <v>3220.798680937804</v>
      </c>
      <c r="O95" s="16">
        <v>3203.4350984778039</v>
      </c>
      <c r="P95" s="16">
        <v>4768.7085101778048</v>
      </c>
      <c r="Q95" s="16">
        <v>3494.6449455378038</v>
      </c>
      <c r="R95" s="16">
        <v>1446.4856398478069</v>
      </c>
      <c r="S95" s="16">
        <v>4893.9473659800015</v>
      </c>
      <c r="T95" s="16">
        <v>4813.6647655199986</v>
      </c>
      <c r="U95" s="16">
        <v>5145.3887066300022</v>
      </c>
      <c r="V95" s="16">
        <v>4973.0646748999998</v>
      </c>
      <c r="W95" s="16">
        <v>4869.3856847899997</v>
      </c>
      <c r="X95" s="16">
        <v>4793.8468672499966</v>
      </c>
      <c r="Y95" s="16">
        <v>4744.0457944100008</v>
      </c>
      <c r="Z95" s="16">
        <v>4908.3963706499999</v>
      </c>
      <c r="AA95" s="16">
        <v>3024.000058300001</v>
      </c>
      <c r="AB95" s="16">
        <v>2708.3567329083976</v>
      </c>
      <c r="AC95" s="16">
        <v>2697.4711087683995</v>
      </c>
      <c r="AD95" s="16">
        <v>2688.3122604599971</v>
      </c>
      <c r="AE95" s="16">
        <v>2687.4005083499983</v>
      </c>
      <c r="AF95" s="16">
        <v>3243.0411724700002</v>
      </c>
      <c r="AG95" s="16">
        <v>2813.7832793999996</v>
      </c>
      <c r="AH95" s="16">
        <v>2763.8675202500008</v>
      </c>
      <c r="AI95" s="16">
        <v>2724.5307259700021</v>
      </c>
      <c r="AJ95" s="16">
        <v>2754.0792536100025</v>
      </c>
      <c r="AK95" s="16">
        <v>2659.1836628799997</v>
      </c>
      <c r="AL95" s="16">
        <v>2629.3832518199983</v>
      </c>
      <c r="AM95" s="16">
        <v>2699.0757855499992</v>
      </c>
      <c r="AN95" s="16">
        <v>2789.4891430099992</v>
      </c>
      <c r="AO95" s="16">
        <v>2763.1455787400032</v>
      </c>
      <c r="AP95" s="16">
        <v>2685.5593368999998</v>
      </c>
      <c r="AQ95" s="16">
        <v>2598.6153747600001</v>
      </c>
      <c r="AR95" s="16">
        <v>2856.7045278199989</v>
      </c>
      <c r="AS95" s="16">
        <v>2793.3216735999986</v>
      </c>
      <c r="AT95" s="16">
        <v>2623.7786845599994</v>
      </c>
      <c r="AU95" s="16">
        <v>3021.9631558299989</v>
      </c>
      <c r="AV95" s="16">
        <v>3547.6100758600001</v>
      </c>
      <c r="AW95" s="16">
        <v>2845.2592151199988</v>
      </c>
      <c r="AX95" s="16">
        <v>2885.4125669799996</v>
      </c>
      <c r="AY95" s="16">
        <v>2830.5432731499991</v>
      </c>
      <c r="AZ95" s="16">
        <v>2769.9849741000003</v>
      </c>
      <c r="BA95" s="16">
        <v>3166.7091879199997</v>
      </c>
      <c r="BB95" s="16">
        <v>3063.566215419999</v>
      </c>
      <c r="BC95" s="16">
        <v>2856.09052952</v>
      </c>
      <c r="BD95" s="16">
        <v>2962.8015150499996</v>
      </c>
      <c r="BE95" s="16">
        <v>3255.1378842000008</v>
      </c>
      <c r="BF95" s="16">
        <v>3363.4800593</v>
      </c>
      <c r="BG95" s="16">
        <v>3473.0116805500006</v>
      </c>
      <c r="BH95" s="16">
        <v>3554.4721899900005</v>
      </c>
      <c r="BI95" s="16">
        <v>3461.25886292</v>
      </c>
      <c r="BJ95" s="16">
        <v>4017.2735119399999</v>
      </c>
      <c r="BK95" s="16">
        <v>3833.6436883199999</v>
      </c>
      <c r="BL95" s="16">
        <v>4075.5271161599999</v>
      </c>
      <c r="BM95" s="16">
        <v>4051.2334913999994</v>
      </c>
      <c r="BN95" s="16">
        <v>4078.5075895499999</v>
      </c>
      <c r="BO95" s="16">
        <v>4311.322286820001</v>
      </c>
      <c r="BP95" s="16">
        <v>4724.5034899700004</v>
      </c>
      <c r="BQ95" s="16">
        <v>4639.428400419999</v>
      </c>
      <c r="BR95" s="16">
        <v>4940.6626416500003</v>
      </c>
      <c r="BS95" s="16">
        <v>4976.7482425200033</v>
      </c>
      <c r="BT95" s="16">
        <v>5029.0392166700021</v>
      </c>
      <c r="BU95" s="16">
        <v>4871.999228050001</v>
      </c>
      <c r="BV95" s="16">
        <v>5571.2644391299973</v>
      </c>
      <c r="BW95" s="16">
        <v>6007.9277939400017</v>
      </c>
      <c r="BX95" s="16">
        <v>5810.4136182899983</v>
      </c>
      <c r="BY95" s="16">
        <v>5877.9781653999999</v>
      </c>
      <c r="BZ95" s="16">
        <v>6061.433828889998</v>
      </c>
      <c r="CA95" s="16">
        <v>6070.5284481299959</v>
      </c>
      <c r="CB95" s="16">
        <v>6752.6275663300003</v>
      </c>
      <c r="CC95" s="16">
        <v>6701.1747737200012</v>
      </c>
      <c r="CD95" s="16">
        <v>7524.4298838099994</v>
      </c>
      <c r="CE95" s="16">
        <v>11333.121432159995</v>
      </c>
      <c r="CF95" s="16">
        <v>10333.364119369999</v>
      </c>
      <c r="CG95" s="16">
        <v>10339.611435620001</v>
      </c>
      <c r="CH95" s="16">
        <v>11343.86424108</v>
      </c>
      <c r="CI95" s="16">
        <v>11365.765338270001</v>
      </c>
      <c r="CJ95" s="16">
        <v>9633.7808578199983</v>
      </c>
      <c r="CK95" s="16">
        <v>9837.8817008200003</v>
      </c>
      <c r="CL95" s="16">
        <v>9720.7056623300014</v>
      </c>
      <c r="CM95" s="16">
        <v>10457.741709590002</v>
      </c>
      <c r="CN95" s="16">
        <v>10863.59881137</v>
      </c>
      <c r="CO95" s="16">
        <v>11598.833499970009</v>
      </c>
      <c r="CP95" s="16">
        <v>9472.8629755099992</v>
      </c>
      <c r="CQ95" s="16">
        <v>9678.7643621899988</v>
      </c>
      <c r="CR95" s="16">
        <v>9527.964817170001</v>
      </c>
      <c r="CS95" s="16">
        <v>9152.0961110999997</v>
      </c>
      <c r="CT95" s="16">
        <v>9704.0874649299967</v>
      </c>
      <c r="CU95" s="16">
        <v>9903.2263987000078</v>
      </c>
      <c r="CV95" s="16">
        <v>10446.34571019</v>
      </c>
      <c r="CW95" s="16">
        <v>10740.004227159998</v>
      </c>
      <c r="CX95" s="16">
        <v>11111.95543408</v>
      </c>
      <c r="CY95" s="16">
        <v>13014.448634380002</v>
      </c>
      <c r="CZ95" s="16">
        <v>13282.16035593</v>
      </c>
      <c r="DA95" s="16">
        <v>12057.101140890003</v>
      </c>
      <c r="DB95" s="16">
        <v>11871.691652750005</v>
      </c>
      <c r="DC95" s="16">
        <v>11662.449546909995</v>
      </c>
      <c r="DD95" s="16">
        <v>11944.562790149997</v>
      </c>
      <c r="DE95" s="16">
        <v>11568.499618089998</v>
      </c>
      <c r="DF95" s="16">
        <v>12697.571299369998</v>
      </c>
      <c r="DG95" s="16">
        <v>12600.833753750001</v>
      </c>
      <c r="DH95" s="16">
        <v>13457.659280389997</v>
      </c>
      <c r="DI95" s="16">
        <v>14199.352204729987</v>
      </c>
      <c r="DJ95" s="16">
        <v>14313.065902209999</v>
      </c>
      <c r="DK95" s="16">
        <v>14601.089615280001</v>
      </c>
      <c r="DL95" s="16">
        <v>14777.056159080001</v>
      </c>
      <c r="DM95" s="16">
        <v>14680.467443929998</v>
      </c>
      <c r="DN95" s="16">
        <v>14536.62647673</v>
      </c>
      <c r="DO95" s="16">
        <v>14120.1350833</v>
      </c>
      <c r="DP95" s="16">
        <v>14152.408706729992</v>
      </c>
      <c r="DQ95" s="16">
        <v>13687.892678600005</v>
      </c>
      <c r="DR95" s="16">
        <v>14258.640544669996</v>
      </c>
      <c r="DS95" s="16">
        <v>14447.031592720001</v>
      </c>
      <c r="DT95" s="16">
        <v>14900.481593659999</v>
      </c>
      <c r="DU95" s="16">
        <v>14832.35549509</v>
      </c>
      <c r="DV95" s="16">
        <v>14687.8394438</v>
      </c>
      <c r="DW95" s="16">
        <v>15397.473723309991</v>
      </c>
      <c r="DX95" s="16">
        <v>15954.071677319998</v>
      </c>
      <c r="DY95" s="16">
        <v>16323.262253329996</v>
      </c>
      <c r="DZ95" s="16">
        <v>16467.136456340009</v>
      </c>
      <c r="EA95" s="16">
        <v>16698.29308479001</v>
      </c>
      <c r="EB95" s="16">
        <v>16527.901869930007</v>
      </c>
      <c r="EC95" s="16">
        <v>15763.470350079999</v>
      </c>
      <c r="ED95" s="16">
        <v>16506.473669599996</v>
      </c>
      <c r="EE95" s="16">
        <v>16618.372993090001</v>
      </c>
      <c r="EF95" s="16">
        <v>16494.562547309994</v>
      </c>
      <c r="EG95" s="16">
        <v>16303.02146623999</v>
      </c>
      <c r="EH95" s="16">
        <v>16098.412762499987</v>
      </c>
      <c r="EI95" s="16">
        <v>16887.197362519972</v>
      </c>
      <c r="EJ95" s="16">
        <v>17524.559915720009</v>
      </c>
      <c r="EK95" s="16">
        <v>17370.335892200004</v>
      </c>
      <c r="EL95" s="16">
        <v>15971.293498190014</v>
      </c>
      <c r="EM95" s="16">
        <v>18508.261476510008</v>
      </c>
      <c r="EN95" s="16">
        <v>19222.211905119999</v>
      </c>
      <c r="EO95" s="16">
        <v>19030.398581560003</v>
      </c>
      <c r="EP95" s="16">
        <v>19422.149171590001</v>
      </c>
      <c r="EQ95" s="16">
        <v>19649.092380810005</v>
      </c>
      <c r="ER95" s="16">
        <v>21198.999959889996</v>
      </c>
      <c r="ES95" s="16">
        <v>18292.717977120003</v>
      </c>
      <c r="ET95" s="16">
        <v>18485.893081510003</v>
      </c>
      <c r="EU95" s="16">
        <v>14728.953327119998</v>
      </c>
      <c r="EV95" s="16">
        <v>13513.560823500009</v>
      </c>
      <c r="EW95" s="16">
        <v>14421.817523410009</v>
      </c>
      <c r="EX95" s="16">
        <v>13933.553730790007</v>
      </c>
    </row>
    <row r="96" spans="1:154" s="14" customFormat="1" x14ac:dyDescent="0.3">
      <c r="A96" s="12" t="s">
        <v>108</v>
      </c>
      <c r="B96" s="13">
        <v>23357.826330458502</v>
      </c>
      <c r="C96" s="13">
        <v>24695.450760264503</v>
      </c>
      <c r="D96" s="13">
        <f t="shared" ref="D96:AL96" si="9">SUM(D97:D104)</f>
        <v>24710.172588510504</v>
      </c>
      <c r="E96" s="13">
        <f t="shared" si="9"/>
        <v>25268.552229269826</v>
      </c>
      <c r="F96" s="13">
        <f t="shared" si="9"/>
        <v>25786.256623597503</v>
      </c>
      <c r="G96" s="13">
        <f t="shared" si="9"/>
        <v>26629.1776746545</v>
      </c>
      <c r="H96" s="13">
        <f t="shared" si="9"/>
        <v>27166.652072011137</v>
      </c>
      <c r="I96" s="13">
        <f t="shared" si="9"/>
        <v>27981.533426865775</v>
      </c>
      <c r="J96" s="13">
        <f t="shared" si="9"/>
        <v>27973.583426865771</v>
      </c>
      <c r="K96" s="13">
        <f t="shared" si="9"/>
        <v>28070.497733588403</v>
      </c>
      <c r="L96" s="13">
        <f t="shared" si="9"/>
        <v>29046.133631260462</v>
      </c>
      <c r="M96" s="13">
        <f t="shared" si="9"/>
        <v>31884.093744422138</v>
      </c>
      <c r="N96" s="13">
        <f t="shared" si="9"/>
        <v>29605.416393876767</v>
      </c>
      <c r="O96" s="13">
        <f t="shared" si="9"/>
        <v>29684.293109755999</v>
      </c>
      <c r="P96" s="13">
        <f t="shared" si="9"/>
        <v>29219.70338071599</v>
      </c>
      <c r="Q96" s="13">
        <f t="shared" si="9"/>
        <v>30726.275460496767</v>
      </c>
      <c r="R96" s="13">
        <f t="shared" si="9"/>
        <v>31152.777792761764</v>
      </c>
      <c r="S96" s="13">
        <f t="shared" si="9"/>
        <v>31667.860237054498</v>
      </c>
      <c r="T96" s="13">
        <f t="shared" si="9"/>
        <v>32388.556511884999</v>
      </c>
      <c r="U96" s="13">
        <f t="shared" si="9"/>
        <v>32903.296913839178</v>
      </c>
      <c r="V96" s="13">
        <f t="shared" si="9"/>
        <v>34049.760982170003</v>
      </c>
      <c r="W96" s="13">
        <f t="shared" si="9"/>
        <v>35616.990824391003</v>
      </c>
      <c r="X96" s="13">
        <f t="shared" si="9"/>
        <v>35928.622656831008</v>
      </c>
      <c r="Y96" s="13">
        <f t="shared" si="9"/>
        <v>36150.477578990998</v>
      </c>
      <c r="Z96" s="13">
        <f t="shared" si="9"/>
        <v>36504.961112610996</v>
      </c>
      <c r="AA96" s="13">
        <f t="shared" si="9"/>
        <v>36144.277921651999</v>
      </c>
      <c r="AB96" s="13">
        <f t="shared" si="9"/>
        <v>36326.501266544801</v>
      </c>
      <c r="AC96" s="13">
        <f t="shared" si="9"/>
        <v>36782.320951175789</v>
      </c>
      <c r="AD96" s="13">
        <f t="shared" si="9"/>
        <v>38047.901481381996</v>
      </c>
      <c r="AE96" s="13">
        <f t="shared" si="9"/>
        <v>37635.290813501997</v>
      </c>
      <c r="AF96" s="13">
        <f t="shared" si="9"/>
        <v>38778.590816430027</v>
      </c>
      <c r="AG96" s="13">
        <f t="shared" si="9"/>
        <v>39290.548725152024</v>
      </c>
      <c r="AH96" s="13">
        <f t="shared" si="9"/>
        <v>40588.338889156141</v>
      </c>
      <c r="AI96" s="13">
        <f t="shared" si="9"/>
        <v>41689.551881469997</v>
      </c>
      <c r="AJ96" s="13">
        <f t="shared" si="9"/>
        <v>41940.246525400005</v>
      </c>
      <c r="AK96" s="13">
        <f t="shared" si="9"/>
        <v>43172.034862789995</v>
      </c>
      <c r="AL96" s="13">
        <f t="shared" si="9"/>
        <v>45811.01978164001</v>
      </c>
      <c r="AM96" s="13">
        <v>45537.610709970009</v>
      </c>
      <c r="AN96" s="13">
        <v>46021.643123100002</v>
      </c>
      <c r="AO96" s="13">
        <v>48728.298411270007</v>
      </c>
      <c r="AP96" s="13">
        <v>49838.454348730011</v>
      </c>
      <c r="AQ96" s="13">
        <v>50339.974053860009</v>
      </c>
      <c r="AR96" s="13">
        <v>52292.939379826843</v>
      </c>
      <c r="AS96" s="13">
        <v>51921.862611869998</v>
      </c>
      <c r="AT96" s="13">
        <v>52609.351930880002</v>
      </c>
      <c r="AU96" s="13">
        <v>54026.206316749987</v>
      </c>
      <c r="AV96" s="13">
        <v>54535.037884080004</v>
      </c>
      <c r="AW96" s="13">
        <v>55013.670274030039</v>
      </c>
      <c r="AX96" s="13">
        <v>56855.02363306973</v>
      </c>
      <c r="AY96" s="13">
        <v>57394.922564450986</v>
      </c>
      <c r="AZ96" s="13">
        <v>58782.257587341002</v>
      </c>
      <c r="BA96" s="13">
        <v>59835.106263890004</v>
      </c>
      <c r="BB96" s="13">
        <v>59961.169437597004</v>
      </c>
      <c r="BC96" s="13">
        <v>59788.916612087996</v>
      </c>
      <c r="BD96" s="13">
        <v>62403.020078573863</v>
      </c>
      <c r="BE96" s="13">
        <v>62898.924735153007</v>
      </c>
      <c r="BF96" s="13">
        <v>63310.068830565993</v>
      </c>
      <c r="BG96" s="13">
        <v>64441.69083104701</v>
      </c>
      <c r="BH96" s="13">
        <v>64970.418666093014</v>
      </c>
      <c r="BI96" s="13">
        <v>66169.492802534005</v>
      </c>
      <c r="BJ96" s="13">
        <v>68629.522301354009</v>
      </c>
      <c r="BK96" s="13">
        <v>68988.330807268023</v>
      </c>
      <c r="BL96" s="13">
        <v>72166.429178398015</v>
      </c>
      <c r="BM96" s="13">
        <v>73985.894539683009</v>
      </c>
      <c r="BN96" s="13">
        <v>74304.666098225003</v>
      </c>
      <c r="BO96" s="13">
        <v>76182.194385368988</v>
      </c>
      <c r="BP96" s="13">
        <v>79138.753770709009</v>
      </c>
      <c r="BQ96" s="13">
        <v>81326.074398713245</v>
      </c>
      <c r="BR96" s="13">
        <v>82789.040877373249</v>
      </c>
      <c r="BS96" s="13">
        <v>84842.426800396992</v>
      </c>
      <c r="BT96" s="13">
        <v>84932.688693604752</v>
      </c>
      <c r="BU96" s="13">
        <v>86756.260730642505</v>
      </c>
      <c r="BV96" s="13">
        <v>88437.9520981245</v>
      </c>
      <c r="BW96" s="13">
        <v>88565.948838259254</v>
      </c>
      <c r="BX96" s="13">
        <v>88902.716547956283</v>
      </c>
      <c r="BY96" s="13">
        <v>90527.544545639787</v>
      </c>
      <c r="BZ96" s="13">
        <v>91656.096731636251</v>
      </c>
      <c r="CA96" s="13">
        <v>90958.449154154761</v>
      </c>
      <c r="CB96" s="13">
        <v>92107.736748429525</v>
      </c>
      <c r="CC96" s="13">
        <v>93546.63431482407</v>
      </c>
      <c r="CD96" s="13">
        <v>94784.467161436944</v>
      </c>
      <c r="CE96" s="13">
        <v>96997.487063120003</v>
      </c>
      <c r="CF96" s="13">
        <v>98164.274132926483</v>
      </c>
      <c r="CG96" s="13">
        <v>101306.47615426019</v>
      </c>
      <c r="CH96" s="13">
        <v>103953.75584375302</v>
      </c>
      <c r="CI96" s="13">
        <v>106569.73083401799</v>
      </c>
      <c r="CJ96" s="13">
        <v>108901.58998907251</v>
      </c>
      <c r="CK96" s="13">
        <v>111995.53451518599</v>
      </c>
      <c r="CL96" s="13">
        <v>113488.69698946999</v>
      </c>
      <c r="CM96" s="13">
        <v>115524.193814509</v>
      </c>
      <c r="CN96" s="13">
        <v>118919.05815014399</v>
      </c>
      <c r="CO96" s="13">
        <v>120561.8464992455</v>
      </c>
      <c r="CP96" s="13">
        <v>121865.6947672635</v>
      </c>
      <c r="CQ96" s="13">
        <v>124253.53158672299</v>
      </c>
      <c r="CR96" s="13">
        <v>124852.69348225</v>
      </c>
      <c r="CS96" s="13">
        <v>125551.33507706449</v>
      </c>
      <c r="CT96" s="13">
        <v>137177.51143043998</v>
      </c>
      <c r="CU96" s="13">
        <v>138050.61079890898</v>
      </c>
      <c r="CV96" s="13">
        <v>140594.984751001</v>
      </c>
      <c r="CW96" s="13">
        <v>146171.90931328599</v>
      </c>
      <c r="CX96" s="13">
        <v>146238.96792338701</v>
      </c>
      <c r="CY96" s="13">
        <v>148673.47513073901</v>
      </c>
      <c r="CZ96" s="13">
        <v>151983.71430267504</v>
      </c>
      <c r="DA96" s="13">
        <v>154255.0373084</v>
      </c>
      <c r="DB96" s="13">
        <v>154844.71080411301</v>
      </c>
      <c r="DC96" s="13">
        <v>158324.18993802249</v>
      </c>
      <c r="DD96" s="13">
        <v>162080.484884618</v>
      </c>
      <c r="DE96" s="13">
        <v>166964.61733116148</v>
      </c>
      <c r="DF96" s="13">
        <v>174628.56012523349</v>
      </c>
      <c r="DG96" s="13">
        <v>177385.61887735152</v>
      </c>
      <c r="DH96" s="13">
        <v>182423.72730405498</v>
      </c>
      <c r="DI96" s="13">
        <v>190194.93756713998</v>
      </c>
      <c r="DJ96" s="13">
        <v>189861.53156306199</v>
      </c>
      <c r="DK96" s="13">
        <v>190938.5317560015</v>
      </c>
      <c r="DL96" s="13">
        <v>195886.10716797056</v>
      </c>
      <c r="DM96" s="13">
        <v>201276.48485785304</v>
      </c>
      <c r="DN96" s="13">
        <v>201667.98170551949</v>
      </c>
      <c r="DO96" s="13">
        <v>206636.844565076</v>
      </c>
      <c r="DP96" s="13">
        <v>209574.37959461001</v>
      </c>
      <c r="DQ96" s="13">
        <v>211582.02099035305</v>
      </c>
      <c r="DR96" s="13">
        <v>215276.88825378648</v>
      </c>
      <c r="DS96" s="13">
        <v>219547.35352544652</v>
      </c>
      <c r="DT96" s="13">
        <v>224500.354905774</v>
      </c>
      <c r="DU96" s="13">
        <v>231548.8025227375</v>
      </c>
      <c r="DV96" s="13">
        <v>233388.620205643</v>
      </c>
      <c r="DW96" s="13">
        <v>234462.16928945898</v>
      </c>
      <c r="DX96" s="13">
        <v>239663.63897111799</v>
      </c>
      <c r="DY96" s="13">
        <v>242780.19598957204</v>
      </c>
      <c r="DZ96" s="13">
        <v>249834.73560728953</v>
      </c>
      <c r="EA96" s="13">
        <v>261674.86664536997</v>
      </c>
      <c r="EB96" s="13">
        <v>260236.8290801112</v>
      </c>
      <c r="EC96" s="13">
        <v>261689.59883384703</v>
      </c>
      <c r="ED96" s="13">
        <v>271165.02575371589</v>
      </c>
      <c r="EE96" s="13">
        <v>275318.60291012283</v>
      </c>
      <c r="EF96" s="13">
        <v>280942.49337151792</v>
      </c>
      <c r="EG96" s="13">
        <v>290774.28699056286</v>
      </c>
      <c r="EH96" s="13">
        <v>293550.40037202142</v>
      </c>
      <c r="EI96" s="13">
        <v>297506.47404174798</v>
      </c>
      <c r="EJ96" s="13">
        <v>303952.77936994034</v>
      </c>
      <c r="EK96" s="13">
        <v>306496.65221683797</v>
      </c>
      <c r="EL96" s="13">
        <v>312168.24777115497</v>
      </c>
      <c r="EM96" s="13">
        <v>318481.94925140106</v>
      </c>
      <c r="EN96" s="13">
        <v>320855.31798415491</v>
      </c>
      <c r="EO96" s="13">
        <v>322481.89134582097</v>
      </c>
      <c r="EP96" s="13">
        <v>329582.74358914804</v>
      </c>
      <c r="EQ96" s="13">
        <v>330323.04634256597</v>
      </c>
      <c r="ER96" s="13">
        <v>360088.39140329743</v>
      </c>
      <c r="ES96" s="13">
        <v>344947.52288447</v>
      </c>
      <c r="ET96" s="13">
        <v>342618.29760103195</v>
      </c>
      <c r="EU96" s="13">
        <v>342006.07681404403</v>
      </c>
      <c r="EV96" s="13">
        <v>342666.67980128218</v>
      </c>
      <c r="EW96" s="13">
        <v>343562.28665343701</v>
      </c>
      <c r="EX96" s="13">
        <v>350067.75550331699</v>
      </c>
    </row>
    <row r="97" spans="1:154" s="18" customFormat="1" x14ac:dyDescent="0.3">
      <c r="A97" s="15" t="s">
        <v>109</v>
      </c>
      <c r="B97" s="16">
        <v>1473.4603948685001</v>
      </c>
      <c r="C97" s="16">
        <v>1469.2571497345002</v>
      </c>
      <c r="D97" s="16">
        <v>1681.8616451905</v>
      </c>
      <c r="E97" s="16">
        <v>1663.9871558841828</v>
      </c>
      <c r="F97" s="16">
        <v>1622.3990819174994</v>
      </c>
      <c r="G97" s="16">
        <v>1730.3835958445004</v>
      </c>
      <c r="H97" s="16">
        <v>1825.7473288264998</v>
      </c>
      <c r="I97" s="16">
        <v>1975.3428557565007</v>
      </c>
      <c r="J97" s="16">
        <v>1973.4778557565005</v>
      </c>
      <c r="K97" s="16">
        <v>2029.9487239545008</v>
      </c>
      <c r="L97" s="16">
        <v>1864.4141336153748</v>
      </c>
      <c r="M97" s="16">
        <v>1919.8931543962499</v>
      </c>
      <c r="N97" s="16">
        <v>1959.2059772075966</v>
      </c>
      <c r="O97" s="16">
        <v>1806.9503054875972</v>
      </c>
      <c r="P97" s="16">
        <v>1853.3611725575968</v>
      </c>
      <c r="Q97" s="16">
        <v>1918.0460275075961</v>
      </c>
      <c r="R97" s="16">
        <v>2146.9786174775968</v>
      </c>
      <c r="S97" s="16">
        <v>2210.5591887100009</v>
      </c>
      <c r="T97" s="16">
        <v>2414.3540045150003</v>
      </c>
      <c r="U97" s="16">
        <v>2310.253008845918</v>
      </c>
      <c r="V97" s="16">
        <v>2405.7220860400002</v>
      </c>
      <c r="W97" s="16">
        <v>2408.4404272499996</v>
      </c>
      <c r="X97" s="16">
        <v>2434.2961756400009</v>
      </c>
      <c r="Y97" s="16">
        <v>2495.4746453400003</v>
      </c>
      <c r="Z97" s="16">
        <v>2713.9750200400008</v>
      </c>
      <c r="AA97" s="16">
        <v>2934.173452030001</v>
      </c>
      <c r="AB97" s="16">
        <v>2897.7510292221009</v>
      </c>
      <c r="AC97" s="16">
        <v>2982.4582517620997</v>
      </c>
      <c r="AD97" s="16">
        <v>3129.1064744099999</v>
      </c>
      <c r="AE97" s="16">
        <v>2980.33157858</v>
      </c>
      <c r="AF97" s="16">
        <v>3056.361802248</v>
      </c>
      <c r="AG97" s="16">
        <v>3113.6224453699997</v>
      </c>
      <c r="AH97" s="16">
        <v>3219.3842718500005</v>
      </c>
      <c r="AI97" s="16">
        <v>3207.2860181300002</v>
      </c>
      <c r="AJ97" s="16">
        <v>3263.9358007800001</v>
      </c>
      <c r="AK97" s="16">
        <v>3362.0897583500009</v>
      </c>
      <c r="AL97" s="16">
        <v>3563.8194421600001</v>
      </c>
      <c r="AM97" s="16">
        <v>3645.3810336400006</v>
      </c>
      <c r="AN97" s="16">
        <v>3795.0215929200003</v>
      </c>
      <c r="AO97" s="16">
        <v>3933.8343777600012</v>
      </c>
      <c r="AP97" s="16">
        <v>4137.8863863200013</v>
      </c>
      <c r="AQ97" s="16">
        <v>4151.1655476799997</v>
      </c>
      <c r="AR97" s="16">
        <v>4409.2125205899993</v>
      </c>
      <c r="AS97" s="16">
        <v>4603.2081581500015</v>
      </c>
      <c r="AT97" s="16">
        <v>4615.784048970002</v>
      </c>
      <c r="AU97" s="16">
        <v>4419.4694478800029</v>
      </c>
      <c r="AV97" s="16">
        <v>4353.7926749200024</v>
      </c>
      <c r="AW97" s="16">
        <v>4031.2903604200019</v>
      </c>
      <c r="AX97" s="16">
        <v>4117.9882768500001</v>
      </c>
      <c r="AY97" s="16">
        <v>4237.9413577899986</v>
      </c>
      <c r="AZ97" s="16">
        <v>5001.6581002900011</v>
      </c>
      <c r="BA97" s="16">
        <v>5247.5244329899997</v>
      </c>
      <c r="BB97" s="16">
        <v>5287.8626993800026</v>
      </c>
      <c r="BC97" s="16">
        <v>5152.9918260667519</v>
      </c>
      <c r="BD97" s="16">
        <v>5201.2485477767505</v>
      </c>
      <c r="BE97" s="16">
        <v>5440.4190262339889</v>
      </c>
      <c r="BF97" s="16">
        <v>5256.4727620639878</v>
      </c>
      <c r="BG97" s="16">
        <v>5618.1314612099995</v>
      </c>
      <c r="BH97" s="16">
        <v>5899.9000394599998</v>
      </c>
      <c r="BI97" s="16">
        <v>5795.0111320099986</v>
      </c>
      <c r="BJ97" s="16">
        <v>6013.1627851899993</v>
      </c>
      <c r="BK97" s="16">
        <v>5704.4376811699985</v>
      </c>
      <c r="BL97" s="16">
        <v>6374.2870357800002</v>
      </c>
      <c r="BM97" s="16">
        <v>6613.3211951400008</v>
      </c>
      <c r="BN97" s="16">
        <v>6553.1564859400005</v>
      </c>
      <c r="BO97" s="16">
        <v>6864.2835797999996</v>
      </c>
      <c r="BP97" s="16">
        <v>8299.7253309889984</v>
      </c>
      <c r="BQ97" s="16">
        <v>8638.7789727890031</v>
      </c>
      <c r="BR97" s="16">
        <v>9424.8637690839987</v>
      </c>
      <c r="BS97" s="16">
        <v>9598.1688549649989</v>
      </c>
      <c r="BT97" s="16">
        <v>9426.9348828010006</v>
      </c>
      <c r="BU97" s="16">
        <v>9587.2231310250045</v>
      </c>
      <c r="BV97" s="16">
        <v>9823.0626075199962</v>
      </c>
      <c r="BW97" s="16">
        <v>9275.7318366320014</v>
      </c>
      <c r="BX97" s="16">
        <v>9525.8661841225003</v>
      </c>
      <c r="BY97" s="16">
        <v>9680.0705652200013</v>
      </c>
      <c r="BZ97" s="16">
        <v>9947.4213376400003</v>
      </c>
      <c r="CA97" s="16">
        <v>9609.9676574170007</v>
      </c>
      <c r="CB97" s="16">
        <v>9929.2276871890026</v>
      </c>
      <c r="CC97" s="16">
        <v>10549.455876686001</v>
      </c>
      <c r="CD97" s="16">
        <v>10270.440672109433</v>
      </c>
      <c r="CE97" s="16">
        <v>10155.004528300002</v>
      </c>
      <c r="CF97" s="16">
        <v>10027.133328796494</v>
      </c>
      <c r="CG97" s="16">
        <v>10240.281880773</v>
      </c>
      <c r="CH97" s="16">
        <v>9715.6148096529978</v>
      </c>
      <c r="CI97" s="16">
        <v>9533.205135958</v>
      </c>
      <c r="CJ97" s="16">
        <v>9751.6180253425027</v>
      </c>
      <c r="CK97" s="16">
        <v>10326.188265036002</v>
      </c>
      <c r="CL97" s="16">
        <v>10491.785452499998</v>
      </c>
      <c r="CM97" s="16">
        <v>10679.636503479003</v>
      </c>
      <c r="CN97" s="16">
        <v>10655.643566704</v>
      </c>
      <c r="CO97" s="16">
        <v>10716.767923232497</v>
      </c>
      <c r="CP97" s="16">
        <v>10803.2782235425</v>
      </c>
      <c r="CQ97" s="16">
        <v>11182.0684258</v>
      </c>
      <c r="CR97" s="16">
        <v>10905.528742097</v>
      </c>
      <c r="CS97" s="16">
        <v>10861.508130841501</v>
      </c>
      <c r="CT97" s="16">
        <v>10748.687143158002</v>
      </c>
      <c r="CU97" s="16">
        <v>10833.948158876001</v>
      </c>
      <c r="CV97" s="16">
        <v>10949.549280877995</v>
      </c>
      <c r="CW97" s="16">
        <v>12744.926307493995</v>
      </c>
      <c r="CX97" s="16">
        <v>11961.137750743999</v>
      </c>
      <c r="CY97" s="16">
        <v>12431.562138565998</v>
      </c>
      <c r="CZ97" s="16">
        <v>11892.517086761998</v>
      </c>
      <c r="DA97" s="16">
        <v>12493.719512456997</v>
      </c>
      <c r="DB97" s="16">
        <v>13411.934700190002</v>
      </c>
      <c r="DC97" s="16">
        <v>14264.649590049503</v>
      </c>
      <c r="DD97" s="16">
        <v>15379.235906315995</v>
      </c>
      <c r="DE97" s="16">
        <v>16124.879643191494</v>
      </c>
      <c r="DF97" s="16">
        <v>16537.963321921496</v>
      </c>
      <c r="DG97" s="16">
        <v>16838.650304988492</v>
      </c>
      <c r="DH97" s="16">
        <v>17391.910577131999</v>
      </c>
      <c r="DI97" s="16">
        <v>18815.956146550001</v>
      </c>
      <c r="DJ97" s="16">
        <v>18656.312336708997</v>
      </c>
      <c r="DK97" s="16">
        <v>18655.313131695999</v>
      </c>
      <c r="DL97" s="16">
        <v>18425.563754687497</v>
      </c>
      <c r="DM97" s="16">
        <v>18223.934126322001</v>
      </c>
      <c r="DN97" s="16">
        <v>18502.853874486496</v>
      </c>
      <c r="DO97" s="16">
        <v>20138.498146622998</v>
      </c>
      <c r="DP97" s="16">
        <v>20435.160128338994</v>
      </c>
      <c r="DQ97" s="16">
        <v>20540.993035325995</v>
      </c>
      <c r="DR97" s="16">
        <v>20866.54944715149</v>
      </c>
      <c r="DS97" s="16">
        <v>20866.322773275504</v>
      </c>
      <c r="DT97" s="16">
        <v>21397.926183522501</v>
      </c>
      <c r="DU97" s="16">
        <v>22398.838625266002</v>
      </c>
      <c r="DV97" s="16">
        <v>22982.682005942002</v>
      </c>
      <c r="DW97" s="16">
        <v>22431.394144449998</v>
      </c>
      <c r="DX97" s="16">
        <v>24014.458615877007</v>
      </c>
      <c r="DY97" s="16">
        <v>24402.838538039996</v>
      </c>
      <c r="DZ97" s="16">
        <v>24949.130414382002</v>
      </c>
      <c r="EA97" s="16">
        <v>25343.047544287001</v>
      </c>
      <c r="EB97" s="16">
        <v>24572.864095563011</v>
      </c>
      <c r="EC97" s="16">
        <v>24922.194055509997</v>
      </c>
      <c r="ED97" s="16">
        <v>25228.4881037585</v>
      </c>
      <c r="EE97" s="16">
        <v>25392.939837070553</v>
      </c>
      <c r="EF97" s="16">
        <v>25002.22331659649</v>
      </c>
      <c r="EG97" s="16">
        <v>25156.331455513504</v>
      </c>
      <c r="EH97" s="16">
        <v>25152.906481922</v>
      </c>
      <c r="EI97" s="16">
        <v>25043.265981275508</v>
      </c>
      <c r="EJ97" s="16">
        <v>25072.772835151005</v>
      </c>
      <c r="EK97" s="16">
        <v>25750.193449014991</v>
      </c>
      <c r="EL97" s="16">
        <v>26254.987838613495</v>
      </c>
      <c r="EM97" s="16">
        <v>27008.795606495994</v>
      </c>
      <c r="EN97" s="16">
        <v>27098.157219580993</v>
      </c>
      <c r="EO97" s="16">
        <v>27090.919943656998</v>
      </c>
      <c r="EP97" s="16">
        <v>24037.017015773501</v>
      </c>
      <c r="EQ97" s="16">
        <v>24507.890414334997</v>
      </c>
      <c r="ER97" s="16">
        <v>24964.368110507497</v>
      </c>
      <c r="ES97" s="16">
        <v>24410.372985509999</v>
      </c>
      <c r="ET97" s="16">
        <v>23317.102571373001</v>
      </c>
      <c r="EU97" s="16">
        <v>22724.110699771998</v>
      </c>
      <c r="EV97" s="16">
        <v>22231.938334895993</v>
      </c>
      <c r="EW97" s="16">
        <v>22376.885719962003</v>
      </c>
      <c r="EX97" s="16">
        <v>22812.873365458498</v>
      </c>
    </row>
    <row r="98" spans="1:154" s="18" customFormat="1" x14ac:dyDescent="0.3">
      <c r="A98" s="15" t="s">
        <v>110</v>
      </c>
      <c r="B98" s="16">
        <v>4858.5989956999983</v>
      </c>
      <c r="C98" s="16">
        <v>4926.1400450799993</v>
      </c>
      <c r="D98" s="16">
        <v>5073.9558044299993</v>
      </c>
      <c r="E98" s="16">
        <v>5521.1505409480524</v>
      </c>
      <c r="F98" s="16">
        <v>5399.6951404100009</v>
      </c>
      <c r="G98" s="16">
        <v>5364.2335790899979</v>
      </c>
      <c r="H98" s="16">
        <v>5776.9329634600017</v>
      </c>
      <c r="I98" s="16">
        <v>5837.1161289899992</v>
      </c>
      <c r="J98" s="16">
        <v>5836.3961289899989</v>
      </c>
      <c r="K98" s="16">
        <v>5656.3303216300001</v>
      </c>
      <c r="L98" s="16">
        <v>5946.2415593824935</v>
      </c>
      <c r="M98" s="16">
        <v>7156.7632196547438</v>
      </c>
      <c r="N98" s="16">
        <v>6142.580628738523</v>
      </c>
      <c r="O98" s="16">
        <v>6100.4155041585236</v>
      </c>
      <c r="P98" s="16">
        <v>6012.7199778585218</v>
      </c>
      <c r="Q98" s="16">
        <v>6222.1062933985213</v>
      </c>
      <c r="R98" s="16">
        <v>6227.8228841985238</v>
      </c>
      <c r="S98" s="16">
        <v>6430.0980256399989</v>
      </c>
      <c r="T98" s="16">
        <v>6545.6985244299995</v>
      </c>
      <c r="U98" s="16">
        <v>6994.0750800043261</v>
      </c>
      <c r="V98" s="16">
        <v>7343.4172887199993</v>
      </c>
      <c r="W98" s="16">
        <v>7385.0566088700016</v>
      </c>
      <c r="X98" s="16">
        <v>7132.9018545499985</v>
      </c>
      <c r="Y98" s="16">
        <v>6995.7588381699998</v>
      </c>
      <c r="Z98" s="16">
        <v>7162.604231880001</v>
      </c>
      <c r="AA98" s="16">
        <v>8127.7707104500023</v>
      </c>
      <c r="AB98" s="16">
        <v>8258.3226912226</v>
      </c>
      <c r="AC98" s="16">
        <v>8467.0217840625974</v>
      </c>
      <c r="AD98" s="16">
        <v>8497.5557663199997</v>
      </c>
      <c r="AE98" s="16">
        <v>8555.9587213799987</v>
      </c>
      <c r="AF98" s="16">
        <v>8724.9834841000284</v>
      </c>
      <c r="AG98" s="16">
        <v>8830.54459735003</v>
      </c>
      <c r="AH98" s="16">
        <v>9001.7930937799993</v>
      </c>
      <c r="AI98" s="16">
        <v>9284.784669669998</v>
      </c>
      <c r="AJ98" s="16">
        <v>9425.0448221900006</v>
      </c>
      <c r="AK98" s="16">
        <v>9728.6159781599999</v>
      </c>
      <c r="AL98" s="16">
        <v>10381.260514309999</v>
      </c>
      <c r="AM98" s="16">
        <v>9786.5226613099967</v>
      </c>
      <c r="AN98" s="16">
        <v>10103.980085969999</v>
      </c>
      <c r="AO98" s="16">
        <v>10413.576815610002</v>
      </c>
      <c r="AP98" s="16">
        <v>10687.79548219</v>
      </c>
      <c r="AQ98" s="16">
        <v>10696.067919270001</v>
      </c>
      <c r="AR98" s="16">
        <v>11004.805463659997</v>
      </c>
      <c r="AS98" s="16">
        <v>11185.466271609999</v>
      </c>
      <c r="AT98" s="16">
        <v>11333.098447359998</v>
      </c>
      <c r="AU98" s="16">
        <v>12149.371617169996</v>
      </c>
      <c r="AV98" s="16">
        <v>12399.697777899999</v>
      </c>
      <c r="AW98" s="16">
        <v>12306.023001620031</v>
      </c>
      <c r="AX98" s="16">
        <v>12931.527978840029</v>
      </c>
      <c r="AY98" s="16">
        <v>13399.747976179999</v>
      </c>
      <c r="AZ98" s="16">
        <v>13010.223673470004</v>
      </c>
      <c r="BA98" s="16">
        <v>13754.87903941</v>
      </c>
      <c r="BB98" s="16">
        <v>13931.682293480997</v>
      </c>
      <c r="BC98" s="16">
        <v>14242.293547395248</v>
      </c>
      <c r="BD98" s="16">
        <v>14890.654560674748</v>
      </c>
      <c r="BE98" s="16">
        <v>15190.174691331016</v>
      </c>
      <c r="BF98" s="16">
        <v>15391.933420685005</v>
      </c>
      <c r="BG98" s="16">
        <v>15416.264411554999</v>
      </c>
      <c r="BH98" s="16">
        <v>15967.515012813001</v>
      </c>
      <c r="BI98" s="16">
        <v>16347.980145643998</v>
      </c>
      <c r="BJ98" s="16">
        <v>16801.506108564001</v>
      </c>
      <c r="BK98" s="16">
        <v>17218.415234298009</v>
      </c>
      <c r="BL98" s="16">
        <v>18234.442068167995</v>
      </c>
      <c r="BM98" s="16">
        <v>19394.763705893001</v>
      </c>
      <c r="BN98" s="16">
        <v>19308.511356115003</v>
      </c>
      <c r="BO98" s="16">
        <v>20067.86214031899</v>
      </c>
      <c r="BP98" s="16">
        <v>20804.451986676009</v>
      </c>
      <c r="BQ98" s="16">
        <v>21302.801114351998</v>
      </c>
      <c r="BR98" s="16">
        <v>21805.512574712</v>
      </c>
      <c r="BS98" s="16">
        <v>22462.903797525996</v>
      </c>
      <c r="BT98" s="16">
        <v>22718.567277073998</v>
      </c>
      <c r="BU98" s="16">
        <v>23121.508672760996</v>
      </c>
      <c r="BV98" s="16">
        <v>23329.148588470005</v>
      </c>
      <c r="BW98" s="16">
        <v>24115.191477380005</v>
      </c>
      <c r="BX98" s="16">
        <v>24279.769846690029</v>
      </c>
      <c r="BY98" s="16">
        <v>24776.175888400026</v>
      </c>
      <c r="BZ98" s="16">
        <v>25140.945561989989</v>
      </c>
      <c r="CA98" s="16">
        <v>25444.654542600008</v>
      </c>
      <c r="CB98" s="16">
        <v>25781.566099520005</v>
      </c>
      <c r="CC98" s="16">
        <v>26568.482274150574</v>
      </c>
      <c r="CD98" s="16">
        <v>27576.699021320001</v>
      </c>
      <c r="CE98" s="16">
        <v>28489.887996749996</v>
      </c>
      <c r="CF98" s="16">
        <v>28854.916901299996</v>
      </c>
      <c r="CG98" s="16">
        <v>29994.895364289994</v>
      </c>
      <c r="CH98" s="16">
        <v>31134.534956250012</v>
      </c>
      <c r="CI98" s="16">
        <v>32379.070599269995</v>
      </c>
      <c r="CJ98" s="16">
        <v>33723.211879280003</v>
      </c>
      <c r="CK98" s="16">
        <v>34863.908935559986</v>
      </c>
      <c r="CL98" s="16">
        <v>35276.434931750002</v>
      </c>
      <c r="CM98" s="16">
        <v>35769.485270470002</v>
      </c>
      <c r="CN98" s="16">
        <v>37345.260783739992</v>
      </c>
      <c r="CO98" s="16">
        <v>38355.00268998</v>
      </c>
      <c r="CP98" s="16">
        <v>38842.639302120006</v>
      </c>
      <c r="CQ98" s="16">
        <v>39735.612675920005</v>
      </c>
      <c r="CR98" s="16">
        <v>40177.409442779994</v>
      </c>
      <c r="CS98" s="16">
        <v>40398.244077099989</v>
      </c>
      <c r="CT98" s="16">
        <v>43335.969322039993</v>
      </c>
      <c r="CU98" s="16">
        <v>43312.270220719991</v>
      </c>
      <c r="CV98" s="16">
        <v>45362.524025999992</v>
      </c>
      <c r="CW98" s="16">
        <v>46464.480297450005</v>
      </c>
      <c r="CX98" s="16">
        <v>47128.747398640022</v>
      </c>
      <c r="CY98" s="16">
        <v>47753.239038130007</v>
      </c>
      <c r="CZ98" s="16">
        <v>49388.381562330018</v>
      </c>
      <c r="DA98" s="16">
        <v>50257.566277790014</v>
      </c>
      <c r="DB98" s="16">
        <v>50765.731542390022</v>
      </c>
      <c r="DC98" s="16">
        <v>52834.033863360011</v>
      </c>
      <c r="DD98" s="16">
        <v>54313.627819900023</v>
      </c>
      <c r="DE98" s="16">
        <v>55876.766316969988</v>
      </c>
      <c r="DF98" s="16">
        <v>58252.333697360002</v>
      </c>
      <c r="DG98" s="16">
        <v>60130.195037579993</v>
      </c>
      <c r="DH98" s="16">
        <v>61474.27236096999</v>
      </c>
      <c r="DI98" s="16">
        <v>64645.503138640001</v>
      </c>
      <c r="DJ98" s="16">
        <v>64121.404277960013</v>
      </c>
      <c r="DK98" s="16">
        <v>64890.743194160015</v>
      </c>
      <c r="DL98" s="16">
        <v>67111.408525200022</v>
      </c>
      <c r="DM98" s="16">
        <v>70260.59213335003</v>
      </c>
      <c r="DN98" s="16">
        <v>69881.59335980998</v>
      </c>
      <c r="DO98" s="16">
        <v>72026.446148320014</v>
      </c>
      <c r="DP98" s="16">
        <v>72923.274579267556</v>
      </c>
      <c r="DQ98" s="16">
        <v>75512.209370204</v>
      </c>
      <c r="DR98" s="16">
        <v>77867.19162969201</v>
      </c>
      <c r="DS98" s="16">
        <v>80033.359702798043</v>
      </c>
      <c r="DT98" s="16">
        <v>82138.625561398512</v>
      </c>
      <c r="DU98" s="16">
        <v>85535.604165468525</v>
      </c>
      <c r="DV98" s="16">
        <v>85882.366742908009</v>
      </c>
      <c r="DW98" s="16">
        <v>86836.819490385984</v>
      </c>
      <c r="DX98" s="16">
        <v>88631.887900977978</v>
      </c>
      <c r="DY98" s="16">
        <v>90879.24441286904</v>
      </c>
      <c r="DZ98" s="16">
        <v>94197.215171004544</v>
      </c>
      <c r="EA98" s="16">
        <v>95717.675949814991</v>
      </c>
      <c r="EB98" s="16">
        <v>95718.783685335016</v>
      </c>
      <c r="EC98" s="16">
        <v>96111.739232915032</v>
      </c>
      <c r="ED98" s="16">
        <v>101107.18903051502</v>
      </c>
      <c r="EE98" s="16">
        <v>102423.37355462351</v>
      </c>
      <c r="EF98" s="16">
        <v>103822.79609572301</v>
      </c>
      <c r="EG98" s="16">
        <v>107103.463286311</v>
      </c>
      <c r="EH98" s="16">
        <v>110143.92673777603</v>
      </c>
      <c r="EI98" s="16">
        <v>112114.58282276901</v>
      </c>
      <c r="EJ98" s="16">
        <v>109551.64431871197</v>
      </c>
      <c r="EK98" s="16">
        <v>112186.16556578896</v>
      </c>
      <c r="EL98" s="16">
        <v>114570.8744106065</v>
      </c>
      <c r="EM98" s="16">
        <v>118702.63189731402</v>
      </c>
      <c r="EN98" s="16">
        <v>121467.96361161002</v>
      </c>
      <c r="EO98" s="16">
        <v>122043.35899017</v>
      </c>
      <c r="EP98" s="16">
        <v>128637.23208799052</v>
      </c>
      <c r="EQ98" s="16">
        <v>129123.351496519</v>
      </c>
      <c r="ER98" s="16">
        <v>136187.04445050799</v>
      </c>
      <c r="ES98" s="16">
        <v>134017.82897417998</v>
      </c>
      <c r="ET98" s="16">
        <v>131523.40155842801</v>
      </c>
      <c r="EU98" s="16">
        <v>131504.81852477801</v>
      </c>
      <c r="EV98" s="16">
        <v>132496.63388148416</v>
      </c>
      <c r="EW98" s="16">
        <v>129818.58540397795</v>
      </c>
      <c r="EX98" s="16">
        <v>133717.64605604456</v>
      </c>
    </row>
    <row r="99" spans="1:154" s="18" customFormat="1" x14ac:dyDescent="0.3">
      <c r="A99" s="15" t="s">
        <v>111</v>
      </c>
      <c r="B99" s="16">
        <v>155.41312671</v>
      </c>
      <c r="C99" s="16">
        <v>176.10103136000001</v>
      </c>
      <c r="D99" s="16">
        <v>182.06384793000001</v>
      </c>
      <c r="E99" s="16">
        <v>291.85002677932425</v>
      </c>
      <c r="F99" s="16">
        <v>284.29506093999998</v>
      </c>
      <c r="G99" s="16">
        <v>304.04016109999992</v>
      </c>
      <c r="H99" s="16">
        <v>331.70783025000003</v>
      </c>
      <c r="I99" s="16">
        <v>343.32530930000001</v>
      </c>
      <c r="J99" s="16">
        <v>343.32530930000001</v>
      </c>
      <c r="K99" s="16">
        <v>352.92152608000004</v>
      </c>
      <c r="L99" s="16">
        <v>373.91389451490215</v>
      </c>
      <c r="M99" s="16">
        <v>501.70640778918744</v>
      </c>
      <c r="N99" s="16">
        <v>383.15008358489683</v>
      </c>
      <c r="O99" s="16">
        <v>310.26309373489681</v>
      </c>
      <c r="P99" s="16">
        <v>1011.0331415148964</v>
      </c>
      <c r="Q99" s="16">
        <v>1364.1339517648962</v>
      </c>
      <c r="R99" s="16">
        <v>1406.6371280848969</v>
      </c>
      <c r="S99" s="16">
        <v>1435.0886749499998</v>
      </c>
      <c r="T99" s="16">
        <v>1589.141068540001</v>
      </c>
      <c r="U99" s="16">
        <v>1461.2196060527895</v>
      </c>
      <c r="V99" s="16">
        <v>1516.4899966099997</v>
      </c>
      <c r="W99" s="16">
        <v>1602.8292052699999</v>
      </c>
      <c r="X99" s="16">
        <v>1674.3673705800006</v>
      </c>
      <c r="Y99" s="16">
        <v>2145.975669219999</v>
      </c>
      <c r="Z99" s="16">
        <v>928.65768877000005</v>
      </c>
      <c r="AA99" s="16">
        <v>495.02802771000012</v>
      </c>
      <c r="AB99" s="16">
        <v>506.04704296</v>
      </c>
      <c r="AC99" s="16">
        <v>528.31739644999993</v>
      </c>
      <c r="AD99" s="16">
        <v>531.55780045999995</v>
      </c>
      <c r="AE99" s="16">
        <v>524.46778078</v>
      </c>
      <c r="AF99" s="16">
        <v>528.52386447999993</v>
      </c>
      <c r="AG99" s="16">
        <v>577.99160549999999</v>
      </c>
      <c r="AH99" s="16">
        <v>580.44449289999989</v>
      </c>
      <c r="AI99" s="16">
        <v>588.59458098999983</v>
      </c>
      <c r="AJ99" s="16">
        <v>599.21957696000004</v>
      </c>
      <c r="AK99" s="16">
        <v>594.29629928999987</v>
      </c>
      <c r="AL99" s="16">
        <v>597.6599369700001</v>
      </c>
      <c r="AM99" s="16">
        <v>546.39898347999986</v>
      </c>
      <c r="AN99" s="16">
        <v>549.38669035000009</v>
      </c>
      <c r="AO99" s="16">
        <v>590.47107158999972</v>
      </c>
      <c r="AP99" s="16">
        <v>669.54639415999986</v>
      </c>
      <c r="AQ99" s="16">
        <v>661.9627883600001</v>
      </c>
      <c r="AR99" s="16">
        <v>668.55019967999988</v>
      </c>
      <c r="AS99" s="16">
        <v>692.7532201800002</v>
      </c>
      <c r="AT99" s="16">
        <v>737.56477358999973</v>
      </c>
      <c r="AU99" s="16">
        <v>755.63212501999999</v>
      </c>
      <c r="AV99" s="16">
        <v>746.92244764999975</v>
      </c>
      <c r="AW99" s="16">
        <v>846.70633478000002</v>
      </c>
      <c r="AX99" s="16">
        <v>791.29951068000014</v>
      </c>
      <c r="AY99" s="16">
        <v>788.59799752999982</v>
      </c>
      <c r="AZ99" s="16">
        <v>695.54142667999997</v>
      </c>
      <c r="BA99" s="16">
        <v>645.6533175899998</v>
      </c>
      <c r="BB99" s="16">
        <v>655.4957179999999</v>
      </c>
      <c r="BC99" s="16">
        <v>614.78701919000002</v>
      </c>
      <c r="BD99" s="16">
        <v>573.73194058000001</v>
      </c>
      <c r="BE99" s="16">
        <v>574.11217094999995</v>
      </c>
      <c r="BF99" s="16">
        <v>566.0550214399999</v>
      </c>
      <c r="BG99" s="16">
        <v>557.51449003999994</v>
      </c>
      <c r="BH99" s="16">
        <v>529.61547116000008</v>
      </c>
      <c r="BI99" s="16">
        <v>533.51101220999999</v>
      </c>
      <c r="BJ99" s="16">
        <v>556.70859410000003</v>
      </c>
      <c r="BK99" s="16">
        <v>565.98931713000002</v>
      </c>
      <c r="BL99" s="16">
        <v>564.94439651999994</v>
      </c>
      <c r="BM99" s="16">
        <v>654.65858764999996</v>
      </c>
      <c r="BN99" s="16">
        <v>645.68558160999999</v>
      </c>
      <c r="BO99" s="16">
        <v>664.62928067000007</v>
      </c>
      <c r="BP99" s="16">
        <v>676.54271210000002</v>
      </c>
      <c r="BQ99" s="16">
        <v>653.95928917000015</v>
      </c>
      <c r="BR99" s="16">
        <v>675.25185552999994</v>
      </c>
      <c r="BS99" s="16">
        <v>782.97875046999991</v>
      </c>
      <c r="BT99" s="16">
        <v>692.90953195000009</v>
      </c>
      <c r="BU99" s="16">
        <v>947.31200102000003</v>
      </c>
      <c r="BV99" s="16">
        <v>890.62277705999986</v>
      </c>
      <c r="BW99" s="16">
        <v>831.89448984999979</v>
      </c>
      <c r="BX99" s="16">
        <v>858.21774112000003</v>
      </c>
      <c r="BY99" s="16">
        <v>892.25158742999974</v>
      </c>
      <c r="BZ99" s="16">
        <v>897.52052074999983</v>
      </c>
      <c r="CA99" s="16">
        <v>901.11699271000009</v>
      </c>
      <c r="CB99" s="16">
        <v>924.07893833000014</v>
      </c>
      <c r="CC99" s="16">
        <v>935.3643347499999</v>
      </c>
      <c r="CD99" s="16">
        <v>930.62953578999998</v>
      </c>
      <c r="CE99" s="16">
        <v>925.96475321999992</v>
      </c>
      <c r="CF99" s="16">
        <v>1004.1588913300003</v>
      </c>
      <c r="CG99" s="16">
        <v>1068.4375015800001</v>
      </c>
      <c r="CH99" s="16">
        <v>945.23185550000005</v>
      </c>
      <c r="CI99" s="16">
        <v>974.77350753999985</v>
      </c>
      <c r="CJ99" s="16">
        <v>976.15783464000026</v>
      </c>
      <c r="CK99" s="16">
        <v>1219.0809160499998</v>
      </c>
      <c r="CL99" s="16">
        <v>1232.3110436699997</v>
      </c>
      <c r="CM99" s="16">
        <v>1270.7819647199997</v>
      </c>
      <c r="CN99" s="16">
        <v>1323.5305819999999</v>
      </c>
      <c r="CO99" s="16">
        <v>1348.5945329999997</v>
      </c>
      <c r="CP99" s="16">
        <v>1358.4225041799998</v>
      </c>
      <c r="CQ99" s="16">
        <v>1389.1143191100002</v>
      </c>
      <c r="CR99" s="16">
        <v>1418.7798341300002</v>
      </c>
      <c r="CS99" s="16">
        <v>1431.9272885100002</v>
      </c>
      <c r="CT99" s="16">
        <v>1381.8131903799999</v>
      </c>
      <c r="CU99" s="16">
        <v>1405.9314325700004</v>
      </c>
      <c r="CV99" s="16">
        <v>1415.5364424300001</v>
      </c>
      <c r="CW99" s="16">
        <v>1494.0055585899997</v>
      </c>
      <c r="CX99" s="16">
        <v>1466.2920355999997</v>
      </c>
      <c r="CY99" s="16">
        <v>1485.8579589200001</v>
      </c>
      <c r="CZ99" s="16">
        <v>1497.8322986200003</v>
      </c>
      <c r="DA99" s="16">
        <v>1510.39336899</v>
      </c>
      <c r="DB99" s="16">
        <v>1623.0341184599997</v>
      </c>
      <c r="DC99" s="16">
        <v>1637.7646248599999</v>
      </c>
      <c r="DD99" s="16">
        <v>1757.0485790400005</v>
      </c>
      <c r="DE99" s="16">
        <v>1718.1163056199998</v>
      </c>
      <c r="DF99" s="16">
        <v>1604.7530514600001</v>
      </c>
      <c r="DG99" s="16">
        <v>1595.1890769099998</v>
      </c>
      <c r="DH99" s="16">
        <v>1663.40066628</v>
      </c>
      <c r="DI99" s="16">
        <v>1619.29824704</v>
      </c>
      <c r="DJ99" s="16">
        <v>1572.8406765300003</v>
      </c>
      <c r="DK99" s="16">
        <v>1384.2394006499999</v>
      </c>
      <c r="DL99" s="16">
        <v>1470.6397159599996</v>
      </c>
      <c r="DM99" s="16">
        <v>1471.3170944700005</v>
      </c>
      <c r="DN99" s="16">
        <v>1493.6029190000002</v>
      </c>
      <c r="DO99" s="16">
        <v>1558.2500813099996</v>
      </c>
      <c r="DP99" s="16">
        <v>1544.1029763299998</v>
      </c>
      <c r="DQ99" s="16">
        <v>1520.89919751</v>
      </c>
      <c r="DR99" s="16">
        <v>1498.2651100000003</v>
      </c>
      <c r="DS99" s="16">
        <v>1435.8539628599999</v>
      </c>
      <c r="DT99" s="16">
        <v>1475.9664163400025</v>
      </c>
      <c r="DU99" s="16">
        <v>1607.9556539100024</v>
      </c>
      <c r="DV99" s="16">
        <v>1604.4718175600021</v>
      </c>
      <c r="DW99" s="16">
        <v>1623.1396832800019</v>
      </c>
      <c r="DX99" s="16">
        <v>1626.6241901900023</v>
      </c>
      <c r="DY99" s="16">
        <v>2124.0939591300016</v>
      </c>
      <c r="DZ99" s="16">
        <v>2113.8690019000028</v>
      </c>
      <c r="EA99" s="16">
        <v>2042.0509760400025</v>
      </c>
      <c r="EB99" s="16">
        <v>2028.3126070100027</v>
      </c>
      <c r="EC99" s="16">
        <v>1978.1811238600026</v>
      </c>
      <c r="ED99" s="16">
        <v>2086.0192937100023</v>
      </c>
      <c r="EE99" s="16">
        <v>2009.8123873000025</v>
      </c>
      <c r="EF99" s="16">
        <v>2989.4240487100005</v>
      </c>
      <c r="EG99" s="16">
        <v>3147.21916414</v>
      </c>
      <c r="EH99" s="16">
        <v>3154.3623519200005</v>
      </c>
      <c r="EI99" s="16">
        <v>3112.0542466400007</v>
      </c>
      <c r="EJ99" s="16">
        <v>3420.3063846700002</v>
      </c>
      <c r="EK99" s="16">
        <v>3172.7242989200004</v>
      </c>
      <c r="EL99" s="16">
        <v>3273.8923113400006</v>
      </c>
      <c r="EM99" s="16">
        <v>2179.8464299100028</v>
      </c>
      <c r="EN99" s="16">
        <v>2793.0550073500026</v>
      </c>
      <c r="EO99" s="16">
        <v>2768.76105327</v>
      </c>
      <c r="EP99" s="16">
        <v>2846.6405827800004</v>
      </c>
      <c r="EQ99" s="16">
        <v>2809.7127159800002</v>
      </c>
      <c r="ER99" s="16">
        <v>3841.7177007600003</v>
      </c>
      <c r="ES99" s="16">
        <v>2719.8501480999998</v>
      </c>
      <c r="ET99" s="16">
        <v>2809.9839249199999</v>
      </c>
      <c r="EU99" s="16">
        <v>2820.8181183400006</v>
      </c>
      <c r="EV99" s="16">
        <v>2862.2284816000001</v>
      </c>
      <c r="EW99" s="16">
        <v>2852.8965013999991</v>
      </c>
      <c r="EX99" s="16">
        <v>2931.9868545700001</v>
      </c>
    </row>
    <row r="100" spans="1:154" s="18" customFormat="1" x14ac:dyDescent="0.3">
      <c r="A100" s="15" t="s">
        <v>112</v>
      </c>
      <c r="B100" s="16">
        <v>272.91209993000001</v>
      </c>
      <c r="C100" s="16">
        <v>325.05458111000013</v>
      </c>
      <c r="D100" s="16">
        <v>239.54918272</v>
      </c>
      <c r="E100" s="16">
        <v>252.00392379134806</v>
      </c>
      <c r="F100" s="16">
        <v>238.73510647000003</v>
      </c>
      <c r="G100" s="16">
        <v>248.07083230000003</v>
      </c>
      <c r="H100" s="16">
        <v>288.85281823999992</v>
      </c>
      <c r="I100" s="16">
        <v>359.04706966000003</v>
      </c>
      <c r="J100" s="16">
        <v>358.93306966</v>
      </c>
      <c r="K100" s="16">
        <v>330.36349517999997</v>
      </c>
      <c r="L100" s="16">
        <v>344.87048561855249</v>
      </c>
      <c r="M100" s="16">
        <v>330.23034243795723</v>
      </c>
      <c r="N100" s="16">
        <v>449.38419116678341</v>
      </c>
      <c r="O100" s="16">
        <v>412.7461513067833</v>
      </c>
      <c r="P100" s="16">
        <v>406.02087325678332</v>
      </c>
      <c r="Q100" s="16">
        <v>318.76208670678335</v>
      </c>
      <c r="R100" s="16">
        <v>330.37958989678333</v>
      </c>
      <c r="S100" s="16">
        <v>341.15701475999992</v>
      </c>
      <c r="T100" s="16">
        <v>368.22572124999999</v>
      </c>
      <c r="U100" s="16">
        <v>533.12510842831</v>
      </c>
      <c r="V100" s="16">
        <v>596.64412064999999</v>
      </c>
      <c r="W100" s="16">
        <v>644.47331467000004</v>
      </c>
      <c r="X100" s="16">
        <v>632.21625086999995</v>
      </c>
      <c r="Y100" s="16">
        <v>611.95803496999997</v>
      </c>
      <c r="Z100" s="16">
        <v>591.05934102000015</v>
      </c>
      <c r="AA100" s="16">
        <v>592.96491518000005</v>
      </c>
      <c r="AB100" s="16">
        <v>706.57626969</v>
      </c>
      <c r="AC100" s="16">
        <v>756.39891821999993</v>
      </c>
      <c r="AD100" s="16">
        <v>706.18495931000007</v>
      </c>
      <c r="AE100" s="16">
        <v>668.93066947000011</v>
      </c>
      <c r="AF100" s="16">
        <v>799.76677383000015</v>
      </c>
      <c r="AG100" s="16">
        <v>814.6387734000001</v>
      </c>
      <c r="AH100" s="16">
        <v>1110.2980140800003</v>
      </c>
      <c r="AI100" s="16">
        <v>1090.5090911000002</v>
      </c>
      <c r="AJ100" s="16">
        <v>1068.5451146299999</v>
      </c>
      <c r="AK100" s="16">
        <v>1250.44544374</v>
      </c>
      <c r="AL100" s="16">
        <v>1295.49852452</v>
      </c>
      <c r="AM100" s="16">
        <v>1368.9890359800002</v>
      </c>
      <c r="AN100" s="16">
        <v>1183.3357756300002</v>
      </c>
      <c r="AO100" s="16">
        <v>1167.1784006</v>
      </c>
      <c r="AP100" s="16">
        <v>1182.09588205</v>
      </c>
      <c r="AQ100" s="16">
        <v>1238.4500175300002</v>
      </c>
      <c r="AR100" s="16">
        <v>1289.4211942699999</v>
      </c>
      <c r="AS100" s="16">
        <v>1313.6207197000003</v>
      </c>
      <c r="AT100" s="16">
        <v>1581.0310531999999</v>
      </c>
      <c r="AU100" s="16">
        <v>1861.3965504800003</v>
      </c>
      <c r="AV100" s="16">
        <v>1595.9755734800001</v>
      </c>
      <c r="AW100" s="16">
        <v>1679.2927719936363</v>
      </c>
      <c r="AX100" s="16">
        <v>1798.8268553836365</v>
      </c>
      <c r="AY100" s="16">
        <v>1808.444131123636</v>
      </c>
      <c r="AZ100" s="16">
        <v>1673.3060598036361</v>
      </c>
      <c r="BA100" s="16">
        <v>1738.6262998636364</v>
      </c>
      <c r="BB100" s="16">
        <v>1701.3424156336364</v>
      </c>
      <c r="BC100" s="16">
        <v>1445.3521505136368</v>
      </c>
      <c r="BD100" s="16">
        <v>1490.7164445712629</v>
      </c>
      <c r="BE100" s="16">
        <v>1401.7205256000004</v>
      </c>
      <c r="BF100" s="16">
        <v>1402.5723336299998</v>
      </c>
      <c r="BG100" s="16">
        <v>1344.1512540600002</v>
      </c>
      <c r="BH100" s="16">
        <v>1324.1654446300054</v>
      </c>
      <c r="BI100" s="16">
        <v>1381.2527889900059</v>
      </c>
      <c r="BJ100" s="16">
        <v>1467.4935132000053</v>
      </c>
      <c r="BK100" s="16">
        <v>1331.5694990700051</v>
      </c>
      <c r="BL100" s="16">
        <v>1434.4004314500003</v>
      </c>
      <c r="BM100" s="16">
        <v>1572.0624784799998</v>
      </c>
      <c r="BN100" s="16">
        <v>1554.9815717000004</v>
      </c>
      <c r="BO100" s="16">
        <v>1595.2441284099998</v>
      </c>
      <c r="BP100" s="16">
        <v>1541.0147653500001</v>
      </c>
      <c r="BQ100" s="16">
        <v>1637.2773530600005</v>
      </c>
      <c r="BR100" s="16">
        <v>1783.9121598400004</v>
      </c>
      <c r="BS100" s="16">
        <v>1844.59652063</v>
      </c>
      <c r="BT100" s="16">
        <v>1872.2074634600003</v>
      </c>
      <c r="BU100" s="16">
        <v>1833.4326751300002</v>
      </c>
      <c r="BV100" s="16">
        <v>1598.0053448899996</v>
      </c>
      <c r="BW100" s="16">
        <v>1116.3990845300002</v>
      </c>
      <c r="BX100" s="16">
        <v>1339.2567116800001</v>
      </c>
      <c r="BY100" s="16">
        <v>1374.31651147</v>
      </c>
      <c r="BZ100" s="16">
        <v>1359.9296420600003</v>
      </c>
      <c r="CA100" s="16">
        <v>1353.9485642899999</v>
      </c>
      <c r="CB100" s="16">
        <v>1484.3119423899998</v>
      </c>
      <c r="CC100" s="16">
        <v>1520.7354395900002</v>
      </c>
      <c r="CD100" s="16">
        <v>1529.7896035899998</v>
      </c>
      <c r="CE100" s="16">
        <v>1580.8108351400001</v>
      </c>
      <c r="CF100" s="16">
        <v>1623.2652855600006</v>
      </c>
      <c r="CG100" s="16">
        <v>1652.9457862100001</v>
      </c>
      <c r="CH100" s="16">
        <v>1760.2441644300002</v>
      </c>
      <c r="CI100" s="16">
        <v>1792.9889414400004</v>
      </c>
      <c r="CJ100" s="16">
        <v>1834.9593863100001</v>
      </c>
      <c r="CK100" s="16">
        <v>2157.9005969200002</v>
      </c>
      <c r="CL100" s="16">
        <v>2025.7886303699997</v>
      </c>
      <c r="CM100" s="16">
        <v>2121.93487142</v>
      </c>
      <c r="CN100" s="16">
        <v>2283.4167718000003</v>
      </c>
      <c r="CO100" s="16">
        <v>2344.0386157900002</v>
      </c>
      <c r="CP100" s="16">
        <v>2482.5063498900004</v>
      </c>
      <c r="CQ100" s="16">
        <v>2434.65786609</v>
      </c>
      <c r="CR100" s="16">
        <v>2509.7011744800002</v>
      </c>
      <c r="CS100" s="16">
        <v>2620.47332357</v>
      </c>
      <c r="CT100" s="16">
        <v>2725.8510431900004</v>
      </c>
      <c r="CU100" s="16">
        <v>2939.5713573000003</v>
      </c>
      <c r="CV100" s="16">
        <v>2965.4193566399995</v>
      </c>
      <c r="CW100" s="16">
        <v>2411.3980676399997</v>
      </c>
      <c r="CX100" s="16">
        <v>2432.7603176000002</v>
      </c>
      <c r="CY100" s="16">
        <v>2619.1002469300015</v>
      </c>
      <c r="CZ100" s="16">
        <v>2680.9259341799998</v>
      </c>
      <c r="DA100" s="16">
        <v>2831.9314376799998</v>
      </c>
      <c r="DB100" s="16">
        <v>2729.1880750800005</v>
      </c>
      <c r="DC100" s="16">
        <v>2759.2765939000001</v>
      </c>
      <c r="DD100" s="16">
        <v>2841.1379204899995</v>
      </c>
      <c r="DE100" s="16">
        <v>2792.8393002399998</v>
      </c>
      <c r="DF100" s="16">
        <v>2898.5018969100006</v>
      </c>
      <c r="DG100" s="16">
        <v>2380.7101753500001</v>
      </c>
      <c r="DH100" s="16">
        <v>2463.7722884000009</v>
      </c>
      <c r="DI100" s="16">
        <v>2777.99478937</v>
      </c>
      <c r="DJ100" s="16">
        <v>2833.3198622600016</v>
      </c>
      <c r="DK100" s="16">
        <v>2780.8651904600015</v>
      </c>
      <c r="DL100" s="16">
        <v>3064.6346389800005</v>
      </c>
      <c r="DM100" s="16">
        <v>3033.1628032299996</v>
      </c>
      <c r="DN100" s="16">
        <v>3122.9527051500004</v>
      </c>
      <c r="DO100" s="16">
        <v>3127.95085591</v>
      </c>
      <c r="DP100" s="16">
        <v>3107.6230191600007</v>
      </c>
      <c r="DQ100" s="16">
        <v>2893.130434310001</v>
      </c>
      <c r="DR100" s="16">
        <v>2913.3388458700006</v>
      </c>
      <c r="DS100" s="16">
        <v>2909.0228763800005</v>
      </c>
      <c r="DT100" s="16">
        <v>2782.2080227500005</v>
      </c>
      <c r="DU100" s="16">
        <v>2821.0576468199997</v>
      </c>
      <c r="DV100" s="16">
        <v>2989.2653361400007</v>
      </c>
      <c r="DW100" s="16">
        <v>3001.2997900199998</v>
      </c>
      <c r="DX100" s="16">
        <v>3006.2812210300017</v>
      </c>
      <c r="DY100" s="16">
        <v>2929.6460456</v>
      </c>
      <c r="DZ100" s="16">
        <v>2960.5904418500004</v>
      </c>
      <c r="EA100" s="16">
        <v>2886.8918672100003</v>
      </c>
      <c r="EB100" s="16">
        <v>2995.9232523500004</v>
      </c>
      <c r="EC100" s="16">
        <v>3199.3735956300006</v>
      </c>
      <c r="ED100" s="16">
        <v>4119.5086609749997</v>
      </c>
      <c r="EE100" s="16">
        <v>3722.0360901850017</v>
      </c>
      <c r="EF100" s="16">
        <v>3276.0194375510014</v>
      </c>
      <c r="EG100" s="16">
        <v>3684.9647753210015</v>
      </c>
      <c r="EH100" s="16">
        <v>3502.9562548210006</v>
      </c>
      <c r="EI100" s="16">
        <v>3629.0369389010175</v>
      </c>
      <c r="EJ100" s="16">
        <v>4150.2587766610168</v>
      </c>
      <c r="EK100" s="16">
        <v>2809.8462942399983</v>
      </c>
      <c r="EL100" s="16">
        <v>2966.8259077720008</v>
      </c>
      <c r="EM100" s="16">
        <v>4097.5657565320007</v>
      </c>
      <c r="EN100" s="16">
        <v>3898.6850463110004</v>
      </c>
      <c r="EO100" s="16">
        <v>3937.0408080810007</v>
      </c>
      <c r="EP100" s="16">
        <v>5063.8659541210009</v>
      </c>
      <c r="EQ100" s="16">
        <v>4885.5392724890007</v>
      </c>
      <c r="ER100" s="16">
        <v>5743.2333204200004</v>
      </c>
      <c r="ES100" s="16">
        <v>4598.4600209700002</v>
      </c>
      <c r="ET100" s="16">
        <v>4705.9140717100008</v>
      </c>
      <c r="EU100" s="16">
        <v>5074.9217750999996</v>
      </c>
      <c r="EV100" s="16">
        <v>5052.232851519997</v>
      </c>
      <c r="EW100" s="16">
        <v>5263.0862866299967</v>
      </c>
      <c r="EX100" s="16">
        <v>5278.1842350499974</v>
      </c>
    </row>
    <row r="101" spans="1:154" s="18" customFormat="1" x14ac:dyDescent="0.3">
      <c r="A101" s="15" t="s">
        <v>113</v>
      </c>
      <c r="B101" s="16">
        <f>422.86583887+3338.3</f>
        <v>3761.1658388700002</v>
      </c>
      <c r="C101" s="16">
        <f>471.29833297+3599.3</f>
        <v>4070.5983329700002</v>
      </c>
      <c r="D101" s="16">
        <f>486.95319972+3288.5</f>
        <v>3775.4531997200002</v>
      </c>
      <c r="E101" s="16">
        <f>418.882916963378+3212.8</f>
        <v>3631.6829169633784</v>
      </c>
      <c r="F101" s="16">
        <f>320.03911808+3165.8</f>
        <v>3485.8391180799999</v>
      </c>
      <c r="G101" s="16">
        <f>407.54706504+3090.2</f>
        <v>3497.7470650400001</v>
      </c>
      <c r="H101" s="16">
        <f>2832.88630976+477.3</f>
        <v>3310.1863097600003</v>
      </c>
      <c r="I101" s="16">
        <f>2837.34852332+537.3</f>
        <v>3374.6485233200001</v>
      </c>
      <c r="J101" s="16">
        <f>2836.13252332+544.3</f>
        <v>3380.4325233199997</v>
      </c>
      <c r="K101" s="16">
        <f>2734.91245146+543</f>
        <v>3277.9124514599998</v>
      </c>
      <c r="L101" s="16">
        <f>2895.2301834813+609.5</f>
        <v>3504.7301834813002</v>
      </c>
      <c r="M101" s="16">
        <f>3197.80444026308+605.4</f>
        <v>3803.20444026308</v>
      </c>
      <c r="N101" s="16">
        <f>3050.41392121077+529.8</f>
        <v>3580.2139212107695</v>
      </c>
      <c r="O101" s="16">
        <v>3256.92918121</v>
      </c>
      <c r="P101" s="16">
        <v>3462.6</v>
      </c>
      <c r="Q101" s="16">
        <f>3128.84946960077+333.3</f>
        <v>3462.1494696007703</v>
      </c>
      <c r="R101" s="16">
        <f>3128.42039117077+297.6</f>
        <v>3426.0203911707699</v>
      </c>
      <c r="S101" s="16">
        <f>3102.97646171+302</f>
        <v>3404.97646171</v>
      </c>
      <c r="T101" s="16">
        <v>3470.3</v>
      </c>
      <c r="U101" s="16">
        <f>3177.33263045207+316.5</f>
        <v>3493.8326304520701</v>
      </c>
      <c r="V101" s="16">
        <f>3253.11680955+316.6</f>
        <v>3569.7168095500001</v>
      </c>
      <c r="W101" s="16">
        <f>3264.34832528+303.9</f>
        <v>3568.2483252800002</v>
      </c>
      <c r="X101" s="16">
        <f>3238.6+374.6</f>
        <v>3613.2</v>
      </c>
      <c r="Y101" s="16">
        <f>3333.3517294+295</f>
        <v>3628.3517293999998</v>
      </c>
      <c r="Z101" s="16">
        <v>4258.3509999999997</v>
      </c>
      <c r="AA101" s="16">
        <v>4374.9038831800008</v>
      </c>
      <c r="AB101" s="16">
        <v>4352.0130943614995</v>
      </c>
      <c r="AC101" s="16">
        <v>4402.8390965814997</v>
      </c>
      <c r="AD101" s="16">
        <v>4761.7003138199998</v>
      </c>
      <c r="AE101" s="16">
        <v>4649.6344968499998</v>
      </c>
      <c r="AF101" s="16">
        <v>4871.3212341999997</v>
      </c>
      <c r="AG101" s="16">
        <v>5117.1778083100007</v>
      </c>
      <c r="AH101" s="16">
        <v>5460.9943168899999</v>
      </c>
      <c r="AI101" s="16">
        <v>5626.9776849500004</v>
      </c>
      <c r="AJ101" s="16">
        <v>5967.7852764900008</v>
      </c>
      <c r="AK101" s="16">
        <v>6032.3008518500001</v>
      </c>
      <c r="AL101" s="16">
        <v>6884.8101924000021</v>
      </c>
      <c r="AM101" s="16">
        <v>7014.4591548700018</v>
      </c>
      <c r="AN101" s="16">
        <v>7213.898818919999</v>
      </c>
      <c r="AO101" s="16">
        <v>7630.51670603</v>
      </c>
      <c r="AP101" s="16">
        <v>7468.6579786899983</v>
      </c>
      <c r="AQ101" s="16">
        <v>7754.7567168599999</v>
      </c>
      <c r="AR101" s="16">
        <v>8767.0554985168492</v>
      </c>
      <c r="AS101" s="16">
        <v>8562.0511352300018</v>
      </c>
      <c r="AT101" s="16">
        <v>8805.3866048700002</v>
      </c>
      <c r="AU101" s="16">
        <v>9081.4414264299994</v>
      </c>
      <c r="AV101" s="16">
        <v>9425.8393236299999</v>
      </c>
      <c r="AW101" s="16">
        <v>9744.6955286400007</v>
      </c>
      <c r="AX101" s="16">
        <v>10025.633934170002</v>
      </c>
      <c r="AY101" s="16">
        <v>10149.363978620993</v>
      </c>
      <c r="AZ101" s="16">
        <v>10460.356596360998</v>
      </c>
      <c r="BA101" s="16">
        <v>10848.275485689999</v>
      </c>
      <c r="BB101" s="16">
        <v>11099.53032215</v>
      </c>
      <c r="BC101" s="16">
        <v>11339.047818069999</v>
      </c>
      <c r="BD101" s="16">
        <v>11640.89895689</v>
      </c>
      <c r="BE101" s="16">
        <v>11760.924801098925</v>
      </c>
      <c r="BF101" s="16">
        <v>12036.522863298929</v>
      </c>
      <c r="BG101" s="16">
        <v>12441.039043499999</v>
      </c>
      <c r="BH101" s="16">
        <v>12695.492395640002</v>
      </c>
      <c r="BI101" s="16">
        <v>13222.679193039996</v>
      </c>
      <c r="BJ101" s="16">
        <v>14046.854805140003</v>
      </c>
      <c r="BK101" s="16">
        <v>14826.264555490001</v>
      </c>
      <c r="BL101" s="16">
        <v>14963.531192999999</v>
      </c>
      <c r="BM101" s="16">
        <v>14723.030529070003</v>
      </c>
      <c r="BN101" s="16">
        <v>14932.709005229995</v>
      </c>
      <c r="BO101" s="16">
        <v>15032.410827910004</v>
      </c>
      <c r="BP101" s="16">
        <v>15315.90813229</v>
      </c>
      <c r="BQ101" s="16">
        <v>15954.029606031754</v>
      </c>
      <c r="BR101" s="16">
        <v>16056.246646801756</v>
      </c>
      <c r="BS101" s="16">
        <v>16707.398094053755</v>
      </c>
      <c r="BT101" s="16">
        <v>16331.158080727757</v>
      </c>
      <c r="BU101" s="16">
        <v>16508.672401673502</v>
      </c>
      <c r="BV101" s="16">
        <v>16350.496571734</v>
      </c>
      <c r="BW101" s="16">
        <v>17284.675296418751</v>
      </c>
      <c r="BX101" s="16">
        <v>17244.515655032759</v>
      </c>
      <c r="BY101" s="16">
        <v>17772.744145875753</v>
      </c>
      <c r="BZ101" s="16">
        <v>17234.433238473761</v>
      </c>
      <c r="CA101" s="16">
        <v>17189.499881541255</v>
      </c>
      <c r="CB101" s="16">
        <v>17598.207336137497</v>
      </c>
      <c r="CC101" s="16">
        <v>17662.420945995</v>
      </c>
      <c r="CD101" s="16">
        <v>17917.930421310004</v>
      </c>
      <c r="CE101" s="16">
        <v>18440.687254709996</v>
      </c>
      <c r="CF101" s="16">
        <v>18722.934643960001</v>
      </c>
      <c r="CG101" s="16">
        <v>18990.278993429998</v>
      </c>
      <c r="CH101" s="16">
        <v>19480.419474779996</v>
      </c>
      <c r="CI101" s="16">
        <v>19935.670900420002</v>
      </c>
      <c r="CJ101" s="16">
        <v>20121.788148939999</v>
      </c>
      <c r="CK101" s="16">
        <v>20701.745710029998</v>
      </c>
      <c r="CL101" s="16">
        <v>20471.980472229992</v>
      </c>
      <c r="CM101" s="16">
        <v>20440.620927219999</v>
      </c>
      <c r="CN101" s="16">
        <v>21072.54361529</v>
      </c>
      <c r="CO101" s="16">
        <v>21131.049042539998</v>
      </c>
      <c r="CP101" s="16">
        <v>21201.776998999998</v>
      </c>
      <c r="CQ101" s="16">
        <v>21941.096928059997</v>
      </c>
      <c r="CR101" s="16">
        <v>22177.04783268</v>
      </c>
      <c r="CS101" s="16">
        <v>22320.986535460001</v>
      </c>
      <c r="CT101" s="16">
        <v>22910.91718611</v>
      </c>
      <c r="CU101" s="16">
        <v>23134.43447629</v>
      </c>
      <c r="CV101" s="16">
        <v>23391.268604810004</v>
      </c>
      <c r="CW101" s="16">
        <v>23781.165883699996</v>
      </c>
      <c r="CX101" s="16">
        <v>23745.490510389998</v>
      </c>
      <c r="CY101" s="16">
        <v>24208.45742287</v>
      </c>
      <c r="CZ101" s="16">
        <v>24135.905663750003</v>
      </c>
      <c r="DA101" s="16">
        <v>24101.146586579998</v>
      </c>
      <c r="DB101" s="16">
        <v>23827.917293929997</v>
      </c>
      <c r="DC101" s="16">
        <v>23969.589031699994</v>
      </c>
      <c r="DD101" s="16">
        <v>23834.208679269999</v>
      </c>
      <c r="DE101" s="16">
        <v>23899.224789630007</v>
      </c>
      <c r="DF101" s="16">
        <v>26635.79586065</v>
      </c>
      <c r="DG101" s="16">
        <v>26763.715840000001</v>
      </c>
      <c r="DH101" s="16">
        <v>26794.875451810003</v>
      </c>
      <c r="DI101" s="16">
        <v>27950.931902379998</v>
      </c>
      <c r="DJ101" s="16">
        <v>27358.012529749998</v>
      </c>
      <c r="DK101" s="16">
        <v>27121.416004720006</v>
      </c>
      <c r="DL101" s="16">
        <v>27460.085856969996</v>
      </c>
      <c r="DM101" s="16">
        <v>27752.200614270001</v>
      </c>
      <c r="DN101" s="16">
        <v>27888.066014289998</v>
      </c>
      <c r="DO101" s="16">
        <v>28390.396344649995</v>
      </c>
      <c r="DP101" s="16">
        <v>28608.193573959998</v>
      </c>
      <c r="DQ101" s="16">
        <v>28886.929879230003</v>
      </c>
      <c r="DR101" s="16">
        <v>29396.976351150002</v>
      </c>
      <c r="DS101" s="16">
        <v>29807.701375199991</v>
      </c>
      <c r="DT101" s="16">
        <v>30548.66205105</v>
      </c>
      <c r="DU101" s="16">
        <v>31180.681475580008</v>
      </c>
      <c r="DV101" s="16">
        <v>31104.646323610006</v>
      </c>
      <c r="DW101" s="16">
        <v>31297.530057930002</v>
      </c>
      <c r="DX101" s="16">
        <v>31750.920159740002</v>
      </c>
      <c r="DY101" s="16">
        <v>31895.410871029999</v>
      </c>
      <c r="DZ101" s="16">
        <v>31475.840171110001</v>
      </c>
      <c r="EA101" s="16">
        <v>31917.363956710004</v>
      </c>
      <c r="EB101" s="16">
        <v>32495.719617620005</v>
      </c>
      <c r="EC101" s="16">
        <v>32807.796937590014</v>
      </c>
      <c r="ED101" s="16">
        <v>34315.351850250008</v>
      </c>
      <c r="EE101" s="16">
        <v>34855.616770400004</v>
      </c>
      <c r="EF101" s="16">
        <v>36421.353174290009</v>
      </c>
      <c r="EG101" s="16">
        <v>37613.634954320005</v>
      </c>
      <c r="EH101" s="16">
        <v>38221.040329160009</v>
      </c>
      <c r="EI101" s="16">
        <v>39181.462069910005</v>
      </c>
      <c r="EJ101" s="16">
        <v>41519.764843109995</v>
      </c>
      <c r="EK101" s="16">
        <v>41816.585475430002</v>
      </c>
      <c r="EL101" s="16">
        <v>42554.486465449991</v>
      </c>
      <c r="EM101" s="16">
        <v>42950.820561690009</v>
      </c>
      <c r="EN101" s="16">
        <v>43577.307747219995</v>
      </c>
      <c r="EO101" s="16">
        <v>44095.167277569992</v>
      </c>
      <c r="EP101" s="16">
        <v>48420.651353679998</v>
      </c>
      <c r="EQ101" s="16">
        <v>46660.531989470001</v>
      </c>
      <c r="ER101" s="16">
        <v>51693.183981959992</v>
      </c>
      <c r="ES101" s="16">
        <v>49210.889448599992</v>
      </c>
      <c r="ET101" s="16">
        <v>49285.107179120008</v>
      </c>
      <c r="EU101" s="16">
        <v>49117.128174979989</v>
      </c>
      <c r="EV101" s="16">
        <v>49343.943068410008</v>
      </c>
      <c r="EW101" s="16">
        <v>49795.22244084</v>
      </c>
      <c r="EX101" s="16">
        <v>51154.419747000007</v>
      </c>
    </row>
    <row r="102" spans="1:154" s="18" customFormat="1" x14ac:dyDescent="0.3">
      <c r="A102" s="15" t="s">
        <v>114</v>
      </c>
      <c r="B102" s="16">
        <v>5640.1514478500012</v>
      </c>
      <c r="C102" s="16">
        <v>5868.6180055100003</v>
      </c>
      <c r="D102" s="16">
        <v>5832.3712331200013</v>
      </c>
      <c r="E102" s="16">
        <v>5987.6248312275002</v>
      </c>
      <c r="F102" s="16">
        <v>6512.7500604300021</v>
      </c>
      <c r="G102" s="16">
        <v>6724.6556283499986</v>
      </c>
      <c r="H102" s="16">
        <v>6879.80500622</v>
      </c>
      <c r="I102" s="16">
        <v>6846.9795570699989</v>
      </c>
      <c r="J102" s="16">
        <v>6837.6915570700003</v>
      </c>
      <c r="K102" s="16">
        <v>6904.6811937700013</v>
      </c>
      <c r="L102" s="16">
        <v>7337.0250837227431</v>
      </c>
      <c r="M102" s="16">
        <v>7555.8489927441096</v>
      </c>
      <c r="N102" s="16">
        <v>7907.3921870769937</v>
      </c>
      <c r="O102" s="16">
        <v>8373.0300069269906</v>
      </c>
      <c r="P102" s="16">
        <v>7255.9289332869903</v>
      </c>
      <c r="Q102" s="16">
        <v>7419.7607130169927</v>
      </c>
      <c r="R102" s="16">
        <v>7270.2103737569905</v>
      </c>
      <c r="S102" s="16">
        <v>7438.00570376</v>
      </c>
      <c r="T102" s="16">
        <v>7479.8154971099993</v>
      </c>
      <c r="U102" s="16">
        <v>7618.0493677102177</v>
      </c>
      <c r="V102" s="16">
        <v>7790.8358908600003</v>
      </c>
      <c r="W102" s="16">
        <v>7752.2227845400021</v>
      </c>
      <c r="X102" s="16">
        <v>7897.9309732799984</v>
      </c>
      <c r="Y102" s="16">
        <v>7547.0424888399994</v>
      </c>
      <c r="Z102" s="16">
        <v>9084.5095854099964</v>
      </c>
      <c r="AA102" s="16">
        <v>9246.5165129809993</v>
      </c>
      <c r="AB102" s="16">
        <v>9184.746169131</v>
      </c>
      <c r="AC102" s="16">
        <v>8761.2831093119985</v>
      </c>
      <c r="AD102" s="16">
        <v>8880.3557826209963</v>
      </c>
      <c r="AE102" s="16">
        <v>8986.6599792809993</v>
      </c>
      <c r="AF102" s="16">
        <v>9109.1198278709999</v>
      </c>
      <c r="AG102" s="16">
        <v>9254.8001105009953</v>
      </c>
      <c r="AH102" s="16">
        <v>9614.4766919100002</v>
      </c>
      <c r="AI102" s="16">
        <v>9930.1286562200003</v>
      </c>
      <c r="AJ102" s="16">
        <v>9985.8666754900023</v>
      </c>
      <c r="AK102" s="16">
        <v>10289.18809562</v>
      </c>
      <c r="AL102" s="16">
        <v>10909.1765925</v>
      </c>
      <c r="AM102" s="16">
        <v>10933.709693429999</v>
      </c>
      <c r="AN102" s="16">
        <v>10419.810769869999</v>
      </c>
      <c r="AO102" s="16">
        <v>10976.720821630006</v>
      </c>
      <c r="AP102" s="16">
        <v>10964.424058770001</v>
      </c>
      <c r="AQ102" s="16">
        <v>11197.13219799</v>
      </c>
      <c r="AR102" s="16">
        <v>11329.737563189998</v>
      </c>
      <c r="AS102" s="16">
        <v>11657.863172540003</v>
      </c>
      <c r="AT102" s="16">
        <v>11696.302630620001</v>
      </c>
      <c r="AU102" s="16">
        <v>12150.447293480001</v>
      </c>
      <c r="AV102" s="16">
        <v>12076.062903819995</v>
      </c>
      <c r="AW102" s="16">
        <v>12349.828042076362</v>
      </c>
      <c r="AX102" s="16">
        <v>13445.065778686365</v>
      </c>
      <c r="AY102" s="16">
        <v>13216.978474786363</v>
      </c>
      <c r="AZ102" s="16">
        <v>13571.035362606366</v>
      </c>
      <c r="BA102" s="16">
        <v>13806.746200386367</v>
      </c>
      <c r="BB102" s="16">
        <v>13873.805479226365</v>
      </c>
      <c r="BC102" s="16">
        <v>14425.031670946366</v>
      </c>
      <c r="BD102" s="16">
        <v>15117.502333400102</v>
      </c>
      <c r="BE102" s="16">
        <v>15347.668050912782</v>
      </c>
      <c r="BF102" s="16">
        <v>15546.576335292784</v>
      </c>
      <c r="BG102" s="16">
        <v>15617.316822379998</v>
      </c>
      <c r="BH102" s="16">
        <v>14945.232756069998</v>
      </c>
      <c r="BI102" s="16">
        <v>15145.994568419997</v>
      </c>
      <c r="BJ102" s="16">
        <v>15898.664692929999</v>
      </c>
      <c r="BK102" s="16">
        <v>15586.331310630001</v>
      </c>
      <c r="BL102" s="16">
        <v>16173.442937630005</v>
      </c>
      <c r="BM102" s="16">
        <v>16162.721061950002</v>
      </c>
      <c r="BN102" s="16">
        <v>16375.292679719996</v>
      </c>
      <c r="BO102" s="16">
        <v>16878.313318660003</v>
      </c>
      <c r="BP102" s="16">
        <v>17085.396515050008</v>
      </c>
      <c r="BQ102" s="16">
        <v>17608.443924660001</v>
      </c>
      <c r="BR102" s="16">
        <v>17585.405808090007</v>
      </c>
      <c r="BS102" s="16">
        <v>17720.355279049996</v>
      </c>
      <c r="BT102" s="16">
        <v>18715.433881279991</v>
      </c>
      <c r="BU102" s="16">
        <v>19298.716771209998</v>
      </c>
      <c r="BV102" s="16">
        <v>20282.795897159998</v>
      </c>
      <c r="BW102" s="16">
        <v>19246.771601520006</v>
      </c>
      <c r="BX102" s="16">
        <v>19210.763607569999</v>
      </c>
      <c r="BY102" s="16">
        <v>19224.38325966999</v>
      </c>
      <c r="BZ102" s="16">
        <v>19720.241260130002</v>
      </c>
      <c r="CA102" s="16">
        <v>19579.128087010002</v>
      </c>
      <c r="CB102" s="16">
        <v>19243.057784290002</v>
      </c>
      <c r="CC102" s="16">
        <v>19113.589462379998</v>
      </c>
      <c r="CD102" s="16">
        <v>19075.264203610001</v>
      </c>
      <c r="CE102" s="16">
        <v>19272.6917536</v>
      </c>
      <c r="CF102" s="16">
        <v>19584.766599540002</v>
      </c>
      <c r="CG102" s="16">
        <v>20263.74036484</v>
      </c>
      <c r="CH102" s="16">
        <v>20996.541386449997</v>
      </c>
      <c r="CI102" s="16">
        <v>21262.903865540004</v>
      </c>
      <c r="CJ102" s="16">
        <v>20948.499900059993</v>
      </c>
      <c r="CK102" s="16">
        <v>21379.823483979995</v>
      </c>
      <c r="CL102" s="16">
        <v>21883.993080159998</v>
      </c>
      <c r="CM102" s="16">
        <v>22253.349499059994</v>
      </c>
      <c r="CN102" s="16">
        <v>22989.789255309999</v>
      </c>
      <c r="CO102" s="16">
        <v>23078.966683409999</v>
      </c>
      <c r="CP102" s="16">
        <v>22967.602389019994</v>
      </c>
      <c r="CQ102" s="16">
        <v>23189.255955870001</v>
      </c>
      <c r="CR102" s="16">
        <v>23045.781002290994</v>
      </c>
      <c r="CS102" s="16">
        <v>23049.441807540003</v>
      </c>
      <c r="CT102" s="16">
        <v>24923.725319070007</v>
      </c>
      <c r="CU102" s="16">
        <v>24778.656296859997</v>
      </c>
      <c r="CV102" s="16">
        <v>24464.094098080001</v>
      </c>
      <c r="CW102" s="16">
        <v>25385.737590069999</v>
      </c>
      <c r="CX102" s="16">
        <v>25431.95126338999</v>
      </c>
      <c r="CY102" s="16">
        <v>25266.16583966</v>
      </c>
      <c r="CZ102" s="16">
        <v>26348.177566910002</v>
      </c>
      <c r="DA102" s="16">
        <v>26648.707462239996</v>
      </c>
      <c r="DB102" s="16">
        <v>26650.165185859994</v>
      </c>
      <c r="DC102" s="16">
        <v>27266.650671799991</v>
      </c>
      <c r="DD102" s="16">
        <v>28685.554998119995</v>
      </c>
      <c r="DE102" s="16">
        <v>30060.70428025</v>
      </c>
      <c r="DF102" s="16">
        <v>31076.374183960001</v>
      </c>
      <c r="DG102" s="16">
        <v>31639.840643780004</v>
      </c>
      <c r="DH102" s="16">
        <v>32186.452731400001</v>
      </c>
      <c r="DI102" s="16">
        <v>32736.164136310003</v>
      </c>
      <c r="DJ102" s="16">
        <v>32987.759293859985</v>
      </c>
      <c r="DK102" s="16">
        <v>33121.986722629998</v>
      </c>
      <c r="DL102" s="16">
        <v>33801.180396300006</v>
      </c>
      <c r="DM102" s="16">
        <v>34796.821824340012</v>
      </c>
      <c r="DN102" s="16">
        <v>34836.000630840012</v>
      </c>
      <c r="DO102" s="16">
        <v>35093.423707000002</v>
      </c>
      <c r="DP102" s="16">
        <v>35012.747635199987</v>
      </c>
      <c r="DQ102" s="16">
        <v>35597.193899980004</v>
      </c>
      <c r="DR102" s="16">
        <v>36381.525717049997</v>
      </c>
      <c r="DS102" s="16">
        <v>36304.154519719996</v>
      </c>
      <c r="DT102" s="16">
        <v>36193.462565069996</v>
      </c>
      <c r="DU102" s="16">
        <v>37287.097581290007</v>
      </c>
      <c r="DV102" s="16">
        <v>37170.348343729995</v>
      </c>
      <c r="DW102" s="16">
        <v>37462.008119469989</v>
      </c>
      <c r="DX102" s="16">
        <v>38052.026219569998</v>
      </c>
      <c r="DY102" s="16">
        <v>38374.706003349995</v>
      </c>
      <c r="DZ102" s="16">
        <v>38121.976526879997</v>
      </c>
      <c r="EA102" s="16">
        <v>38257.336548469997</v>
      </c>
      <c r="EB102" s="16">
        <v>38342.628836337797</v>
      </c>
      <c r="EC102" s="16">
        <v>38571.667565840005</v>
      </c>
      <c r="ED102" s="16">
        <v>40359.946479010003</v>
      </c>
      <c r="EE102" s="16">
        <v>40814.524263490006</v>
      </c>
      <c r="EF102" s="16">
        <v>41633.967251430004</v>
      </c>
      <c r="EG102" s="16">
        <v>43370.496554400008</v>
      </c>
      <c r="EH102" s="16">
        <v>43940.275857460008</v>
      </c>
      <c r="EI102" s="16">
        <v>43906.000347330009</v>
      </c>
      <c r="EJ102" s="16">
        <v>45536.689947294006</v>
      </c>
      <c r="EK102" s="16">
        <v>46086.285690083998</v>
      </c>
      <c r="EL102" s="16">
        <v>46614.492351692003</v>
      </c>
      <c r="EM102" s="16">
        <v>47846.113761624001</v>
      </c>
      <c r="EN102" s="16">
        <v>47969.177793953975</v>
      </c>
      <c r="EO102" s="16">
        <v>48005.451873703991</v>
      </c>
      <c r="EP102" s="16">
        <v>47464.299454323984</v>
      </c>
      <c r="EQ102" s="16">
        <v>49286.393746773982</v>
      </c>
      <c r="ER102" s="16">
        <v>53329.215210001996</v>
      </c>
      <c r="ES102" s="16">
        <v>49997.644966799977</v>
      </c>
      <c r="ET102" s="16">
        <v>50037.388282521984</v>
      </c>
      <c r="EU102" s="16">
        <v>49491.823411323996</v>
      </c>
      <c r="EV102" s="16">
        <v>48838.913867152012</v>
      </c>
      <c r="EW102" s="16">
        <v>50257.621146489997</v>
      </c>
      <c r="EX102" s="16">
        <v>49722.54555338002</v>
      </c>
    </row>
    <row r="103" spans="1:154" s="18" customFormat="1" x14ac:dyDescent="0.3">
      <c r="A103" s="15" t="s">
        <v>115</v>
      </c>
      <c r="B103" s="16">
        <v>920.94076724999991</v>
      </c>
      <c r="C103" s="16">
        <v>1006.65496351</v>
      </c>
      <c r="D103" s="16">
        <v>991.62022388999992</v>
      </c>
      <c r="E103" s="16">
        <v>1243.7731145016198</v>
      </c>
      <c r="F103" s="16">
        <v>1248.2131907999999</v>
      </c>
      <c r="G103" s="16">
        <v>1498.7788090099996</v>
      </c>
      <c r="H103" s="16">
        <v>1528.5249388799998</v>
      </c>
      <c r="I103" s="16">
        <v>1506.6040183099999</v>
      </c>
      <c r="J103" s="16">
        <v>1505.4870183099999</v>
      </c>
      <c r="K103" s="16">
        <v>1612.29072744</v>
      </c>
      <c r="L103" s="16">
        <v>1604.5130170679597</v>
      </c>
      <c r="M103" s="16">
        <v>1774.3286760580618</v>
      </c>
      <c r="N103" s="16">
        <v>1286.432379282543</v>
      </c>
      <c r="O103" s="16">
        <v>1184.004458972543</v>
      </c>
      <c r="P103" s="16">
        <v>1223.876881952543</v>
      </c>
      <c r="Q103" s="16">
        <v>1870.9097813825424</v>
      </c>
      <c r="R103" s="16">
        <v>1949.1872801225431</v>
      </c>
      <c r="S103" s="16">
        <v>1961.0697983000002</v>
      </c>
      <c r="T103" s="16">
        <v>2199.7397664400014</v>
      </c>
      <c r="U103" s="16">
        <v>2042.945826826947</v>
      </c>
      <c r="V103" s="16">
        <v>2082.8952120799995</v>
      </c>
      <c r="W103" s="16">
        <v>2186.8106320900001</v>
      </c>
      <c r="X103" s="16">
        <v>2260.9198090700002</v>
      </c>
      <c r="Y103" s="16">
        <v>2477.3448398399996</v>
      </c>
      <c r="Z103" s="16">
        <v>1334.1415016299995</v>
      </c>
      <c r="AA103" s="16">
        <v>1441.6022306700002</v>
      </c>
      <c r="AB103" s="16">
        <v>1582.82617269</v>
      </c>
      <c r="AC103" s="16">
        <v>1517.2552153200002</v>
      </c>
      <c r="AD103" s="16">
        <v>1516.8386272599998</v>
      </c>
      <c r="AE103" s="16">
        <v>1511.5204881500001</v>
      </c>
      <c r="AF103" s="16">
        <v>1502.1530219799999</v>
      </c>
      <c r="AG103" s="16">
        <v>1508.0297252400001</v>
      </c>
      <c r="AH103" s="16">
        <v>1354.60231477</v>
      </c>
      <c r="AI103" s="16">
        <v>1314.4134495800001</v>
      </c>
      <c r="AJ103" s="16">
        <v>1314.3244681100002</v>
      </c>
      <c r="AK103" s="16">
        <v>1336.9999593000002</v>
      </c>
      <c r="AL103" s="16">
        <v>1339.9565480499996</v>
      </c>
      <c r="AM103" s="16">
        <v>1631.6101848100002</v>
      </c>
      <c r="AN103" s="16">
        <v>1702.4840535400001</v>
      </c>
      <c r="AO103" s="16">
        <v>2294.2336254900001</v>
      </c>
      <c r="AP103" s="16">
        <v>2312.9062695500006</v>
      </c>
      <c r="AQ103" s="16">
        <v>2308.2185500199998</v>
      </c>
      <c r="AR103" s="16">
        <v>2360.69799586</v>
      </c>
      <c r="AS103" s="16">
        <v>1848.2404638699998</v>
      </c>
      <c r="AT103" s="16">
        <v>1879.6700829799997</v>
      </c>
      <c r="AU103" s="16">
        <v>1933.0017751299997</v>
      </c>
      <c r="AV103" s="16">
        <v>1934.4919160600004</v>
      </c>
      <c r="AW103" s="16">
        <v>1947.3260347900002</v>
      </c>
      <c r="AX103" s="16">
        <v>1704.2340402</v>
      </c>
      <c r="AY103" s="16">
        <v>1673.24549022</v>
      </c>
      <c r="AZ103" s="16">
        <v>1605.98294319</v>
      </c>
      <c r="BA103" s="16">
        <v>1816.58970456</v>
      </c>
      <c r="BB103" s="16">
        <v>1747.32761052</v>
      </c>
      <c r="BC103" s="16">
        <v>1737.5682706900002</v>
      </c>
      <c r="BD103" s="16">
        <v>1776.6349940300004</v>
      </c>
      <c r="BE103" s="16">
        <v>1830.0961051600002</v>
      </c>
      <c r="BF103" s="16">
        <v>1810.6041766100002</v>
      </c>
      <c r="BG103" s="16">
        <v>1874.2340484200001</v>
      </c>
      <c r="BH103" s="16">
        <v>1833.3005661000002</v>
      </c>
      <c r="BI103" s="16">
        <v>1891.0750852100007</v>
      </c>
      <c r="BJ103" s="16">
        <v>1983.27593609</v>
      </c>
      <c r="BK103" s="16">
        <v>2014.9295978600001</v>
      </c>
      <c r="BL103" s="16">
        <v>2222.59839233</v>
      </c>
      <c r="BM103" s="16">
        <v>2393.0305767499999</v>
      </c>
      <c r="BN103" s="16">
        <v>2200.15615858</v>
      </c>
      <c r="BO103" s="16">
        <v>2377.3151668600008</v>
      </c>
      <c r="BP103" s="16">
        <v>2523.5881951299998</v>
      </c>
      <c r="BQ103" s="16">
        <v>2535.08021616</v>
      </c>
      <c r="BR103" s="16">
        <v>2598.4295834600002</v>
      </c>
      <c r="BS103" s="16">
        <v>2632.9204506900001</v>
      </c>
      <c r="BT103" s="16">
        <v>2705.4329912799999</v>
      </c>
      <c r="BU103" s="16">
        <v>2115.7054999099996</v>
      </c>
      <c r="BV103" s="16">
        <v>2185.7561873300001</v>
      </c>
      <c r="BW103" s="16">
        <v>2456.0223616099993</v>
      </c>
      <c r="BX103" s="16">
        <v>2526.4088101400007</v>
      </c>
      <c r="BY103" s="16">
        <v>2545.4865773499996</v>
      </c>
      <c r="BZ103" s="16">
        <v>2543.6308957400001</v>
      </c>
      <c r="CA103" s="16">
        <v>2562.2069556100005</v>
      </c>
      <c r="CB103" s="16">
        <v>2614.0211189400002</v>
      </c>
      <c r="CC103" s="16">
        <v>2545.2408011199996</v>
      </c>
      <c r="CD103" s="16">
        <v>2736.5908040400004</v>
      </c>
      <c r="CE103" s="16">
        <v>2676.92772371</v>
      </c>
      <c r="CF103" s="16">
        <v>2688.0563244999998</v>
      </c>
      <c r="CG103" s="16">
        <v>2568.1347157699997</v>
      </c>
      <c r="CH103" s="16">
        <v>2511.7170489299997</v>
      </c>
      <c r="CI103" s="16">
        <v>2559.8166436800002</v>
      </c>
      <c r="CJ103" s="16">
        <v>2516.1255810299999</v>
      </c>
      <c r="CK103" s="16">
        <v>2631.9099216</v>
      </c>
      <c r="CL103" s="16">
        <v>2632.6005580899996</v>
      </c>
      <c r="CM103" s="16">
        <v>2728.6978677200004</v>
      </c>
      <c r="CN103" s="16">
        <v>2781.7129979600004</v>
      </c>
      <c r="CO103" s="16">
        <v>2867.4707495100001</v>
      </c>
      <c r="CP103" s="16">
        <v>2860.4892245999999</v>
      </c>
      <c r="CQ103" s="16">
        <v>2842.7975137500002</v>
      </c>
      <c r="CR103" s="16">
        <v>3009.1775110400004</v>
      </c>
      <c r="CS103" s="16">
        <v>2964.1808112000003</v>
      </c>
      <c r="CT103" s="16">
        <v>3054.2962730199997</v>
      </c>
      <c r="CU103" s="16">
        <v>3319.7670119399995</v>
      </c>
      <c r="CV103" s="16">
        <v>3286.7308479399999</v>
      </c>
      <c r="CW103" s="16">
        <v>3245.9541878700002</v>
      </c>
      <c r="CX103" s="16">
        <v>3150.8026125500005</v>
      </c>
      <c r="CY103" s="16">
        <v>3257.6752882199999</v>
      </c>
      <c r="CZ103" s="16">
        <v>3316.1220422500005</v>
      </c>
      <c r="DA103" s="16">
        <v>3756.8886901899996</v>
      </c>
      <c r="DB103" s="16">
        <v>3389.6289583599992</v>
      </c>
      <c r="DC103" s="16">
        <v>3399.0055578499996</v>
      </c>
      <c r="DD103" s="16">
        <v>3748.3100599600002</v>
      </c>
      <c r="DE103" s="16">
        <v>4031.70760569</v>
      </c>
      <c r="DF103" s="16">
        <v>4709.00844031</v>
      </c>
      <c r="DG103" s="16">
        <v>5362.702511370001</v>
      </c>
      <c r="DH103" s="16">
        <v>5905.1825250999991</v>
      </c>
      <c r="DI103" s="16">
        <v>6110.8411295799997</v>
      </c>
      <c r="DJ103" s="16">
        <v>5807.0019530900008</v>
      </c>
      <c r="DK103" s="16">
        <v>5959.8563960599986</v>
      </c>
      <c r="DL103" s="16">
        <v>6237.4719501299996</v>
      </c>
      <c r="DM103" s="16">
        <v>7070.8820087600006</v>
      </c>
      <c r="DN103" s="16">
        <v>7019.3846345100001</v>
      </c>
      <c r="DO103" s="16">
        <v>7440.306776049998</v>
      </c>
      <c r="DP103" s="16">
        <v>7741.4131675100007</v>
      </c>
      <c r="DQ103" s="16">
        <v>7495.6383813900011</v>
      </c>
      <c r="DR103" s="16">
        <v>7219.8060236600004</v>
      </c>
      <c r="DS103" s="16">
        <v>6859.2233039300008</v>
      </c>
      <c r="DT103" s="16">
        <v>7255.6632143599991</v>
      </c>
      <c r="DU103" s="16">
        <v>7518.0839161599997</v>
      </c>
      <c r="DV103" s="16">
        <v>7600.8227132899983</v>
      </c>
      <c r="DW103" s="16">
        <v>7768.6846470200007</v>
      </c>
      <c r="DX103" s="16">
        <v>8072.8828033400014</v>
      </c>
      <c r="DY103" s="16">
        <v>7377.6934183799995</v>
      </c>
      <c r="DZ103" s="16">
        <v>7382.64775663</v>
      </c>
      <c r="EA103" s="16">
        <v>7305.4239950799993</v>
      </c>
      <c r="EB103" s="16">
        <v>7253.4355749899996</v>
      </c>
      <c r="EC103" s="16">
        <v>7010.5637622899994</v>
      </c>
      <c r="ED103" s="16">
        <v>7459.6431862499994</v>
      </c>
      <c r="EE103" s="16">
        <v>7716.1436040664003</v>
      </c>
      <c r="EF103" s="16">
        <v>7747.553993640001</v>
      </c>
      <c r="EG103" s="16">
        <v>8293.9682069899991</v>
      </c>
      <c r="EH103" s="16">
        <v>7523.4362016300001</v>
      </c>
      <c r="EI103" s="16">
        <v>8025.6704628499992</v>
      </c>
      <c r="EJ103" s="16">
        <v>11916.540961749997</v>
      </c>
      <c r="EK103" s="16">
        <v>11860.526813299999</v>
      </c>
      <c r="EL103" s="16">
        <v>11945.671953679999</v>
      </c>
      <c r="EM103" s="16">
        <v>11577.465135230001</v>
      </c>
      <c r="EN103" s="16">
        <v>12065.645831319998</v>
      </c>
      <c r="EO103" s="16">
        <v>12306.458485119998</v>
      </c>
      <c r="EP103" s="16">
        <v>13451.914008440001</v>
      </c>
      <c r="EQ103" s="16">
        <v>13363.398739709997</v>
      </c>
      <c r="ER103" s="16">
        <v>19178.539389559995</v>
      </c>
      <c r="ES103" s="16">
        <v>13771.402343799999</v>
      </c>
      <c r="ET103" s="16">
        <v>13651.350062049998</v>
      </c>
      <c r="EU103" s="16">
        <v>13870.953615379998</v>
      </c>
      <c r="EV103" s="16">
        <v>13948.032853690002</v>
      </c>
      <c r="EW103" s="16">
        <v>13908.73131096</v>
      </c>
      <c r="EX103" s="16">
        <v>14052.436232000002</v>
      </c>
    </row>
    <row r="104" spans="1:154" s="18" customFormat="1" x14ac:dyDescent="0.3">
      <c r="A104" s="15" t="s">
        <v>116</v>
      </c>
      <c r="B104" s="16">
        <v>6275.2182750800011</v>
      </c>
      <c r="C104" s="16">
        <v>6853.0332638000009</v>
      </c>
      <c r="D104" s="16">
        <v>6933.2974515100013</v>
      </c>
      <c r="E104" s="16">
        <v>6676.4797191744219</v>
      </c>
      <c r="F104" s="16">
        <v>6994.3298645499981</v>
      </c>
      <c r="G104" s="16">
        <v>7261.2680039200004</v>
      </c>
      <c r="H104" s="16">
        <v>7224.8948763746348</v>
      </c>
      <c r="I104" s="16">
        <v>7738.469964459272</v>
      </c>
      <c r="J104" s="16">
        <v>7737.8399644592719</v>
      </c>
      <c r="K104" s="16">
        <v>7906.0492940739032</v>
      </c>
      <c r="L104" s="16">
        <v>8070.4252738571331</v>
      </c>
      <c r="M104" s="16">
        <v>8842.1185110787483</v>
      </c>
      <c r="N104" s="16">
        <v>7897.0570256086621</v>
      </c>
      <c r="O104" s="16">
        <v>8239.9544079586612</v>
      </c>
      <c r="P104" s="16">
        <v>7994.1624002886601</v>
      </c>
      <c r="Q104" s="16">
        <v>8150.407137118661</v>
      </c>
      <c r="R104" s="16">
        <v>8395.5415280536599</v>
      </c>
      <c r="S104" s="16">
        <v>8446.9053692244979</v>
      </c>
      <c r="T104" s="16">
        <v>8321.281929599998</v>
      </c>
      <c r="U104" s="16">
        <v>8449.7962855186015</v>
      </c>
      <c r="V104" s="16">
        <v>8744.0395776600017</v>
      </c>
      <c r="W104" s="16">
        <v>10068.909526420999</v>
      </c>
      <c r="X104" s="16">
        <v>10282.790222841004</v>
      </c>
      <c r="Y104" s="16">
        <v>10248.571333210997</v>
      </c>
      <c r="Z104" s="16">
        <v>10431.662743860998</v>
      </c>
      <c r="AA104" s="16">
        <v>8931.3181894509962</v>
      </c>
      <c r="AB104" s="16">
        <v>8838.2187972676002</v>
      </c>
      <c r="AC104" s="16">
        <v>9366.7471794675967</v>
      </c>
      <c r="AD104" s="16">
        <v>10024.601757181001</v>
      </c>
      <c r="AE104" s="16">
        <v>9757.7870990110005</v>
      </c>
      <c r="AF104" s="16">
        <v>10186.360807720999</v>
      </c>
      <c r="AG104" s="16">
        <v>10073.743659480995</v>
      </c>
      <c r="AH104" s="16">
        <v>10246.345692976143</v>
      </c>
      <c r="AI104" s="16">
        <v>10646.857730829999</v>
      </c>
      <c r="AJ104" s="16">
        <v>10315.52479075</v>
      </c>
      <c r="AK104" s="16">
        <v>10578.098476479998</v>
      </c>
      <c r="AL104" s="16">
        <v>10838.838030730003</v>
      </c>
      <c r="AM104" s="16">
        <v>10610.539962450002</v>
      </c>
      <c r="AN104" s="16">
        <v>11053.725335899999</v>
      </c>
      <c r="AO104" s="16">
        <v>11721.766592559999</v>
      </c>
      <c r="AP104" s="16">
        <v>12415.141896999996</v>
      </c>
      <c r="AQ104" s="16">
        <v>12332.220316149998</v>
      </c>
      <c r="AR104" s="16">
        <v>12463.458944060003</v>
      </c>
      <c r="AS104" s="16">
        <v>12058.659470590001</v>
      </c>
      <c r="AT104" s="16">
        <v>11960.514289289998</v>
      </c>
      <c r="AU104" s="16">
        <v>11675.446081159998</v>
      </c>
      <c r="AV104" s="16">
        <v>12002.255266619999</v>
      </c>
      <c r="AW104" s="16">
        <v>12108.508199710006</v>
      </c>
      <c r="AX104" s="16">
        <v>12040.447258259708</v>
      </c>
      <c r="AY104" s="16">
        <v>12120.603158200001</v>
      </c>
      <c r="AZ104" s="16">
        <v>12764.153424940001</v>
      </c>
      <c r="BA104" s="16">
        <v>11976.811783400002</v>
      </c>
      <c r="BB104" s="16">
        <v>11664.122899206004</v>
      </c>
      <c r="BC104" s="16">
        <v>10831.844309215998</v>
      </c>
      <c r="BD104" s="16">
        <v>11711.632300651001</v>
      </c>
      <c r="BE104" s="16">
        <v>11353.809363866289</v>
      </c>
      <c r="BF104" s="16">
        <v>11299.331917545283</v>
      </c>
      <c r="BG104" s="13">
        <v>11573.039299882004</v>
      </c>
      <c r="BH104" s="13">
        <v>11775.196980220004</v>
      </c>
      <c r="BI104" s="13">
        <v>11851.988877010004</v>
      </c>
      <c r="BJ104" s="13">
        <v>11861.855866140002</v>
      </c>
      <c r="BK104" s="13">
        <v>11740.39361162</v>
      </c>
      <c r="BL104" s="13">
        <v>12198.782723520002</v>
      </c>
      <c r="BM104" s="13">
        <v>12472.306404750005</v>
      </c>
      <c r="BN104" s="13">
        <v>12734.173259330006</v>
      </c>
      <c r="BO104" s="13">
        <v>12702.135942739995</v>
      </c>
      <c r="BP104" s="13">
        <v>12892.126133124</v>
      </c>
      <c r="BQ104" s="13">
        <v>12995.703922490495</v>
      </c>
      <c r="BR104" s="13">
        <v>12859.4184798555</v>
      </c>
      <c r="BS104" s="13">
        <v>13093.10505301225</v>
      </c>
      <c r="BT104" s="13">
        <v>12470.044585032001</v>
      </c>
      <c r="BU104" s="13">
        <v>13343.689577913005</v>
      </c>
      <c r="BV104" s="13">
        <v>13978.064123960503</v>
      </c>
      <c r="BW104" s="13">
        <v>14239.262690318503</v>
      </c>
      <c r="BX104" s="13">
        <v>13917.917991601002</v>
      </c>
      <c r="BY104" s="13">
        <v>14262.116010224006</v>
      </c>
      <c r="BZ104" s="13">
        <v>14811.974274852502</v>
      </c>
      <c r="CA104" s="13">
        <v>14317.9264729765</v>
      </c>
      <c r="CB104" s="13">
        <v>14533.265841633003</v>
      </c>
      <c r="CC104" s="13">
        <v>14651.345180152504</v>
      </c>
      <c r="CD104" s="13">
        <v>14747.122899667502</v>
      </c>
      <c r="CE104" s="13">
        <v>15455.51221769</v>
      </c>
      <c r="CF104" s="13">
        <v>15659.042157940003</v>
      </c>
      <c r="CG104" s="13">
        <v>16527.761547367205</v>
      </c>
      <c r="CH104" s="13">
        <v>17409.452147759999</v>
      </c>
      <c r="CI104" s="13">
        <v>18131.30124017</v>
      </c>
      <c r="CJ104" s="13">
        <v>19029.229233470007</v>
      </c>
      <c r="CK104" s="13">
        <v>18714.97668601001</v>
      </c>
      <c r="CL104" s="13">
        <v>19473.802820700006</v>
      </c>
      <c r="CM104" s="13">
        <v>20259.686910420001</v>
      </c>
      <c r="CN104" s="13">
        <v>20467.160577339997</v>
      </c>
      <c r="CO104" s="13">
        <v>20719.956261783002</v>
      </c>
      <c r="CP104" s="13">
        <v>21348.979774910997</v>
      </c>
      <c r="CQ104" s="13">
        <v>21538.927902122996</v>
      </c>
      <c r="CR104" s="13">
        <v>21609.267942751998</v>
      </c>
      <c r="CS104" s="13">
        <v>21904.573102842998</v>
      </c>
      <c r="CT104" s="13">
        <v>28096.251953471998</v>
      </c>
      <c r="CU104" s="13">
        <v>28326.031844353005</v>
      </c>
      <c r="CV104" s="13">
        <v>28759.862094223012</v>
      </c>
      <c r="CW104" s="13">
        <v>30644.241420472001</v>
      </c>
      <c r="CX104" s="13">
        <v>30921.786034473</v>
      </c>
      <c r="CY104" s="13">
        <v>31651.417197442996</v>
      </c>
      <c r="CZ104" s="13">
        <v>32723.852147873</v>
      </c>
      <c r="DA104" s="13">
        <v>32654.683972472998</v>
      </c>
      <c r="DB104" s="13">
        <v>32447.110929843002</v>
      </c>
      <c r="DC104" s="13">
        <v>32193.220004503</v>
      </c>
      <c r="DD104" s="13">
        <v>31521.360921522002</v>
      </c>
      <c r="DE104" s="13">
        <v>32460.379089569993</v>
      </c>
      <c r="DF104" s="13">
        <v>32913.829672662003</v>
      </c>
      <c r="DG104" s="13">
        <v>32674.615287373006</v>
      </c>
      <c r="DH104" s="13">
        <v>34543.860702962993</v>
      </c>
      <c r="DI104" s="13">
        <v>35538.248077269978</v>
      </c>
      <c r="DJ104" s="13">
        <v>36524.880632902983</v>
      </c>
      <c r="DK104" s="13">
        <v>37024.111715625499</v>
      </c>
      <c r="DL104" s="13">
        <v>38315.122329743019</v>
      </c>
      <c r="DM104" s="13">
        <v>38667.574253111008</v>
      </c>
      <c r="DN104" s="13">
        <v>38923.527567433004</v>
      </c>
      <c r="DO104" s="13">
        <v>38861.572505212986</v>
      </c>
      <c r="DP104" s="13">
        <v>40201.864514843488</v>
      </c>
      <c r="DQ104" s="13">
        <v>39135.026792403012</v>
      </c>
      <c r="DR104" s="13">
        <v>39133.235129212975</v>
      </c>
      <c r="DS104" s="13">
        <v>41331.715011283006</v>
      </c>
      <c r="DT104" s="13">
        <v>42707.840891283005</v>
      </c>
      <c r="DU104" s="13">
        <v>43199.483458242983</v>
      </c>
      <c r="DV104" s="13">
        <v>44054.016922463001</v>
      </c>
      <c r="DW104" s="13">
        <v>44041.293356902992</v>
      </c>
      <c r="DX104" s="13">
        <v>44508.55786039299</v>
      </c>
      <c r="DY104" s="13">
        <v>44796.56274117298</v>
      </c>
      <c r="DZ104" s="13">
        <v>48633.466123532984</v>
      </c>
      <c r="EA104" s="13">
        <v>58205.07580775801</v>
      </c>
      <c r="EB104" s="13">
        <v>56829.161410905392</v>
      </c>
      <c r="EC104" s="13">
        <v>57088.082560212002</v>
      </c>
      <c r="ED104" s="13">
        <v>56488.879149247397</v>
      </c>
      <c r="EE104" s="13">
        <v>58384.156402987392</v>
      </c>
      <c r="EF104" s="13">
        <v>60049.156053577382</v>
      </c>
      <c r="EG104" s="13">
        <v>62404.208593567353</v>
      </c>
      <c r="EH104" s="13">
        <v>61911.496157332396</v>
      </c>
      <c r="EI104" s="13">
        <v>62494.401172072408</v>
      </c>
      <c r="EJ104" s="13">
        <v>62784.801302592379</v>
      </c>
      <c r="EK104" s="13">
        <v>62814.324630060008</v>
      </c>
      <c r="EL104" s="13">
        <v>63987.016532000984</v>
      </c>
      <c r="EM104" s="13">
        <v>64118.710102604971</v>
      </c>
      <c r="EN104" s="13">
        <v>61985.32572680898</v>
      </c>
      <c r="EO104" s="13">
        <v>62234.732914249005</v>
      </c>
      <c r="EP104" s="13">
        <v>59661.123132039022</v>
      </c>
      <c r="EQ104" s="13">
        <v>59686.227967289</v>
      </c>
      <c r="ER104" s="13">
        <v>65151.089239579953</v>
      </c>
      <c r="ES104" s="13">
        <v>66221.073996510022</v>
      </c>
      <c r="ET104" s="13">
        <v>67288.049950908957</v>
      </c>
      <c r="EU104" s="13">
        <v>67401.502494370012</v>
      </c>
      <c r="EV104" s="13">
        <v>67892.756462530015</v>
      </c>
      <c r="EW104" s="13">
        <v>69289.257843177009</v>
      </c>
      <c r="EX104" s="13">
        <v>70397.66345981395</v>
      </c>
    </row>
    <row r="105" spans="1:154" s="14" customFormat="1" x14ac:dyDescent="0.3">
      <c r="A105" s="12" t="s">
        <v>117</v>
      </c>
      <c r="B105" s="13">
        <v>14716.202701978002</v>
      </c>
      <c r="C105" s="13">
        <v>14796.131771830402</v>
      </c>
      <c r="D105" s="13">
        <f t="shared" ref="D105:AL105" si="10">SUM(D106:D109)</f>
        <v>14781.497192596302</v>
      </c>
      <c r="E105" s="13">
        <f t="shared" si="10"/>
        <v>15772.378505648592</v>
      </c>
      <c r="F105" s="13">
        <f t="shared" si="10"/>
        <v>18593.946611480595</v>
      </c>
      <c r="G105" s="13">
        <f t="shared" si="10"/>
        <v>19668.745038090998</v>
      </c>
      <c r="H105" s="13">
        <f t="shared" si="10"/>
        <v>18763.424534909573</v>
      </c>
      <c r="I105" s="13">
        <f t="shared" si="10"/>
        <v>21380.965445521644</v>
      </c>
      <c r="J105" s="13">
        <f t="shared" si="10"/>
        <v>21468.273445521645</v>
      </c>
      <c r="K105" s="13">
        <f t="shared" si="10"/>
        <v>21919.350675900419</v>
      </c>
      <c r="L105" s="13">
        <f t="shared" si="10"/>
        <v>22760.292044801343</v>
      </c>
      <c r="M105" s="13">
        <f t="shared" si="10"/>
        <v>23367.028826688165</v>
      </c>
      <c r="N105" s="13">
        <f t="shared" si="10"/>
        <v>22694.932418946759</v>
      </c>
      <c r="O105" s="13">
        <f t="shared" si="10"/>
        <v>23066.630420801153</v>
      </c>
      <c r="P105" s="13">
        <f t="shared" si="10"/>
        <v>22677.180296314855</v>
      </c>
      <c r="Q105" s="13">
        <f t="shared" si="10"/>
        <v>22623.007813759457</v>
      </c>
      <c r="R105" s="13">
        <f t="shared" si="10"/>
        <v>22594.710826768554</v>
      </c>
      <c r="S105" s="13">
        <f t="shared" si="10"/>
        <v>23743.973822523505</v>
      </c>
      <c r="T105" s="13">
        <f t="shared" si="10"/>
        <v>23690.879729612978</v>
      </c>
      <c r="U105" s="13">
        <f t="shared" si="10"/>
        <v>23972.105332375817</v>
      </c>
      <c r="V105" s="13">
        <f t="shared" si="10"/>
        <v>24409.686366007001</v>
      </c>
      <c r="W105" s="13">
        <f t="shared" si="10"/>
        <v>22681.773029995598</v>
      </c>
      <c r="X105" s="13">
        <f t="shared" si="10"/>
        <v>22526.545688882499</v>
      </c>
      <c r="Y105" s="13">
        <f t="shared" si="10"/>
        <v>30751.493439074005</v>
      </c>
      <c r="Z105" s="13">
        <f t="shared" si="10"/>
        <v>22359.730203765703</v>
      </c>
      <c r="AA105" s="13">
        <f t="shared" si="10"/>
        <v>22008.845645278998</v>
      </c>
      <c r="AB105" s="13">
        <f t="shared" si="10"/>
        <v>22389.771462571196</v>
      </c>
      <c r="AC105" s="13">
        <f t="shared" si="10"/>
        <v>21971.850240309603</v>
      </c>
      <c r="AD105" s="13">
        <f t="shared" si="10"/>
        <v>22454.570401987803</v>
      </c>
      <c r="AE105" s="13">
        <f t="shared" si="10"/>
        <v>22715.580774527501</v>
      </c>
      <c r="AF105" s="13">
        <f t="shared" si="10"/>
        <v>23935.0552948431</v>
      </c>
      <c r="AG105" s="13">
        <f t="shared" si="10"/>
        <v>24183.408290740801</v>
      </c>
      <c r="AH105" s="13">
        <f t="shared" si="10"/>
        <v>24956.412888078808</v>
      </c>
      <c r="AI105" s="13">
        <f t="shared" si="10"/>
        <v>25411.832655916693</v>
      </c>
      <c r="AJ105" s="13">
        <f t="shared" si="10"/>
        <v>26024.888133004602</v>
      </c>
      <c r="AK105" s="13">
        <f t="shared" si="10"/>
        <v>26538.209485222011</v>
      </c>
      <c r="AL105" s="13">
        <f t="shared" si="10"/>
        <v>27047.453488307005</v>
      </c>
      <c r="AM105" s="13">
        <v>27198.752137461208</v>
      </c>
      <c r="AN105" s="13">
        <v>27559.732891648011</v>
      </c>
      <c r="AO105" s="13">
        <v>28594.507376512211</v>
      </c>
      <c r="AP105" s="13">
        <v>28449.778220807802</v>
      </c>
      <c r="AQ105" s="13">
        <v>29434.979550665008</v>
      </c>
      <c r="AR105" s="13">
        <v>30740.6447718202</v>
      </c>
      <c r="AS105" s="13">
        <v>30530.150887935695</v>
      </c>
      <c r="AT105" s="13">
        <v>31511.686484621707</v>
      </c>
      <c r="AU105" s="13">
        <v>32029.326618958599</v>
      </c>
      <c r="AV105" s="13">
        <v>32752.737521606996</v>
      </c>
      <c r="AW105" s="13">
        <v>33995.336789128596</v>
      </c>
      <c r="AX105" s="13">
        <v>33484.169783432342</v>
      </c>
      <c r="AY105" s="13">
        <v>32990.301494900246</v>
      </c>
      <c r="AZ105" s="13">
        <v>32569.216871583649</v>
      </c>
      <c r="BA105" s="13">
        <v>31783.463904293832</v>
      </c>
      <c r="BB105" s="13">
        <v>31805.490221531447</v>
      </c>
      <c r="BC105" s="13">
        <v>32136.546039907658</v>
      </c>
      <c r="BD105" s="13">
        <v>32900.39656108636</v>
      </c>
      <c r="BE105" s="13">
        <v>33501.288020950473</v>
      </c>
      <c r="BF105" s="13">
        <v>34140.904781124511</v>
      </c>
      <c r="BG105" s="16">
        <v>37019.005731784586</v>
      </c>
      <c r="BH105" s="16">
        <v>37941.160386218289</v>
      </c>
      <c r="BI105" s="16">
        <v>38936.856341632112</v>
      </c>
      <c r="BJ105" s="16">
        <v>39366.365842228617</v>
      </c>
      <c r="BK105" s="16">
        <v>38773.808387823912</v>
      </c>
      <c r="BL105" s="16">
        <v>39086.625549506789</v>
      </c>
      <c r="BM105" s="16">
        <v>38705.221497483391</v>
      </c>
      <c r="BN105" s="16">
        <v>39512.502772964828</v>
      </c>
      <c r="BO105" s="16">
        <v>40250.652859751215</v>
      </c>
      <c r="BP105" s="16">
        <v>41030.562474295002</v>
      </c>
      <c r="BQ105" s="16">
        <v>40439.018010966218</v>
      </c>
      <c r="BR105" s="16">
        <v>41286.711351899598</v>
      </c>
      <c r="BS105" s="16">
        <v>43486.069400404485</v>
      </c>
      <c r="BT105" s="16">
        <v>43317.463361636175</v>
      </c>
      <c r="BU105" s="16">
        <v>42683.411985593382</v>
      </c>
      <c r="BV105" s="16">
        <v>43035.693654137482</v>
      </c>
      <c r="BW105" s="16">
        <v>42073.773909256975</v>
      </c>
      <c r="BX105" s="16">
        <v>40523.652717349381</v>
      </c>
      <c r="BY105" s="16">
        <v>40539.483841889087</v>
      </c>
      <c r="BZ105" s="16">
        <v>40742.310479652675</v>
      </c>
      <c r="CA105" s="16">
        <v>41410.066467445577</v>
      </c>
      <c r="CB105" s="16">
        <v>42788.403471585545</v>
      </c>
      <c r="CC105" s="16">
        <v>42856.815092560159</v>
      </c>
      <c r="CD105" s="16">
        <v>45804.960630235531</v>
      </c>
      <c r="CE105" s="16">
        <v>48162.28024429315</v>
      </c>
      <c r="CF105" s="16">
        <v>47565.257488212585</v>
      </c>
      <c r="CG105" s="16">
        <v>49174.856232291138</v>
      </c>
      <c r="CH105" s="16">
        <v>50324.451335972029</v>
      </c>
      <c r="CI105" s="16">
        <v>50410.204209988653</v>
      </c>
      <c r="CJ105" s="16">
        <v>50252.034642710154</v>
      </c>
      <c r="CK105" s="16">
        <v>50059.964312200049</v>
      </c>
      <c r="CL105" s="16">
        <v>52166.196350434839</v>
      </c>
      <c r="CM105" s="16">
        <v>53177.961996944716</v>
      </c>
      <c r="CN105" s="16">
        <v>57900.70163279814</v>
      </c>
      <c r="CO105" s="16">
        <v>60307.213021776857</v>
      </c>
      <c r="CP105" s="16">
        <v>60384.753521552564</v>
      </c>
      <c r="CQ105" s="16">
        <v>62149.477408054445</v>
      </c>
      <c r="CR105" s="16">
        <v>63766.567046237244</v>
      </c>
      <c r="CS105" s="16">
        <v>64468.208942176032</v>
      </c>
      <c r="CT105" s="16">
        <v>70022.455365556205</v>
      </c>
      <c r="CU105" s="16">
        <v>67798.985701676516</v>
      </c>
      <c r="CV105" s="16">
        <v>66707.25996676799</v>
      </c>
      <c r="CW105" s="16">
        <v>65705.280494804407</v>
      </c>
      <c r="CX105" s="16">
        <v>66559.703562712195</v>
      </c>
      <c r="CY105" s="16">
        <v>61384.20368893908</v>
      </c>
      <c r="CZ105" s="16">
        <v>69657.917053052108</v>
      </c>
      <c r="DA105" s="16">
        <v>70561.314144025499</v>
      </c>
      <c r="DB105" s="16">
        <v>66848.954628594001</v>
      </c>
      <c r="DC105" s="16">
        <v>67224.408037967005</v>
      </c>
      <c r="DD105" s="16">
        <v>67551.092106661992</v>
      </c>
      <c r="DE105" s="16">
        <v>68311.977826958508</v>
      </c>
      <c r="DF105" s="16">
        <v>70054.488883353188</v>
      </c>
      <c r="DG105" s="16">
        <v>67758.897856153591</v>
      </c>
      <c r="DH105" s="16">
        <v>64750.253981253991</v>
      </c>
      <c r="DI105" s="16">
        <v>65928.520114186394</v>
      </c>
      <c r="DJ105" s="16">
        <v>65353.566109840496</v>
      </c>
      <c r="DK105" s="16">
        <v>69299.588275019618</v>
      </c>
      <c r="DL105" s="16">
        <v>69802.828766429797</v>
      </c>
      <c r="DM105" s="16">
        <v>68026.258215157504</v>
      </c>
      <c r="DN105" s="16">
        <v>67748.257184083704</v>
      </c>
      <c r="DO105" s="16">
        <v>68754.527858848291</v>
      </c>
      <c r="DP105" s="16">
        <v>67763.439770294091</v>
      </c>
      <c r="DQ105" s="16">
        <v>68422.746769866804</v>
      </c>
      <c r="DR105" s="16">
        <v>70380.284287140807</v>
      </c>
      <c r="DS105" s="16">
        <v>68672.835721024399</v>
      </c>
      <c r="DT105" s="16">
        <v>67764.437940199467</v>
      </c>
      <c r="DU105" s="16">
        <v>69173.008651019496</v>
      </c>
      <c r="DV105" s="16">
        <v>69913.915512632098</v>
      </c>
      <c r="DW105" s="16">
        <v>70481.506114456002</v>
      </c>
      <c r="DX105" s="16">
        <v>72929.042700821898</v>
      </c>
      <c r="DY105" s="16">
        <v>72505.940556356072</v>
      </c>
      <c r="DZ105" s="16">
        <v>73086.975621965481</v>
      </c>
      <c r="EA105" s="16">
        <v>73685.673746140776</v>
      </c>
      <c r="EB105" s="16">
        <v>71262.810902861864</v>
      </c>
      <c r="EC105" s="16">
        <v>70623.756987439207</v>
      </c>
      <c r="ED105" s="16">
        <v>75578.002051441392</v>
      </c>
      <c r="EE105" s="16">
        <v>74170.952764943722</v>
      </c>
      <c r="EF105" s="16">
        <v>75458.668294211122</v>
      </c>
      <c r="EG105" s="16">
        <v>82760.280321279584</v>
      </c>
      <c r="EH105" s="16">
        <v>84156.028644520702</v>
      </c>
      <c r="EI105" s="16">
        <v>91329.730677899395</v>
      </c>
      <c r="EJ105" s="16">
        <v>100941.3881341115</v>
      </c>
      <c r="EK105" s="16">
        <v>104584.85366174922</v>
      </c>
      <c r="EL105" s="16">
        <v>109558.37189987882</v>
      </c>
      <c r="EM105" s="16">
        <v>120313.19874188481</v>
      </c>
      <c r="EN105" s="16">
        <v>120003.37771502259</v>
      </c>
      <c r="EO105" s="16">
        <v>118699.95022406877</v>
      </c>
      <c r="EP105" s="16">
        <v>128857.13468761272</v>
      </c>
      <c r="EQ105" s="16">
        <v>130766.55989600009</v>
      </c>
      <c r="ER105" s="16">
        <v>128556.66596997398</v>
      </c>
      <c r="ES105" s="16">
        <v>536062.98895746528</v>
      </c>
      <c r="ET105" s="16">
        <v>642790.02154575987</v>
      </c>
      <c r="EU105" s="16">
        <v>692992.9313193307</v>
      </c>
      <c r="EV105" s="16">
        <v>728332.33711584087</v>
      </c>
      <c r="EW105" s="16">
        <v>732855.5700224688</v>
      </c>
      <c r="EX105" s="16">
        <v>732903.20443654503</v>
      </c>
    </row>
    <row r="106" spans="1:154" s="18" customFormat="1" x14ac:dyDescent="0.3">
      <c r="A106" s="15" t="s">
        <v>118</v>
      </c>
      <c r="B106" s="16">
        <v>7973.1109966599997</v>
      </c>
      <c r="C106" s="16">
        <v>8153.7339174300014</v>
      </c>
      <c r="D106" s="16">
        <v>8061.183761260002</v>
      </c>
      <c r="E106" s="16">
        <v>8366.0039577257085</v>
      </c>
      <c r="F106" s="16">
        <v>8519.9801993699984</v>
      </c>
      <c r="G106" s="16">
        <v>8774.2407436799967</v>
      </c>
      <c r="H106" s="16">
        <v>9115.5255304367747</v>
      </c>
      <c r="I106" s="16">
        <v>9547.0364016835483</v>
      </c>
      <c r="J106" s="16">
        <v>9640.4644016835482</v>
      </c>
      <c r="K106" s="16">
        <v>9899.9856382903217</v>
      </c>
      <c r="L106" s="16">
        <v>11167.361271229112</v>
      </c>
      <c r="M106" s="16">
        <v>11366.193425252934</v>
      </c>
      <c r="N106" s="16">
        <v>11314.800658964052</v>
      </c>
      <c r="O106" s="16">
        <v>11410.638425374051</v>
      </c>
      <c r="P106" s="16">
        <v>11333.44439946405</v>
      </c>
      <c r="Q106" s="16">
        <v>11716.141617824051</v>
      </c>
      <c r="R106" s="16">
        <v>11867.63928592405</v>
      </c>
      <c r="S106" s="16">
        <v>13109.618641980001</v>
      </c>
      <c r="T106" s="16">
        <v>14025.253835230003</v>
      </c>
      <c r="U106" s="16">
        <v>14077.778472843507</v>
      </c>
      <c r="V106" s="16">
        <v>14093.98076579</v>
      </c>
      <c r="W106" s="16">
        <v>12422.227254810001</v>
      </c>
      <c r="X106" s="16">
        <v>12471.229861279999</v>
      </c>
      <c r="Y106" s="16">
        <v>15428.883378819999</v>
      </c>
      <c r="Z106" s="16">
        <v>13694.45257773</v>
      </c>
      <c r="AA106" s="16">
        <v>13980.129881860001</v>
      </c>
      <c r="AB106" s="16">
        <v>14191.280825485397</v>
      </c>
      <c r="AC106" s="16">
        <v>14056.434915185402</v>
      </c>
      <c r="AD106" s="16">
        <v>14647.262372600002</v>
      </c>
      <c r="AE106" s="16">
        <v>15130.75472468</v>
      </c>
      <c r="AF106" s="16">
        <v>15973.00447964</v>
      </c>
      <c r="AG106" s="16">
        <v>16525.719266879998</v>
      </c>
      <c r="AH106" s="16">
        <v>17014.437017900007</v>
      </c>
      <c r="AI106" s="16">
        <v>17508.222587619992</v>
      </c>
      <c r="AJ106" s="16">
        <v>18210.29201153</v>
      </c>
      <c r="AK106" s="16">
        <v>18772.332274400003</v>
      </c>
      <c r="AL106" s="16">
        <v>19237.65280493</v>
      </c>
      <c r="AM106" s="16">
        <v>19200.386323020004</v>
      </c>
      <c r="AN106" s="16">
        <v>19056.678349509999</v>
      </c>
      <c r="AO106" s="16">
        <v>19880.955752679998</v>
      </c>
      <c r="AP106" s="16">
        <v>19814.950461340006</v>
      </c>
      <c r="AQ106" s="16">
        <v>20661.154975079993</v>
      </c>
      <c r="AR106" s="16">
        <v>21977.172684279998</v>
      </c>
      <c r="AS106" s="16">
        <v>22198.219714559993</v>
      </c>
      <c r="AT106" s="16">
        <v>23355.459416539998</v>
      </c>
      <c r="AU106" s="16">
        <v>23657.135815969999</v>
      </c>
      <c r="AV106" s="16">
        <v>24463.927096389998</v>
      </c>
      <c r="AW106" s="16">
        <v>25554.921758289998</v>
      </c>
      <c r="AX106" s="16">
        <v>23549.457988679991</v>
      </c>
      <c r="AY106" s="16">
        <v>25377.710067010001</v>
      </c>
      <c r="AZ106" s="16">
        <v>25151.373719049996</v>
      </c>
      <c r="BA106" s="16">
        <v>24275.885215999988</v>
      </c>
      <c r="BB106" s="16">
        <v>24427.919526219997</v>
      </c>
      <c r="BC106" s="16">
        <v>24474.832787908006</v>
      </c>
      <c r="BD106" s="16">
        <v>24901.335528519958</v>
      </c>
      <c r="BE106" s="16">
        <v>24667.054815529911</v>
      </c>
      <c r="BF106" s="16">
        <v>24534.303936449865</v>
      </c>
      <c r="BG106" s="16">
        <v>27068.151321179816</v>
      </c>
      <c r="BH106" s="16">
        <v>26982.317265599773</v>
      </c>
      <c r="BI106" s="16">
        <v>27640.472686729725</v>
      </c>
      <c r="BJ106" s="16">
        <v>27786.713357639692</v>
      </c>
      <c r="BK106" s="16">
        <v>27465.41461724964</v>
      </c>
      <c r="BL106" s="16">
        <v>27137.872208360037</v>
      </c>
      <c r="BM106" s="16">
        <v>26393.337266220002</v>
      </c>
      <c r="BN106" s="16">
        <v>27060.130309440043</v>
      </c>
      <c r="BO106" s="16">
        <v>27306.127405370054</v>
      </c>
      <c r="BP106" s="16">
        <v>27792.185105860051</v>
      </c>
      <c r="BQ106" s="16">
        <v>27178.597269830017</v>
      </c>
      <c r="BR106" s="16">
        <v>27115.932948350004</v>
      </c>
      <c r="BS106" s="16">
        <v>27800.601315150005</v>
      </c>
      <c r="BT106" s="16">
        <v>27894.431966689994</v>
      </c>
      <c r="BU106" s="16">
        <v>27725.953797580001</v>
      </c>
      <c r="BV106" s="16">
        <v>27948.212263780002</v>
      </c>
      <c r="BW106" s="16">
        <v>27407.80907902</v>
      </c>
      <c r="BX106" s="16">
        <v>25892.788987390009</v>
      </c>
      <c r="BY106" s="16">
        <v>25598.954597670006</v>
      </c>
      <c r="BZ106" s="16">
        <v>25162.010374939993</v>
      </c>
      <c r="CA106" s="16">
        <v>25367.941862249998</v>
      </c>
      <c r="CB106" s="16">
        <v>26074.402875719996</v>
      </c>
      <c r="CC106" s="16">
        <v>26270.300507999993</v>
      </c>
      <c r="CD106" s="16">
        <v>25863.69608428999</v>
      </c>
      <c r="CE106" s="16">
        <v>26124.986070680003</v>
      </c>
      <c r="CF106" s="16">
        <v>26457.092489390001</v>
      </c>
      <c r="CG106" s="16">
        <v>27040.832800939981</v>
      </c>
      <c r="CH106" s="16">
        <v>26789.006861869999</v>
      </c>
      <c r="CI106" s="16">
        <v>26698.838408630014</v>
      </c>
      <c r="CJ106" s="16">
        <v>26315.607285599999</v>
      </c>
      <c r="CK106" s="16">
        <v>25049.758012480004</v>
      </c>
      <c r="CL106" s="16">
        <v>26137.140332109993</v>
      </c>
      <c r="CM106" s="16">
        <v>26790.779988208997</v>
      </c>
      <c r="CN106" s="16">
        <v>28206.774205878995</v>
      </c>
      <c r="CO106" s="16">
        <v>28515.553311199012</v>
      </c>
      <c r="CP106" s="16">
        <v>28957.031704939007</v>
      </c>
      <c r="CQ106" s="16">
        <v>30513.800014238997</v>
      </c>
      <c r="CR106" s="16">
        <v>31744.945444929024</v>
      </c>
      <c r="CS106" s="16">
        <v>32951.77662904904</v>
      </c>
      <c r="CT106" s="16">
        <v>33926.594347569015</v>
      </c>
      <c r="CU106" s="16">
        <v>32837.466912939017</v>
      </c>
      <c r="CV106" s="16">
        <v>32593.595010789002</v>
      </c>
      <c r="CW106" s="16">
        <v>31332.705966719004</v>
      </c>
      <c r="CX106" s="16">
        <v>32582.524626150003</v>
      </c>
      <c r="CY106" s="16">
        <v>29937.07662760001</v>
      </c>
      <c r="CZ106" s="16">
        <v>33844.981612649994</v>
      </c>
      <c r="DA106" s="16">
        <v>33436.748960190016</v>
      </c>
      <c r="DB106" s="16">
        <v>32721.831618520013</v>
      </c>
      <c r="DC106" s="16">
        <v>33361.872663540009</v>
      </c>
      <c r="DD106" s="16">
        <v>33514.023104810003</v>
      </c>
      <c r="DE106" s="16">
        <v>34453.297727419995</v>
      </c>
      <c r="DF106" s="16">
        <v>34163.150486070008</v>
      </c>
      <c r="DG106" s="16">
        <v>33054.586810550005</v>
      </c>
      <c r="DH106" s="16">
        <v>30576.103298599995</v>
      </c>
      <c r="DI106" s="16">
        <v>29857.801519300003</v>
      </c>
      <c r="DJ106" s="16">
        <v>29707.415460240009</v>
      </c>
      <c r="DK106" s="16">
        <v>31939.920445030006</v>
      </c>
      <c r="DL106" s="16">
        <v>31345.203357027993</v>
      </c>
      <c r="DM106" s="16">
        <v>30945.409111078003</v>
      </c>
      <c r="DN106" s="16">
        <v>30866.760578408001</v>
      </c>
      <c r="DO106" s="16">
        <v>31860.527261558011</v>
      </c>
      <c r="DP106" s="16">
        <v>32125.471686388013</v>
      </c>
      <c r="DQ106" s="16">
        <v>33288.829322578007</v>
      </c>
      <c r="DR106" s="16">
        <v>33292.601204539998</v>
      </c>
      <c r="DS106" s="16">
        <v>32804.316630820016</v>
      </c>
      <c r="DT106" s="16">
        <v>32208.344587369993</v>
      </c>
      <c r="DU106" s="16">
        <v>31981.566937759999</v>
      </c>
      <c r="DV106" s="16">
        <v>32913.254954450007</v>
      </c>
      <c r="DW106" s="16">
        <v>33543.744224809991</v>
      </c>
      <c r="DX106" s="16">
        <v>34422.392795830005</v>
      </c>
      <c r="DY106" s="16">
        <v>34458.628468819996</v>
      </c>
      <c r="DZ106" s="16">
        <v>34401.443266328999</v>
      </c>
      <c r="EA106" s="16">
        <v>34966.111085874996</v>
      </c>
      <c r="EB106" s="16">
        <v>34669.461234064001</v>
      </c>
      <c r="EC106" s="16">
        <v>34171.151620110002</v>
      </c>
      <c r="ED106" s="16">
        <v>34984.756190528999</v>
      </c>
      <c r="EE106" s="16">
        <v>34173.734537269003</v>
      </c>
      <c r="EF106" s="16">
        <v>34520.611876310002</v>
      </c>
      <c r="EG106" s="16">
        <v>35177.569022753996</v>
      </c>
      <c r="EH106" s="16">
        <v>34556.193478194007</v>
      </c>
      <c r="EI106" s="16">
        <v>35028.907920075995</v>
      </c>
      <c r="EJ106" s="16">
        <v>37427.723243326007</v>
      </c>
      <c r="EK106" s="16">
        <v>38745.143328970007</v>
      </c>
      <c r="EL106" s="16">
        <v>39301.58152466001</v>
      </c>
      <c r="EM106" s="16">
        <v>39898.017089830013</v>
      </c>
      <c r="EN106" s="16">
        <v>39466.084525900005</v>
      </c>
      <c r="EO106" s="16">
        <v>39525.212012069984</v>
      </c>
      <c r="EP106" s="16">
        <v>39956.86286056001</v>
      </c>
      <c r="EQ106" s="16">
        <v>40439.547492560996</v>
      </c>
      <c r="ER106" s="16">
        <v>40311.749652409984</v>
      </c>
      <c r="ES106" s="16">
        <v>39317.700021280005</v>
      </c>
      <c r="ET106" s="16">
        <v>40797.785140080014</v>
      </c>
      <c r="EU106" s="16">
        <v>41620.564532739998</v>
      </c>
      <c r="EV106" s="16">
        <v>43226.276573619987</v>
      </c>
      <c r="EW106" s="16">
        <v>43965.263105729995</v>
      </c>
      <c r="EX106" s="16">
        <v>45897.430878029976</v>
      </c>
    </row>
    <row r="107" spans="1:154" s="18" customFormat="1" x14ac:dyDescent="0.3">
      <c r="A107" s="15" t="s">
        <v>119</v>
      </c>
      <c r="B107" s="16">
        <v>1465.0057974399999</v>
      </c>
      <c r="C107" s="16">
        <v>1387.0808475299998</v>
      </c>
      <c r="D107" s="16">
        <v>1614.5367742499998</v>
      </c>
      <c r="E107" s="16">
        <v>1901.4971767763459</v>
      </c>
      <c r="F107" s="16">
        <v>2923.6579234800001</v>
      </c>
      <c r="G107" s="16">
        <v>3039.3197340800016</v>
      </c>
      <c r="H107" s="16">
        <v>3004.3861237799993</v>
      </c>
      <c r="I107" s="16">
        <v>3062.0159926799988</v>
      </c>
      <c r="J107" s="16">
        <v>3069.4199926799988</v>
      </c>
      <c r="K107" s="16">
        <v>3347.854416359999</v>
      </c>
      <c r="L107" s="16">
        <v>3127.9597287381062</v>
      </c>
      <c r="M107" s="16">
        <v>3504.4824673941293</v>
      </c>
      <c r="N107" s="16">
        <v>3603.8001152920383</v>
      </c>
      <c r="O107" s="16">
        <v>3730.2807237020374</v>
      </c>
      <c r="P107" s="16">
        <v>3659.3133327120377</v>
      </c>
      <c r="Q107" s="16">
        <v>3754.936569702038</v>
      </c>
      <c r="R107" s="16">
        <v>4028.9354666220388</v>
      </c>
      <c r="S107" s="16">
        <v>4120.7096022000023</v>
      </c>
      <c r="T107" s="16">
        <v>4164.4665696599995</v>
      </c>
      <c r="U107" s="16">
        <v>4575.8250654276872</v>
      </c>
      <c r="V107" s="16">
        <v>4556.2683455100023</v>
      </c>
      <c r="W107" s="16">
        <v>4546.2736737199984</v>
      </c>
      <c r="X107" s="16">
        <v>4456.68414132</v>
      </c>
      <c r="Y107" s="16">
        <v>9559.9019472800046</v>
      </c>
      <c r="Z107" s="16">
        <v>4817.9635518199993</v>
      </c>
      <c r="AA107" s="16">
        <v>3951.5089490800001</v>
      </c>
      <c r="AB107" s="16">
        <v>4115.1899501982998</v>
      </c>
      <c r="AC107" s="16">
        <v>3893.7214554583002</v>
      </c>
      <c r="AD107" s="16">
        <v>3878.7229851500006</v>
      </c>
      <c r="AE107" s="16">
        <v>3852.3469775099998</v>
      </c>
      <c r="AF107" s="16">
        <v>3828.1867256900005</v>
      </c>
      <c r="AG107" s="16">
        <v>3613.2772146400002</v>
      </c>
      <c r="AH107" s="16">
        <v>3662.2762270200005</v>
      </c>
      <c r="AI107" s="16">
        <v>3571.5862639200004</v>
      </c>
      <c r="AJ107" s="16">
        <v>3617.3031986700007</v>
      </c>
      <c r="AK107" s="16">
        <v>3660.5411249000008</v>
      </c>
      <c r="AL107" s="16">
        <v>3611.8353322790008</v>
      </c>
      <c r="AM107" s="16">
        <v>3853.6293391390009</v>
      </c>
      <c r="AN107" s="16">
        <v>3827.5722522389992</v>
      </c>
      <c r="AO107" s="16">
        <v>4267.8717576090012</v>
      </c>
      <c r="AP107" s="16">
        <v>4112.6691694590008</v>
      </c>
      <c r="AQ107" s="16">
        <v>4169.558849809001</v>
      </c>
      <c r="AR107" s="16">
        <v>4077.8584831190001</v>
      </c>
      <c r="AS107" s="16">
        <v>3830.2125244589997</v>
      </c>
      <c r="AT107" s="16">
        <v>3963.3931554589994</v>
      </c>
      <c r="AU107" s="16">
        <v>4097.823266589</v>
      </c>
      <c r="AV107" s="16">
        <v>4079.7232032590005</v>
      </c>
      <c r="AW107" s="16">
        <v>4251.7716389989992</v>
      </c>
      <c r="AX107" s="16">
        <v>4855.3862383878522</v>
      </c>
      <c r="AY107" s="16">
        <v>4688.2609766408505</v>
      </c>
      <c r="AZ107" s="16">
        <v>4588.3563527408505</v>
      </c>
      <c r="BA107" s="16">
        <v>4709.1592383808475</v>
      </c>
      <c r="BB107" s="16">
        <v>4699.14682657085</v>
      </c>
      <c r="BC107" s="16">
        <v>4781.8812495298498</v>
      </c>
      <c r="BD107" s="16">
        <v>4735.7373575499996</v>
      </c>
      <c r="BE107" s="16">
        <v>5357.8824939599563</v>
      </c>
      <c r="BF107" s="16">
        <v>5396.2175201784185</v>
      </c>
      <c r="BG107" s="16">
        <v>5047.6141788700434</v>
      </c>
      <c r="BH107" s="16">
        <v>5421.4637233100866</v>
      </c>
      <c r="BI107" s="16">
        <v>5325.9561621199555</v>
      </c>
      <c r="BJ107" s="16">
        <v>4954.8698085000005</v>
      </c>
      <c r="BK107" s="16">
        <v>4423.9416304200449</v>
      </c>
      <c r="BL107" s="16">
        <v>4501.0743375599568</v>
      </c>
      <c r="BM107" s="16">
        <v>4997.0630926199983</v>
      </c>
      <c r="BN107" s="16">
        <v>5046.2881359799558</v>
      </c>
      <c r="BO107" s="16">
        <v>4679.4322127099567</v>
      </c>
      <c r="BP107" s="16">
        <v>4812.1292135239555</v>
      </c>
      <c r="BQ107" s="16">
        <v>5105.8889799050012</v>
      </c>
      <c r="BR107" s="16">
        <v>4757.1241070360011</v>
      </c>
      <c r="BS107" s="16">
        <v>5054.1065513379999</v>
      </c>
      <c r="BT107" s="16">
        <v>4719.9374114119992</v>
      </c>
      <c r="BU107" s="16">
        <v>4265.1724595430005</v>
      </c>
      <c r="BV107" s="16">
        <v>3971.6976894400018</v>
      </c>
      <c r="BW107" s="16">
        <v>3636.841807029999</v>
      </c>
      <c r="BX107" s="16">
        <v>3625.3804418900004</v>
      </c>
      <c r="BY107" s="16">
        <v>3338.1832086300005</v>
      </c>
      <c r="BZ107" s="16">
        <v>4180.6454847700006</v>
      </c>
      <c r="CA107" s="16">
        <v>4110.8565327000006</v>
      </c>
      <c r="CB107" s="16">
        <v>4235.1225634700004</v>
      </c>
      <c r="CC107" s="16">
        <v>3806.726886170009</v>
      </c>
      <c r="CD107" s="16">
        <v>4610.6337505399188</v>
      </c>
      <c r="CE107" s="16">
        <v>4858.1973540199879</v>
      </c>
      <c r="CF107" s="16">
        <v>4684.7742771699877</v>
      </c>
      <c r="CG107" s="16">
        <v>4710.2325052299875</v>
      </c>
      <c r="CH107" s="16">
        <v>4526.9535646899867</v>
      </c>
      <c r="CI107" s="16">
        <v>4364.3592693599876</v>
      </c>
      <c r="CJ107" s="16">
        <v>4458.4801272899876</v>
      </c>
      <c r="CK107" s="16">
        <v>4850.684686319988</v>
      </c>
      <c r="CL107" s="16">
        <v>5462.8546348099899</v>
      </c>
      <c r="CM107" s="16">
        <v>6348.0553538099875</v>
      </c>
      <c r="CN107" s="16">
        <v>6646.3179913999875</v>
      </c>
      <c r="CO107" s="16">
        <v>7950.5167913799878</v>
      </c>
      <c r="CP107" s="16">
        <v>8696.1658829699882</v>
      </c>
      <c r="CQ107" s="16">
        <v>9655.5951044199865</v>
      </c>
      <c r="CR107" s="16">
        <v>10022.853362669986</v>
      </c>
      <c r="CS107" s="16">
        <v>9876.9358017499853</v>
      </c>
      <c r="CT107" s="16">
        <v>11438.180464829988</v>
      </c>
      <c r="CU107" s="16">
        <v>10255.781608849991</v>
      </c>
      <c r="CV107" s="16">
        <v>9500.5545595299845</v>
      </c>
      <c r="CW107" s="16">
        <v>9158.7703021299876</v>
      </c>
      <c r="CX107" s="16">
        <v>9162.8553087999844</v>
      </c>
      <c r="CY107" s="16">
        <v>9259.8328036899893</v>
      </c>
      <c r="CZ107" s="16">
        <v>9386.2283313099852</v>
      </c>
      <c r="DA107" s="16">
        <v>9645.0969731999885</v>
      </c>
      <c r="DB107" s="16">
        <v>8202.2473115699977</v>
      </c>
      <c r="DC107" s="16">
        <v>8661.8657622899973</v>
      </c>
      <c r="DD107" s="16">
        <v>8813.8745404010006</v>
      </c>
      <c r="DE107" s="16">
        <v>8807.492422071</v>
      </c>
      <c r="DF107" s="16">
        <v>9717.9105755699984</v>
      </c>
      <c r="DG107" s="16">
        <v>8913.5732384399998</v>
      </c>
      <c r="DH107" s="16">
        <v>8661.3622993400004</v>
      </c>
      <c r="DI107" s="16">
        <v>9960.2740943200024</v>
      </c>
      <c r="DJ107" s="16">
        <v>9444.5124321900021</v>
      </c>
      <c r="DK107" s="16">
        <v>10906.673520980001</v>
      </c>
      <c r="DL107" s="16">
        <v>12261.280674489999</v>
      </c>
      <c r="DM107" s="16">
        <v>12076.241032710001</v>
      </c>
      <c r="DN107" s="16">
        <v>11755.87164592</v>
      </c>
      <c r="DO107" s="16">
        <v>11242.686056600003</v>
      </c>
      <c r="DP107" s="16">
        <v>10766.035753116077</v>
      </c>
      <c r="DQ107" s="16">
        <v>10522.449314666073</v>
      </c>
      <c r="DR107" s="16">
        <v>11289.506799056073</v>
      </c>
      <c r="DS107" s="16">
        <v>10279.028689186074</v>
      </c>
      <c r="DT107" s="16">
        <v>10249.722061026077</v>
      </c>
      <c r="DU107" s="16">
        <v>10262.434038676076</v>
      </c>
      <c r="DV107" s="16">
        <v>10306.230966096087</v>
      </c>
      <c r="DW107" s="16">
        <v>10517.711972009321</v>
      </c>
      <c r="DX107" s="16">
        <v>11551.539035006092</v>
      </c>
      <c r="DY107" s="16">
        <v>11700.14895714609</v>
      </c>
      <c r="DZ107" s="16">
        <v>11787.951167546087</v>
      </c>
      <c r="EA107" s="16">
        <v>11001.365542836089</v>
      </c>
      <c r="EB107" s="16">
        <v>8871.118021386088</v>
      </c>
      <c r="EC107" s="16">
        <v>7318.6867404161076</v>
      </c>
      <c r="ED107" s="16">
        <v>8670.3565102161101</v>
      </c>
      <c r="EE107" s="16">
        <v>7822.793902486098</v>
      </c>
      <c r="EF107" s="16">
        <v>7167.8921804660977</v>
      </c>
      <c r="EG107" s="16">
        <v>7948.4832045360972</v>
      </c>
      <c r="EH107" s="16">
        <v>8404.5749921360984</v>
      </c>
      <c r="EI107" s="16">
        <v>9856.96593631</v>
      </c>
      <c r="EJ107" s="16">
        <v>11280.097414170001</v>
      </c>
      <c r="EK107" s="16">
        <v>11861.569229000002</v>
      </c>
      <c r="EL107" s="16">
        <v>12353.62206666</v>
      </c>
      <c r="EM107" s="16">
        <v>14318.52215475</v>
      </c>
      <c r="EN107" s="16">
        <v>13106.946223410001</v>
      </c>
      <c r="EO107" s="16">
        <v>12046.496189989999</v>
      </c>
      <c r="EP107" s="16">
        <v>13430.77128035</v>
      </c>
      <c r="EQ107" s="16">
        <v>12875.925983580004</v>
      </c>
      <c r="ER107" s="16">
        <v>14645.579624919999</v>
      </c>
      <c r="ES107" s="16">
        <v>19688.381849420002</v>
      </c>
      <c r="ET107" s="16">
        <v>20151.010837130001</v>
      </c>
      <c r="EU107" s="16">
        <v>22269.061994019998</v>
      </c>
      <c r="EV107" s="16">
        <v>26008.879255830001</v>
      </c>
      <c r="EW107" s="16">
        <v>25464.752468060004</v>
      </c>
      <c r="EX107" s="16">
        <v>27039.179314630008</v>
      </c>
    </row>
    <row r="108" spans="1:154" s="18" customFormat="1" x14ac:dyDescent="0.3">
      <c r="A108" s="15" t="s">
        <v>120</v>
      </c>
      <c r="B108" s="16">
        <v>4977.1188076000026</v>
      </c>
      <c r="C108" s="16">
        <v>4890.8680732000012</v>
      </c>
      <c r="D108" s="16">
        <v>4741.6800081100009</v>
      </c>
      <c r="E108" s="16">
        <v>5120.9088417414796</v>
      </c>
      <c r="F108" s="16">
        <v>6749.8527244619963</v>
      </c>
      <c r="G108" s="16">
        <v>7572.0804934269981</v>
      </c>
      <c r="H108" s="16">
        <v>6268.6737691900016</v>
      </c>
      <c r="I108" s="16">
        <v>8383.3329043800004</v>
      </c>
      <c r="J108" s="16">
        <v>8372.6089043800002</v>
      </c>
      <c r="K108" s="16">
        <v>8341.6672557900001</v>
      </c>
      <c r="L108" s="16">
        <v>8030.0005891526216</v>
      </c>
      <c r="M108" s="16">
        <v>8132.0003182672008</v>
      </c>
      <c r="N108" s="16">
        <v>7391.0761329615661</v>
      </c>
      <c r="O108" s="16">
        <v>7524.8921194215673</v>
      </c>
      <c r="P108" s="16">
        <v>7287.6243165415672</v>
      </c>
      <c r="Q108" s="16">
        <v>6702.8168326415671</v>
      </c>
      <c r="R108" s="16">
        <v>6221.784906501568</v>
      </c>
      <c r="S108" s="16">
        <v>6056.3027299300029</v>
      </c>
      <c r="T108" s="16">
        <v>5124.1894008299987</v>
      </c>
      <c r="U108" s="16">
        <v>4908.0294274507005</v>
      </c>
      <c r="V108" s="16">
        <v>5360.590354689999</v>
      </c>
      <c r="W108" s="16">
        <v>5289.3167304200006</v>
      </c>
      <c r="X108" s="16">
        <v>5172.4614958299999</v>
      </c>
      <c r="Y108" s="16">
        <v>4678.8389685499988</v>
      </c>
      <c r="Z108" s="16">
        <v>3459.6649900299999</v>
      </c>
      <c r="AA108" s="16">
        <v>3678.3462872700002</v>
      </c>
      <c r="AB108" s="16">
        <v>3659.1049602254002</v>
      </c>
      <c r="AC108" s="16">
        <v>3586.8407315753998</v>
      </c>
      <c r="AD108" s="16">
        <v>3460.6830815000003</v>
      </c>
      <c r="AE108" s="16">
        <v>3338.4668008399995</v>
      </c>
      <c r="AF108" s="16">
        <v>3728.1862632399998</v>
      </c>
      <c r="AG108" s="16">
        <v>3635.1596930699998</v>
      </c>
      <c r="AH108" s="16">
        <v>3854.9156097299997</v>
      </c>
      <c r="AI108" s="16">
        <v>3896.011287939999</v>
      </c>
      <c r="AJ108" s="16">
        <v>3769.2265669499998</v>
      </c>
      <c r="AK108" s="16">
        <v>3705.5520681100006</v>
      </c>
      <c r="AL108" s="16">
        <v>3802.6840254400004</v>
      </c>
      <c r="AM108" s="16">
        <v>3745.5991860500003</v>
      </c>
      <c r="AN108" s="16">
        <v>4249.5188028400007</v>
      </c>
      <c r="AO108" s="16">
        <v>3987.0911197300006</v>
      </c>
      <c r="AP108" s="16">
        <v>3937.3231330099998</v>
      </c>
      <c r="AQ108" s="16">
        <v>4060.0659054300095</v>
      </c>
      <c r="AR108" s="16">
        <v>4266.8428059749995</v>
      </c>
      <c r="AS108" s="16">
        <v>4052.59555675</v>
      </c>
      <c r="AT108" s="16">
        <v>3725.2907416000098</v>
      </c>
      <c r="AU108" s="16">
        <v>3846.7083792100298</v>
      </c>
      <c r="AV108" s="16">
        <v>3808.1699802899989</v>
      </c>
      <c r="AW108" s="16">
        <v>3790.0125236399995</v>
      </c>
      <c r="AX108" s="16">
        <v>4705.7379867149984</v>
      </c>
      <c r="AY108" s="16">
        <v>2553.2005636549998</v>
      </c>
      <c r="AZ108" s="16">
        <v>2417.0649163549997</v>
      </c>
      <c r="BA108" s="16">
        <v>2250.3772228849994</v>
      </c>
      <c r="BB108" s="16">
        <v>2136.6273887449997</v>
      </c>
      <c r="BC108" s="16">
        <v>2458.3718850550003</v>
      </c>
      <c r="BD108" s="16">
        <v>2824.2033889250001</v>
      </c>
      <c r="BE108" s="16">
        <v>3036.3947376150004</v>
      </c>
      <c r="BF108" s="16">
        <v>3747.0892009449999</v>
      </c>
      <c r="BG108" s="16">
        <v>4434.5258592699993</v>
      </c>
      <c r="BH108" s="16">
        <v>5081.7421927700007</v>
      </c>
      <c r="BI108" s="16">
        <v>5543.2249268000005</v>
      </c>
      <c r="BJ108" s="16">
        <v>6213.8997023499996</v>
      </c>
      <c r="BK108" s="16">
        <v>6421.8756143100018</v>
      </c>
      <c r="BL108" s="16">
        <v>7008.1521911600003</v>
      </c>
      <c r="BM108" s="16">
        <v>6833.7306726200004</v>
      </c>
      <c r="BN108" s="16">
        <v>6919.649219150001</v>
      </c>
      <c r="BO108" s="16">
        <v>7774.0139932499997</v>
      </c>
      <c r="BP108" s="16">
        <v>7949.5635741899987</v>
      </c>
      <c r="BQ108" s="16">
        <v>7672.4212682999969</v>
      </c>
      <c r="BR108" s="16">
        <v>8906.4854523699978</v>
      </c>
      <c r="BS108" s="16">
        <v>10111.963546110001</v>
      </c>
      <c r="BT108" s="16">
        <v>10173.054023500003</v>
      </c>
      <c r="BU108" s="16">
        <v>10212.971322430001</v>
      </c>
      <c r="BV108" s="16">
        <v>10690.821434309999</v>
      </c>
      <c r="BW108" s="16">
        <v>10576.998240279994</v>
      </c>
      <c r="BX108" s="16">
        <v>10533.356584479994</v>
      </c>
      <c r="BY108" s="16">
        <v>11103.135491590001</v>
      </c>
      <c r="BZ108" s="16">
        <v>10868.343280840005</v>
      </c>
      <c r="CA108" s="16">
        <v>11404.639303979997</v>
      </c>
      <c r="CB108" s="16">
        <v>11940.563524349998</v>
      </c>
      <c r="CC108" s="16">
        <v>12200.672437003994</v>
      </c>
      <c r="CD108" s="16">
        <v>14745.958005949997</v>
      </c>
      <c r="CE108" s="16">
        <v>16592.295575409993</v>
      </c>
      <c r="CF108" s="16">
        <v>15848.031704789997</v>
      </c>
      <c r="CG108" s="16">
        <v>16869.618725769997</v>
      </c>
      <c r="CH108" s="16">
        <v>18462.115797019866</v>
      </c>
      <c r="CI108" s="16">
        <v>18811.296161369857</v>
      </c>
      <c r="CJ108" s="16">
        <v>18924.558488659863</v>
      </c>
      <c r="CK108" s="16">
        <v>19490.429163479861</v>
      </c>
      <c r="CL108" s="16">
        <v>19839.95936956986</v>
      </c>
      <c r="CM108" s="16">
        <v>19310.355904039861</v>
      </c>
      <c r="CN108" s="16">
        <v>22291.636515149865</v>
      </c>
      <c r="CO108" s="16">
        <v>23045.021563379862</v>
      </c>
      <c r="CP108" s="16">
        <v>21720.611084439872</v>
      </c>
      <c r="CQ108" s="16">
        <v>21124.846455089861</v>
      </c>
      <c r="CR108" s="16">
        <v>21103.64971638986</v>
      </c>
      <c r="CS108" s="16">
        <v>20768.022094140011</v>
      </c>
      <c r="CT108" s="16">
        <v>23751.862951999999</v>
      </c>
      <c r="CU108" s="16">
        <v>23614.608397450007</v>
      </c>
      <c r="CV108" s="16">
        <v>23400.294565650012</v>
      </c>
      <c r="CW108" s="16">
        <v>24261.883666210011</v>
      </c>
      <c r="CX108" s="16">
        <v>23843.248115080009</v>
      </c>
      <c r="CY108" s="16">
        <v>21177.787582229983</v>
      </c>
      <c r="CZ108" s="16">
        <v>25339.241607169999</v>
      </c>
      <c r="DA108" s="16">
        <v>26385.707980297004</v>
      </c>
      <c r="DB108" s="16">
        <v>24800.834870456998</v>
      </c>
      <c r="DC108" s="16">
        <v>24027.434757126997</v>
      </c>
      <c r="DD108" s="16">
        <v>23949.243934377006</v>
      </c>
      <c r="DE108" s="16">
        <v>23699.690269107003</v>
      </c>
      <c r="DF108" s="16">
        <v>24895.511753116993</v>
      </c>
      <c r="DG108" s="16">
        <v>24584.721731386995</v>
      </c>
      <c r="DH108" s="16">
        <v>24206.474135396995</v>
      </c>
      <c r="DI108" s="16">
        <v>24671.390242487007</v>
      </c>
      <c r="DJ108" s="16">
        <v>24768.885990777002</v>
      </c>
      <c r="DK108" s="16">
        <v>24940.873435697009</v>
      </c>
      <c r="DL108" s="16">
        <v>24675.491109316994</v>
      </c>
      <c r="DM108" s="16">
        <v>23492.391081466994</v>
      </c>
      <c r="DN108" s="16">
        <v>23606.966895836988</v>
      </c>
      <c r="DO108" s="16">
        <v>24046.623107839998</v>
      </c>
      <c r="DP108" s="16">
        <v>23185.217512650004</v>
      </c>
      <c r="DQ108" s="16">
        <v>22862.690603440005</v>
      </c>
      <c r="DR108" s="16">
        <v>24127.858026989998</v>
      </c>
      <c r="DS108" s="16">
        <v>23769.388681930002</v>
      </c>
      <c r="DT108" s="16">
        <v>23620.285564679998</v>
      </c>
      <c r="DU108" s="16">
        <v>25007.826527599998</v>
      </c>
      <c r="DV108" s="16">
        <v>24694.445494169187</v>
      </c>
      <c r="DW108" s="16">
        <v>24499.78717419918</v>
      </c>
      <c r="DX108" s="16">
        <v>24978.991638429186</v>
      </c>
      <c r="DY108" s="16">
        <v>24352.956159539182</v>
      </c>
      <c r="DZ108" s="16">
        <v>24837.265484984186</v>
      </c>
      <c r="EA108" s="16">
        <v>25770.282387954179</v>
      </c>
      <c r="EB108" s="16">
        <v>25864.591323794179</v>
      </c>
      <c r="EC108" s="16">
        <v>26132.102885339187</v>
      </c>
      <c r="ED108" s="16">
        <v>30205.04056683918</v>
      </c>
      <c r="EE108" s="16">
        <v>30425.901665854184</v>
      </c>
      <c r="EF108" s="16">
        <v>32117.570547245014</v>
      </c>
      <c r="EG108" s="16">
        <v>37797.950469564996</v>
      </c>
      <c r="EH108" s="16">
        <v>39160.591806525001</v>
      </c>
      <c r="EI108" s="16">
        <v>44443.374775645003</v>
      </c>
      <c r="EJ108" s="16">
        <v>50220.950494285004</v>
      </c>
      <c r="EK108" s="16">
        <v>51854.865102190015</v>
      </c>
      <c r="EL108" s="16">
        <v>55812.140605250017</v>
      </c>
      <c r="EM108" s="16">
        <v>63683.79664393</v>
      </c>
      <c r="EN108" s="16">
        <v>65238.874224719977</v>
      </c>
      <c r="EO108" s="16">
        <v>65145.133981689985</v>
      </c>
      <c r="EP108" s="16">
        <v>73356.738391970008</v>
      </c>
      <c r="EQ108" s="16">
        <v>75185.947358939986</v>
      </c>
      <c r="ER108" s="16">
        <v>71102.933215390003</v>
      </c>
      <c r="ES108" s="16">
        <v>71015.158607049991</v>
      </c>
      <c r="ET108" s="16">
        <v>68852.674929459987</v>
      </c>
      <c r="EU108" s="16">
        <v>66127.228722639993</v>
      </c>
      <c r="EV108" s="16">
        <v>63391.319138550134</v>
      </c>
      <c r="EW108" s="16">
        <v>63049.486394990119</v>
      </c>
      <c r="EX108" s="16">
        <v>61632.878011860121</v>
      </c>
    </row>
    <row r="109" spans="1:154" s="18" customFormat="1" x14ac:dyDescent="0.3">
      <c r="A109" s="15" t="s">
        <v>121</v>
      </c>
      <c r="B109" s="16">
        <v>300.96710027799998</v>
      </c>
      <c r="C109" s="16">
        <v>364.44893367040004</v>
      </c>
      <c r="D109" s="16">
        <v>364.0966489763</v>
      </c>
      <c r="E109" s="16">
        <v>383.96852940505937</v>
      </c>
      <c r="F109" s="16">
        <v>400.45576416859996</v>
      </c>
      <c r="G109" s="16">
        <v>283.10406690399998</v>
      </c>
      <c r="H109" s="16">
        <v>374.83911150279994</v>
      </c>
      <c r="I109" s="16">
        <v>388.58014677809996</v>
      </c>
      <c r="J109" s="16">
        <v>385.78014677809995</v>
      </c>
      <c r="K109" s="16">
        <v>329.84336546010002</v>
      </c>
      <c r="L109" s="16">
        <v>434.97045568149997</v>
      </c>
      <c r="M109" s="16">
        <v>364.35261577389991</v>
      </c>
      <c r="N109" s="16">
        <v>385.25551172909996</v>
      </c>
      <c r="O109" s="16">
        <v>400.81915230349995</v>
      </c>
      <c r="P109" s="16">
        <v>396.79824759719997</v>
      </c>
      <c r="Q109" s="16">
        <v>449.11279359179997</v>
      </c>
      <c r="R109" s="16">
        <v>476.35116772090004</v>
      </c>
      <c r="S109" s="16">
        <v>457.34284841349836</v>
      </c>
      <c r="T109" s="16">
        <v>376.96992389297498</v>
      </c>
      <c r="U109" s="16">
        <v>410.47236665392455</v>
      </c>
      <c r="V109" s="16">
        <v>398.84690001699994</v>
      </c>
      <c r="W109" s="16">
        <v>423.95537104559997</v>
      </c>
      <c r="X109" s="16">
        <v>426.17019045249998</v>
      </c>
      <c r="Y109" s="16">
        <v>1083.8691444240001</v>
      </c>
      <c r="Z109" s="16">
        <v>387.64908418569996</v>
      </c>
      <c r="AA109" s="16">
        <v>398.86052706899972</v>
      </c>
      <c r="AB109" s="16">
        <v>424.19572666210013</v>
      </c>
      <c r="AC109" s="16">
        <v>434.85313809050035</v>
      </c>
      <c r="AD109" s="16">
        <v>467.90196273779998</v>
      </c>
      <c r="AE109" s="16">
        <v>394.01227149750025</v>
      </c>
      <c r="AF109" s="16">
        <v>405.67782627309958</v>
      </c>
      <c r="AG109" s="16">
        <v>409.25211615080042</v>
      </c>
      <c r="AH109" s="16">
        <v>424.78403342880011</v>
      </c>
      <c r="AI109" s="16">
        <v>436.01251643669917</v>
      </c>
      <c r="AJ109" s="16">
        <v>428.06635585460037</v>
      </c>
      <c r="AK109" s="16">
        <v>399.78401781200051</v>
      </c>
      <c r="AL109" s="16">
        <v>395.28132565799967</v>
      </c>
      <c r="AM109" s="16">
        <v>399.13728925219999</v>
      </c>
      <c r="AN109" s="16">
        <v>425.96348705899959</v>
      </c>
      <c r="AO109" s="16">
        <v>458.58874649319961</v>
      </c>
      <c r="AP109" s="16">
        <v>584.83545699879983</v>
      </c>
      <c r="AQ109" s="16">
        <v>542.89982034600007</v>
      </c>
      <c r="AR109" s="16">
        <v>418.77079844620016</v>
      </c>
      <c r="AS109" s="16">
        <v>449.12129880670039</v>
      </c>
      <c r="AT109" s="16">
        <v>467.54317102270045</v>
      </c>
      <c r="AU109" s="16">
        <v>427.65915718960002</v>
      </c>
      <c r="AV109" s="16">
        <v>400.91724166799986</v>
      </c>
      <c r="AW109" s="16">
        <v>398.63086819960029</v>
      </c>
      <c r="AX109" s="16">
        <v>373.58756964949242</v>
      </c>
      <c r="AY109" s="16">
        <v>371.12988759439952</v>
      </c>
      <c r="AZ109" s="16">
        <v>412.42188343779975</v>
      </c>
      <c r="BA109" s="16">
        <v>548.04222702799984</v>
      </c>
      <c r="BB109" s="16">
        <v>541.79647999560007</v>
      </c>
      <c r="BC109" s="16">
        <v>421.4601174148001</v>
      </c>
      <c r="BD109" s="16">
        <v>439.12028609140032</v>
      </c>
      <c r="BE109" s="16">
        <v>439.95597384559994</v>
      </c>
      <c r="BF109" s="16">
        <v>463.29412355122804</v>
      </c>
      <c r="BG109" s="13">
        <v>468.71437246472823</v>
      </c>
      <c r="BH109" s="13">
        <v>455.53291072650046</v>
      </c>
      <c r="BI109" s="13">
        <v>427.20256598242815</v>
      </c>
      <c r="BJ109" s="13">
        <v>410.88297373892766</v>
      </c>
      <c r="BK109" s="13">
        <v>462.57652584422863</v>
      </c>
      <c r="BL109" s="13">
        <v>439.52681242679967</v>
      </c>
      <c r="BM109" s="13">
        <v>481.09046602339481</v>
      </c>
      <c r="BN109" s="13">
        <v>486.43510839482423</v>
      </c>
      <c r="BO109" s="13">
        <v>491.07924842120019</v>
      </c>
      <c r="BP109" s="13">
        <v>476.68492182899951</v>
      </c>
      <c r="BQ109" s="13">
        <v>482.11049293119947</v>
      </c>
      <c r="BR109" s="13">
        <v>507.16884414354701</v>
      </c>
      <c r="BS109" s="13">
        <v>519.39798780648027</v>
      </c>
      <c r="BT109" s="13">
        <v>530.03996003418035</v>
      </c>
      <c r="BU109" s="13">
        <v>479.31440604038045</v>
      </c>
      <c r="BV109" s="13">
        <v>424.96226660747988</v>
      </c>
      <c r="BW109" s="13">
        <v>452.12478292698034</v>
      </c>
      <c r="BX109" s="13">
        <v>472.1267035893797</v>
      </c>
      <c r="BY109" s="13">
        <v>499.21054399907962</v>
      </c>
      <c r="BZ109" s="13">
        <v>531.31133910268022</v>
      </c>
      <c r="CA109" s="13">
        <v>526.6287685155803</v>
      </c>
      <c r="CB109" s="13">
        <v>538.31450804554856</v>
      </c>
      <c r="CC109" s="13">
        <v>579.11526138616239</v>
      </c>
      <c r="CD109" s="13">
        <v>584.67278945563419</v>
      </c>
      <c r="CE109" s="13">
        <v>586.80124418316996</v>
      </c>
      <c r="CF109" s="13">
        <v>575.3590168625974</v>
      </c>
      <c r="CG109" s="13">
        <v>554.17220035117339</v>
      </c>
      <c r="CH109" s="13">
        <v>546.3751123921819</v>
      </c>
      <c r="CI109" s="13">
        <v>535.71037062879975</v>
      </c>
      <c r="CJ109" s="13">
        <v>553.38874116030013</v>
      </c>
      <c r="CK109" s="13">
        <v>669.09244992020001</v>
      </c>
      <c r="CL109" s="13">
        <v>726.24201394500039</v>
      </c>
      <c r="CM109" s="13">
        <v>728.77075088587412</v>
      </c>
      <c r="CN109" s="13">
        <v>755.97292036929991</v>
      </c>
      <c r="CO109" s="13">
        <v>796.12135581800021</v>
      </c>
      <c r="CP109" s="13">
        <v>1010.9448492037005</v>
      </c>
      <c r="CQ109" s="13">
        <v>855.23583430559995</v>
      </c>
      <c r="CR109" s="13">
        <v>895.11852224836923</v>
      </c>
      <c r="CS109" s="13">
        <v>871.47441723700081</v>
      </c>
      <c r="CT109" s="13">
        <v>905.81760115722693</v>
      </c>
      <c r="CU109" s="13">
        <v>1091.1287824375008</v>
      </c>
      <c r="CV109" s="13">
        <v>1212.8158307990002</v>
      </c>
      <c r="CW109" s="13">
        <v>951.92055974540006</v>
      </c>
      <c r="CX109" s="13">
        <v>971.07551268220004</v>
      </c>
      <c r="CY109" s="13">
        <v>1009.5066754190997</v>
      </c>
      <c r="CZ109" s="13">
        <v>1087.4655019221</v>
      </c>
      <c r="DA109" s="13">
        <v>1093.7602303384999</v>
      </c>
      <c r="DB109" s="13">
        <v>1124.0408280470001</v>
      </c>
      <c r="DC109" s="13">
        <v>1173.23485501</v>
      </c>
      <c r="DD109" s="13">
        <v>1273.9505270739999</v>
      </c>
      <c r="DE109" s="13">
        <v>1351.4974083605002</v>
      </c>
      <c r="DF109" s="13">
        <v>1277.9160685961765</v>
      </c>
      <c r="DG109" s="13">
        <v>1206.01607577659</v>
      </c>
      <c r="DH109" s="13">
        <v>1306.3142479170006</v>
      </c>
      <c r="DI109" s="13">
        <v>1439.0542580793999</v>
      </c>
      <c r="DJ109" s="13">
        <v>1432.7522266335</v>
      </c>
      <c r="DK109" s="13">
        <v>1533.1208733126</v>
      </c>
      <c r="DL109" s="13">
        <v>1520.8536255948002</v>
      </c>
      <c r="DM109" s="13">
        <v>1530.9169899025001</v>
      </c>
      <c r="DN109" s="13">
        <v>1518.6580639187</v>
      </c>
      <c r="DO109" s="13">
        <v>1604.6914328503201</v>
      </c>
      <c r="DP109" s="13">
        <v>1686.71481814</v>
      </c>
      <c r="DQ109" s="13">
        <v>1748.7775291826999</v>
      </c>
      <c r="DR109" s="13">
        <v>1670.31825655478</v>
      </c>
      <c r="DS109" s="13">
        <v>1820.1017190883001</v>
      </c>
      <c r="DT109" s="13">
        <v>1686.0857271233999</v>
      </c>
      <c r="DU109" s="13">
        <v>1921.1811469833999</v>
      </c>
      <c r="DV109" s="13">
        <v>1999.98409791681</v>
      </c>
      <c r="DW109" s="13">
        <v>1920.2627434375033</v>
      </c>
      <c r="DX109" s="13">
        <v>1976.1192315566213</v>
      </c>
      <c r="DY109" s="13">
        <v>1994.2069708508038</v>
      </c>
      <c r="DZ109" s="13">
        <v>2060.3157031062037</v>
      </c>
      <c r="EA109" s="13">
        <v>1947.9147294755032</v>
      </c>
      <c r="EB109" s="13">
        <v>1857.6403236176002</v>
      </c>
      <c r="EC109" s="13">
        <v>3001.8157415739042</v>
      </c>
      <c r="ED109" s="13">
        <v>1717.8487838571036</v>
      </c>
      <c r="EE109" s="13">
        <v>1748.52265933444</v>
      </c>
      <c r="EF109" s="13">
        <v>1652.5936901900034</v>
      </c>
      <c r="EG109" s="13">
        <v>1836.2776244245028</v>
      </c>
      <c r="EH109" s="13">
        <v>2034.668367665603</v>
      </c>
      <c r="EI109" s="13">
        <v>2000.4820458684037</v>
      </c>
      <c r="EJ109" s="13">
        <v>2012.6169823305022</v>
      </c>
      <c r="EK109" s="13">
        <v>2123.2760015892036</v>
      </c>
      <c r="EL109" s="13">
        <v>2091.0277033088073</v>
      </c>
      <c r="EM109" s="13">
        <v>2412.8628533748006</v>
      </c>
      <c r="EN109" s="13">
        <v>2191.4727409926058</v>
      </c>
      <c r="EO109" s="13">
        <v>1983.1080403188002</v>
      </c>
      <c r="EP109" s="13">
        <v>2112.7621547326985</v>
      </c>
      <c r="EQ109" s="13">
        <v>2265.1390609191026</v>
      </c>
      <c r="ER109" s="13">
        <v>2496.4034772540103</v>
      </c>
      <c r="ES109" s="13">
        <v>2676.9092575579016</v>
      </c>
      <c r="ET109" s="13">
        <v>2844.4941843856004</v>
      </c>
      <c r="EU109" s="13">
        <v>3123.0524013796048</v>
      </c>
      <c r="EV109" s="13">
        <v>3091.9762983648902</v>
      </c>
      <c r="EW109" s="13">
        <v>3016.0412579544054</v>
      </c>
      <c r="EX109" s="13">
        <v>3241.9229923536923</v>
      </c>
    </row>
    <row r="110" spans="1:154" s="18" customFormat="1" x14ac:dyDescent="0.3">
      <c r="A110" s="15" t="s">
        <v>127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>
        <v>0</v>
      </c>
      <c r="EQ110" s="13">
        <v>0</v>
      </c>
      <c r="ER110" s="13">
        <v>0</v>
      </c>
      <c r="ES110" s="13">
        <v>403364.83922215737</v>
      </c>
      <c r="ET110" s="13">
        <v>510144.05645470432</v>
      </c>
      <c r="EU110" s="13">
        <v>559853.02366855112</v>
      </c>
      <c r="EV110" s="13">
        <v>592613.88584947586</v>
      </c>
      <c r="EW110" s="13">
        <v>597360.0267957343</v>
      </c>
      <c r="EX110" s="13">
        <v>595091.79323967127</v>
      </c>
    </row>
    <row r="111" spans="1:154" s="14" customFormat="1" x14ac:dyDescent="0.3">
      <c r="A111" s="12" t="s">
        <v>122</v>
      </c>
      <c r="B111" s="13">
        <v>1972.3592722500002</v>
      </c>
      <c r="C111" s="13">
        <v>2042.3480460000003</v>
      </c>
      <c r="D111" s="13">
        <v>2410.910046</v>
      </c>
      <c r="E111" s="13">
        <v>2359.5396308221621</v>
      </c>
      <c r="F111" s="13">
        <v>2623.0967905700004</v>
      </c>
      <c r="G111" s="13">
        <v>2664.2787905700002</v>
      </c>
      <c r="H111" s="13">
        <v>2974.7246471988419</v>
      </c>
      <c r="I111" s="13">
        <v>2824.9063255876836</v>
      </c>
      <c r="J111" s="13">
        <v>2824.9063255876836</v>
      </c>
      <c r="K111" s="13">
        <v>2861.4150039765254</v>
      </c>
      <c r="L111" s="13">
        <v>3131.4923396099998</v>
      </c>
      <c r="M111" s="13">
        <v>3478.2361549900002</v>
      </c>
      <c r="N111" s="13">
        <v>3087.73212951</v>
      </c>
      <c r="O111" s="13">
        <v>3030.3863396100001</v>
      </c>
      <c r="P111" s="13">
        <v>4244.951402749999</v>
      </c>
      <c r="Q111" s="13">
        <v>4395.5290752000001</v>
      </c>
      <c r="R111" s="13">
        <v>4415.8364171099984</v>
      </c>
      <c r="S111" s="13">
        <v>4513.3326634699952</v>
      </c>
      <c r="T111" s="13">
        <v>4574.0051334099999</v>
      </c>
      <c r="U111" s="13">
        <v>5185.7475737699988</v>
      </c>
      <c r="V111" s="13">
        <v>4777.4397360499988</v>
      </c>
      <c r="W111" s="13">
        <v>2396.4732589270002</v>
      </c>
      <c r="X111" s="13">
        <v>2391.9511118500004</v>
      </c>
      <c r="Y111" s="13">
        <v>1040.3913473100001</v>
      </c>
      <c r="Z111" s="13">
        <v>1107.07237261</v>
      </c>
      <c r="AA111" s="13">
        <v>1105.52328061</v>
      </c>
      <c r="AB111" s="13">
        <v>1105.7132806100001</v>
      </c>
      <c r="AC111" s="13">
        <v>1105.63805981</v>
      </c>
      <c r="AD111" s="13">
        <v>1015.0197439799999</v>
      </c>
      <c r="AE111" s="13">
        <v>1015.23974398</v>
      </c>
      <c r="AF111" s="13">
        <v>1016.5597439799999</v>
      </c>
      <c r="AG111" s="13">
        <v>1015.3477439799999</v>
      </c>
      <c r="AH111" s="13">
        <v>1015.23974398</v>
      </c>
      <c r="AI111" s="13">
        <v>1016.39974398</v>
      </c>
      <c r="AJ111" s="13">
        <v>1015.2958779999999</v>
      </c>
      <c r="AK111" s="13">
        <v>880.75587799999994</v>
      </c>
      <c r="AL111" s="13">
        <v>1271.6666845899999</v>
      </c>
      <c r="AM111" s="13">
        <v>762.38572849000002</v>
      </c>
      <c r="AN111" s="13">
        <v>763.15572849</v>
      </c>
      <c r="AO111" s="13">
        <v>764.87245672999984</v>
      </c>
      <c r="AP111" s="13">
        <v>764.44006416999991</v>
      </c>
      <c r="AQ111" s="13">
        <v>763.81906416999982</v>
      </c>
      <c r="AR111" s="13">
        <v>796.18606416999978</v>
      </c>
      <c r="AS111" s="13">
        <v>797.46806416999993</v>
      </c>
      <c r="AT111" s="13">
        <v>766.0120641699998</v>
      </c>
      <c r="AU111" s="13">
        <v>768.38763211999992</v>
      </c>
      <c r="AV111" s="13">
        <v>769.55572860999996</v>
      </c>
      <c r="AW111" s="13">
        <v>770.96772860999999</v>
      </c>
      <c r="AX111" s="13">
        <v>1176.3245231799999</v>
      </c>
      <c r="AY111" s="13">
        <v>1175.0286418799999</v>
      </c>
      <c r="AZ111" s="13">
        <v>1328.41666818</v>
      </c>
      <c r="BA111" s="13">
        <v>1350.9757608</v>
      </c>
      <c r="BB111" s="13">
        <v>1351.0757601799999</v>
      </c>
      <c r="BC111" s="13">
        <v>1598.0819809800003</v>
      </c>
      <c r="BD111" s="13">
        <v>1097.3234029800001</v>
      </c>
      <c r="BE111" s="13">
        <v>1095.6819809799999</v>
      </c>
      <c r="BF111" s="13">
        <v>1095.6819809799999</v>
      </c>
      <c r="BG111" s="13">
        <v>1095.6819809799999</v>
      </c>
      <c r="BH111" s="13">
        <v>1095.6565121200001</v>
      </c>
      <c r="BI111" s="13">
        <v>1095.6819809799999</v>
      </c>
      <c r="BJ111" s="13">
        <v>1096.1627976899999</v>
      </c>
      <c r="BK111" s="13">
        <v>1465.4761750700002</v>
      </c>
      <c r="BL111" s="13">
        <v>1466.9878074200001</v>
      </c>
      <c r="BM111" s="13">
        <v>1466.78881181</v>
      </c>
      <c r="BN111" s="13">
        <v>1465.4761750700002</v>
      </c>
      <c r="BO111" s="13">
        <v>1466.9640595200001</v>
      </c>
      <c r="BP111" s="13">
        <v>1467.2191347600003</v>
      </c>
      <c r="BQ111" s="13">
        <v>1473.5587977400003</v>
      </c>
      <c r="BR111" s="13">
        <v>1468.1792351500003</v>
      </c>
      <c r="BS111" s="13">
        <v>1536.7736499300001</v>
      </c>
      <c r="BT111" s="13">
        <v>1492.1581937400001</v>
      </c>
      <c r="BU111" s="13">
        <v>1619.59044954</v>
      </c>
      <c r="BV111" s="13">
        <v>1621.8062500199999</v>
      </c>
      <c r="BW111" s="13">
        <v>1621.7873781199999</v>
      </c>
      <c r="BX111" s="13">
        <v>1625.64647674</v>
      </c>
      <c r="BY111" s="13">
        <v>1625.63547161</v>
      </c>
      <c r="BZ111" s="13">
        <v>1625.29849367</v>
      </c>
      <c r="CA111" s="13">
        <v>1625.81342062</v>
      </c>
      <c r="CB111" s="13">
        <v>1625.3201630599999</v>
      </c>
      <c r="CC111" s="13">
        <v>1535.5454871100001</v>
      </c>
      <c r="CD111" s="13">
        <v>1535.54081333</v>
      </c>
      <c r="CE111" s="13">
        <v>1535.54797495</v>
      </c>
      <c r="CF111" s="13">
        <v>1535.52897495</v>
      </c>
      <c r="CG111" s="13">
        <v>1535.5192470299999</v>
      </c>
      <c r="CH111" s="13">
        <v>1576.1650048399999</v>
      </c>
      <c r="CI111" s="13">
        <v>1519.7705777800002</v>
      </c>
      <c r="CJ111" s="13">
        <v>1480.8031456000001</v>
      </c>
      <c r="CK111" s="13">
        <v>1488.4920543999999</v>
      </c>
      <c r="CL111" s="13">
        <v>1480.8134684200002</v>
      </c>
      <c r="CM111" s="13">
        <v>1480.8065852100001</v>
      </c>
      <c r="CN111" s="13">
        <v>1473.0007202600002</v>
      </c>
      <c r="CO111" s="13">
        <v>1473.0007202600002</v>
      </c>
      <c r="CP111" s="13">
        <v>1482.2540566700002</v>
      </c>
      <c r="CQ111" s="13">
        <v>1482.2540566700002</v>
      </c>
      <c r="CR111" s="13">
        <v>1479.74759187</v>
      </c>
      <c r="CS111" s="13">
        <v>1479.75228634</v>
      </c>
      <c r="CT111" s="13">
        <v>1506.86307035</v>
      </c>
      <c r="CU111" s="13">
        <v>1508.0630566700002</v>
      </c>
      <c r="CV111" s="13">
        <v>1506.96305667</v>
      </c>
      <c r="CW111" s="13">
        <v>1518.6930566700003</v>
      </c>
      <c r="CX111" s="13">
        <v>1512.4880566700001</v>
      </c>
      <c r="CY111" s="13">
        <v>1507.6400566700001</v>
      </c>
      <c r="CZ111" s="13">
        <v>1507.6400566700001</v>
      </c>
      <c r="DA111" s="13">
        <v>1507.6400566700001</v>
      </c>
      <c r="DB111" s="13">
        <v>1507.6400566700001</v>
      </c>
      <c r="DC111" s="13">
        <v>1508.6229629700001</v>
      </c>
      <c r="DD111" s="13">
        <v>1503.2536489699999</v>
      </c>
      <c r="DE111" s="13">
        <v>1497.44680234</v>
      </c>
      <c r="DF111" s="13">
        <v>1499.9172050300001</v>
      </c>
      <c r="DG111" s="13">
        <v>1499.9170163000001</v>
      </c>
      <c r="DH111" s="13">
        <v>1499.91701627</v>
      </c>
      <c r="DI111" s="13">
        <v>1499.8750162799997</v>
      </c>
      <c r="DJ111" s="13">
        <v>1499.8523624199997</v>
      </c>
      <c r="DK111" s="13">
        <v>1499.8523624199997</v>
      </c>
      <c r="DL111" s="13">
        <v>1500.4943624199998</v>
      </c>
      <c r="DM111" s="13">
        <v>1499.8943624199999</v>
      </c>
      <c r="DN111" s="13">
        <v>1503.6912174199999</v>
      </c>
      <c r="DO111" s="13">
        <v>1513.8002791700001</v>
      </c>
      <c r="DP111" s="13">
        <v>1513.0002791699999</v>
      </c>
      <c r="DQ111" s="13">
        <v>1509.6302791699998</v>
      </c>
      <c r="DR111" s="13">
        <v>1512.81435549</v>
      </c>
      <c r="DS111" s="13">
        <v>1512.81435549</v>
      </c>
      <c r="DT111" s="13">
        <v>1512.81435549</v>
      </c>
      <c r="DU111" s="13">
        <v>1509.55735549</v>
      </c>
      <c r="DV111" s="13">
        <v>1509.55735549</v>
      </c>
      <c r="DW111" s="13">
        <v>1509.53932173</v>
      </c>
      <c r="DX111" s="13">
        <v>1508.4079116399998</v>
      </c>
      <c r="DY111" s="13">
        <v>1508.4079116399998</v>
      </c>
      <c r="DZ111" s="13">
        <v>1508.4079116399998</v>
      </c>
      <c r="EA111" s="13">
        <v>1510.98791164</v>
      </c>
      <c r="EB111" s="13">
        <v>1510.98791164</v>
      </c>
      <c r="EC111" s="13">
        <v>1527.3587808999998</v>
      </c>
      <c r="ED111" s="13">
        <v>1538.8858334500001</v>
      </c>
      <c r="EE111" s="13">
        <v>1538.97393345</v>
      </c>
      <c r="EF111" s="13">
        <v>1423.1106001200001</v>
      </c>
      <c r="EG111" s="13">
        <v>1167.5210918100001</v>
      </c>
      <c r="EH111" s="13">
        <v>1422.7163126099999</v>
      </c>
      <c r="EI111" s="13">
        <v>1422.7163126099999</v>
      </c>
      <c r="EJ111" s="13">
        <v>1425.4255334499999</v>
      </c>
      <c r="EK111" s="13">
        <v>1426.8559334499998</v>
      </c>
      <c r="EL111" s="13">
        <v>1421.34893345</v>
      </c>
      <c r="EM111" s="13">
        <v>1427.8036334500002</v>
      </c>
      <c r="EN111" s="13">
        <v>1422.6952329600001</v>
      </c>
      <c r="EO111" s="13">
        <v>1503.6912016800002</v>
      </c>
      <c r="EP111" s="13">
        <v>1493.4751798700001</v>
      </c>
      <c r="EQ111" s="13">
        <v>1975.6678116400001</v>
      </c>
      <c r="ER111" s="13">
        <v>1362.2873180699999</v>
      </c>
      <c r="ES111" s="13">
        <v>1363.5170972699998</v>
      </c>
      <c r="ET111" s="13">
        <v>1363.4170972699999</v>
      </c>
      <c r="EU111" s="13">
        <v>1363.2170972699998</v>
      </c>
      <c r="EV111" s="13">
        <v>1370.2928972700001</v>
      </c>
      <c r="EW111" s="13">
        <v>1362.28709727</v>
      </c>
      <c r="EX111" s="13">
        <v>1297.8283357299999</v>
      </c>
    </row>
    <row r="112" spans="1:154" s="14" customFormat="1" x14ac:dyDescent="0.3">
      <c r="A112" s="12" t="s">
        <v>123</v>
      </c>
      <c r="B112" s="13">
        <v>74264.805264971379</v>
      </c>
      <c r="C112" s="13">
        <v>75042.060049178341</v>
      </c>
      <c r="D112" s="13">
        <v>76608.558160544693</v>
      </c>
      <c r="E112" s="13">
        <v>75811.496335156771</v>
      </c>
      <c r="F112" s="13">
        <v>76379.189117728383</v>
      </c>
      <c r="G112" s="13">
        <v>79518.66230342169</v>
      </c>
      <c r="H112" s="13">
        <v>82907.683056082431</v>
      </c>
      <c r="I112" s="13">
        <v>73633.12032846894</v>
      </c>
      <c r="J112" s="13">
        <v>78546.719328468927</v>
      </c>
      <c r="K112" s="13">
        <v>77230.297291810042</v>
      </c>
      <c r="L112" s="13">
        <v>73043.393909743143</v>
      </c>
      <c r="M112" s="13">
        <f>76658.7104566742+62.4</f>
        <v>76721.1104566742</v>
      </c>
      <c r="N112" s="13">
        <v>71973.881171576373</v>
      </c>
      <c r="O112" s="13">
        <v>71042.295247832517</v>
      </c>
      <c r="P112" s="13">
        <v>71679.512802651516</v>
      </c>
      <c r="Q112" s="13">
        <v>73895.548126349706</v>
      </c>
      <c r="R112" s="13">
        <f>72745.8931846244-57.7</f>
        <v>72688.193184624397</v>
      </c>
      <c r="S112" s="13">
        <v>73226.816748338882</v>
      </c>
      <c r="T112" s="13">
        <v>68865.780211953097</v>
      </c>
      <c r="U112" s="13">
        <f>70024.3690664005-407.7</f>
        <v>69616.6690664005</v>
      </c>
      <c r="V112" s="13">
        <v>68812.053870299904</v>
      </c>
      <c r="W112" s="13">
        <f>73440.0297297391+346.3</f>
        <v>73786.329729739096</v>
      </c>
      <c r="X112" s="13">
        <f>73510.212287853+355.7</f>
        <v>73865.912287853003</v>
      </c>
      <c r="Y112" s="13">
        <f>66239.293514601+446.8</f>
        <v>66686.093514601002</v>
      </c>
      <c r="Z112" s="13">
        <v>77695.552918306596</v>
      </c>
      <c r="AA112" s="13">
        <v>76693.795884400373</v>
      </c>
      <c r="AB112" s="13">
        <v>75904.799719860908</v>
      </c>
      <c r="AC112" s="13">
        <v>75949.653756861371</v>
      </c>
      <c r="AD112" s="13">
        <v>74808.767504269694</v>
      </c>
      <c r="AE112" s="13">
        <v>75012.245216051946</v>
      </c>
      <c r="AF112" s="13">
        <v>74062.555666599947</v>
      </c>
      <c r="AG112" s="13">
        <v>74843.339954566749</v>
      </c>
      <c r="AH112" s="13">
        <v>75225.916905401507</v>
      </c>
      <c r="AI112" s="13">
        <v>76902.43394071699</v>
      </c>
      <c r="AJ112" s="13">
        <v>75319.164000149511</v>
      </c>
      <c r="AK112" s="13">
        <v>75951.239737175463</v>
      </c>
      <c r="AL112" s="13">
        <v>79562.835427360405</v>
      </c>
      <c r="AM112" s="13">
        <v>78284.020867222993</v>
      </c>
      <c r="AN112" s="13">
        <v>80171.863271773502</v>
      </c>
      <c r="AO112" s="13">
        <v>82112.424586521505</v>
      </c>
      <c r="AP112" s="13">
        <v>82999.745090584518</v>
      </c>
      <c r="AQ112" s="13">
        <v>83044.76362216509</v>
      </c>
      <c r="AR112" s="13">
        <v>89221.64540263747</v>
      </c>
      <c r="AS112" s="13">
        <v>89265.354114063521</v>
      </c>
      <c r="AT112" s="13">
        <v>92071.575029794069</v>
      </c>
      <c r="AU112" s="13">
        <v>96026.287161785905</v>
      </c>
      <c r="AV112" s="13">
        <v>93089.546710354451</v>
      </c>
      <c r="AW112" s="13">
        <v>94427.501542803599</v>
      </c>
      <c r="AX112" s="13">
        <v>101651.80093935768</v>
      </c>
      <c r="AY112" s="13">
        <v>99532.682987783162</v>
      </c>
      <c r="AZ112" s="13">
        <v>101082.37328968164</v>
      </c>
      <c r="BA112" s="13">
        <v>101933.58454422989</v>
      </c>
      <c r="BB112" s="13">
        <v>103318.32498508893</v>
      </c>
      <c r="BC112" s="13">
        <v>99016.42507915631</v>
      </c>
      <c r="BD112" s="13">
        <v>103691.42353419274</v>
      </c>
      <c r="BE112" s="13">
        <v>103535.31852969095</v>
      </c>
      <c r="BF112" s="13">
        <v>102637.34742862925</v>
      </c>
      <c r="BG112" s="13">
        <v>103171.90561582595</v>
      </c>
      <c r="BH112" s="13">
        <v>106145.71346618267</v>
      </c>
      <c r="BI112" s="13">
        <v>109120.8880492647</v>
      </c>
      <c r="BJ112" s="13">
        <v>116164.90856458699</v>
      </c>
      <c r="BK112" s="13">
        <v>115602.17415174839</v>
      </c>
      <c r="BL112" s="13">
        <v>118179.691354646</v>
      </c>
      <c r="BM112" s="13">
        <v>121252.20673624237</v>
      </c>
      <c r="BN112" s="13">
        <v>125070.9816221814</v>
      </c>
      <c r="BO112" s="13">
        <v>129865.80186102242</v>
      </c>
      <c r="BP112" s="13">
        <v>134871.28211451875</v>
      </c>
      <c r="BQ112" s="13">
        <v>139011.82566259769</v>
      </c>
      <c r="BR112" s="13">
        <v>141009.71474394502</v>
      </c>
      <c r="BS112" s="13">
        <v>143257.7888424806</v>
      </c>
      <c r="BT112" s="13">
        <v>145651.2044675767</v>
      </c>
      <c r="BU112" s="13">
        <v>146354.1468214191</v>
      </c>
      <c r="BV112" s="13">
        <v>147836.80728982273</v>
      </c>
      <c r="BW112" s="13">
        <v>147012.02242443716</v>
      </c>
      <c r="BX112" s="13">
        <v>148754.43007173642</v>
      </c>
      <c r="BY112" s="13">
        <v>153482.07858205101</v>
      </c>
      <c r="BZ112" s="13">
        <v>157123.64657779416</v>
      </c>
      <c r="CA112" s="13">
        <v>161011.08244399581</v>
      </c>
      <c r="CB112" s="13">
        <v>161783.19167563354</v>
      </c>
      <c r="CC112" s="13">
        <v>160898.01243606783</v>
      </c>
      <c r="CD112" s="13">
        <v>167633.37910158746</v>
      </c>
      <c r="CE112" s="13">
        <v>176981.80675772647</v>
      </c>
      <c r="CF112" s="13">
        <v>180536.88409074934</v>
      </c>
      <c r="CG112" s="13">
        <v>188890.18142253911</v>
      </c>
      <c r="CH112" s="13">
        <v>204864.13679828614</v>
      </c>
      <c r="CI112" s="13">
        <v>207540.64333860297</v>
      </c>
      <c r="CJ112" s="13">
        <v>213846.09751547663</v>
      </c>
      <c r="CK112" s="13">
        <v>221262.26330198345</v>
      </c>
      <c r="CL112" s="13">
        <v>225190.49457807286</v>
      </c>
      <c r="CM112" s="13">
        <v>232226.12287377243</v>
      </c>
      <c r="CN112" s="13">
        <v>247718.16597174891</v>
      </c>
      <c r="CO112" s="13">
        <v>248099.02046396636</v>
      </c>
      <c r="CP112" s="13">
        <v>250062.33165430574</v>
      </c>
      <c r="CQ112" s="13">
        <v>254447.20777524903</v>
      </c>
      <c r="CR112" s="13">
        <v>255421.17354903981</v>
      </c>
      <c r="CS112" s="13">
        <v>257751.7128934944</v>
      </c>
      <c r="CT112" s="13">
        <v>272670.78265261499</v>
      </c>
      <c r="CU112" s="13">
        <v>268307.3558071329</v>
      </c>
      <c r="CV112" s="13">
        <v>270994.51115791389</v>
      </c>
      <c r="CW112" s="13">
        <v>277425.17444158002</v>
      </c>
      <c r="CX112" s="13">
        <v>282520.69168582</v>
      </c>
      <c r="CY112" s="13">
        <v>279898.62691159564</v>
      </c>
      <c r="CZ112" s="13">
        <v>299638.94634966803</v>
      </c>
      <c r="DA112" s="13">
        <v>304203.280030614</v>
      </c>
      <c r="DB112" s="13">
        <v>320795.95033049904</v>
      </c>
      <c r="DC112" s="13">
        <v>322832.23914674</v>
      </c>
      <c r="DD112" s="13">
        <v>319389.57309727598</v>
      </c>
      <c r="DE112" s="13">
        <v>322351.30971752456</v>
      </c>
      <c r="DF112" s="13">
        <v>319217.04273138708</v>
      </c>
      <c r="DG112" s="13">
        <v>316684.21660160203</v>
      </c>
      <c r="DH112" s="13">
        <v>321050.13564382191</v>
      </c>
      <c r="DI112" s="13">
        <v>330572.03421583999</v>
      </c>
      <c r="DJ112" s="13">
        <v>332439.99571702303</v>
      </c>
      <c r="DK112" s="13">
        <v>335733.23181787156</v>
      </c>
      <c r="DL112" s="13">
        <v>310211.04643162998</v>
      </c>
      <c r="DM112" s="13">
        <v>312841.38653012644</v>
      </c>
      <c r="DN112" s="13">
        <v>344086.27501328103</v>
      </c>
      <c r="DO112" s="13">
        <v>349761.40184182598</v>
      </c>
      <c r="DP112" s="13">
        <v>355704.76234871597</v>
      </c>
      <c r="DQ112" s="13">
        <v>359645.04380437301</v>
      </c>
      <c r="DR112" s="13">
        <v>367036.716347382</v>
      </c>
      <c r="DS112" s="13">
        <v>368132.80296887597</v>
      </c>
      <c r="DT112" s="13">
        <v>377402.98801259568</v>
      </c>
      <c r="DU112" s="13">
        <v>387201.91235170304</v>
      </c>
      <c r="DV112" s="13">
        <v>389220.52363320498</v>
      </c>
      <c r="DW112" s="13">
        <v>388669.15752434748</v>
      </c>
      <c r="DX112" s="13">
        <v>404933.09913655568</v>
      </c>
      <c r="DY112" s="13">
        <v>409604.1210792982</v>
      </c>
      <c r="DZ112" s="13">
        <v>424122.20865650702</v>
      </c>
      <c r="EA112" s="13">
        <v>424394.11870299128</v>
      </c>
      <c r="EB112" s="13">
        <v>419453.70692912396</v>
      </c>
      <c r="EC112" s="13">
        <v>418973.10268899595</v>
      </c>
      <c r="ED112" s="13">
        <v>439568.46664510568</v>
      </c>
      <c r="EE112" s="13">
        <v>441935.83033385128</v>
      </c>
      <c r="EF112" s="13">
        <v>447948.89699048502</v>
      </c>
      <c r="EG112" s="13">
        <v>454255.47509502398</v>
      </c>
      <c r="EH112" s="13">
        <v>453779.88018398063</v>
      </c>
      <c r="EI112" s="13">
        <v>484841.38876370201</v>
      </c>
      <c r="EJ112" s="13">
        <v>510215.77919605974</v>
      </c>
      <c r="EK112" s="13">
        <v>527692.84208125062</v>
      </c>
      <c r="EL112" s="13">
        <v>549112.14264889504</v>
      </c>
      <c r="EM112" s="13">
        <v>578764.80058764038</v>
      </c>
      <c r="EN112" s="13">
        <v>585247.32064029539</v>
      </c>
      <c r="EO112" s="13">
        <v>584279.44674594072</v>
      </c>
      <c r="EP112" s="13">
        <v>594679.03369912889</v>
      </c>
      <c r="EQ112" s="13">
        <v>606555.33224233612</v>
      </c>
      <c r="ER112" s="13">
        <v>634320.76208520075</v>
      </c>
      <c r="ES112" s="13">
        <v>400753.49173907039</v>
      </c>
      <c r="ET112" s="13">
        <v>351710.76122976665</v>
      </c>
      <c r="EU112" s="13">
        <v>322213.29677043232</v>
      </c>
      <c r="EV112" s="13">
        <v>332299.56425560184</v>
      </c>
      <c r="EW112" s="13">
        <v>324648.34463571495</v>
      </c>
      <c r="EX112" s="13">
        <v>335209.46034157876</v>
      </c>
    </row>
    <row r="113" spans="1:154" x14ac:dyDescent="0.3">
      <c r="A113" s="12" t="s">
        <v>124</v>
      </c>
      <c r="B113" s="13">
        <v>401777.96774301736</v>
      </c>
      <c r="C113" s="13">
        <f t="shared" ref="C113:AL113" si="11">C6+C12+C20+C45+C49+C63+C68+C76+C83+C96+C105+C111+C112</f>
        <v>406744.16825044621</v>
      </c>
      <c r="D113" s="13">
        <f t="shared" si="11"/>
        <v>415864.2454452595</v>
      </c>
      <c r="E113" s="13">
        <f t="shared" si="11"/>
        <v>431226.65468085976</v>
      </c>
      <c r="F113" s="13">
        <f t="shared" si="11"/>
        <v>441268.59663199709</v>
      </c>
      <c r="G113" s="13">
        <f t="shared" si="11"/>
        <v>456859.87152267963</v>
      </c>
      <c r="H113" s="13">
        <f t="shared" si="11"/>
        <v>469559.25170325709</v>
      </c>
      <c r="I113" s="13">
        <f t="shared" si="11"/>
        <v>468454.89817737846</v>
      </c>
      <c r="J113" s="13">
        <f t="shared" si="11"/>
        <v>473426.5361773785</v>
      </c>
      <c r="K113" s="13">
        <f t="shared" si="11"/>
        <v>470591.58893643279</v>
      </c>
      <c r="L113" s="13">
        <f t="shared" si="11"/>
        <v>470994.89388592995</v>
      </c>
      <c r="M113" s="13">
        <f t="shared" si="11"/>
        <v>476027.77210477984</v>
      </c>
      <c r="N113" s="13">
        <f t="shared" si="11"/>
        <v>469331.90652402729</v>
      </c>
      <c r="O113" s="13">
        <f t="shared" si="11"/>
        <v>467255.35863976844</v>
      </c>
      <c r="P113" s="13">
        <f t="shared" si="11"/>
        <v>472129.90274922986</v>
      </c>
      <c r="Q113" s="13">
        <f t="shared" si="11"/>
        <v>482837.38287010847</v>
      </c>
      <c r="R113" s="13">
        <f t="shared" si="11"/>
        <v>486632.06686330796</v>
      </c>
      <c r="S113" s="13">
        <f t="shared" si="11"/>
        <v>494544.59433553618</v>
      </c>
      <c r="T113" s="13">
        <f t="shared" si="11"/>
        <v>506504.59503183514</v>
      </c>
      <c r="U113" s="13">
        <f t="shared" si="11"/>
        <v>507474.07477140758</v>
      </c>
      <c r="V113" s="13">
        <f t="shared" si="11"/>
        <v>513479.54251799919</v>
      </c>
      <c r="W113" s="13">
        <f t="shared" si="11"/>
        <v>523194.18732919631</v>
      </c>
      <c r="X113" s="13">
        <f t="shared" si="11"/>
        <v>523013.3885496115</v>
      </c>
      <c r="Y113" s="13">
        <f t="shared" si="11"/>
        <v>521777.94413580297</v>
      </c>
      <c r="Z113" s="13">
        <f t="shared" si="11"/>
        <v>526230.6685440602</v>
      </c>
      <c r="AA113" s="13">
        <f t="shared" si="11"/>
        <v>523923.01681227237</v>
      </c>
      <c r="AB113" s="13">
        <f t="shared" si="11"/>
        <v>528773.83076900954</v>
      </c>
      <c r="AC113" s="13">
        <f t="shared" si="11"/>
        <v>539662.8466361498</v>
      </c>
      <c r="AD113" s="13">
        <f t="shared" si="11"/>
        <v>539129.91252089886</v>
      </c>
      <c r="AE113" s="13">
        <f t="shared" si="11"/>
        <v>545428.03729807853</v>
      </c>
      <c r="AF113" s="13">
        <f t="shared" si="11"/>
        <v>561722.18175657559</v>
      </c>
      <c r="AG113" s="13">
        <f t="shared" si="11"/>
        <v>562433.01796063827</v>
      </c>
      <c r="AH113" s="13">
        <f t="shared" si="11"/>
        <v>574083.32267358247</v>
      </c>
      <c r="AI113" s="13">
        <f t="shared" si="11"/>
        <v>589119.09286049823</v>
      </c>
      <c r="AJ113" s="13">
        <f t="shared" si="11"/>
        <v>592569.9532445434</v>
      </c>
      <c r="AK113" s="13">
        <f t="shared" si="11"/>
        <v>600466.09888464655</v>
      </c>
      <c r="AL113" s="13">
        <f t="shared" si="11"/>
        <v>622537.43481738307</v>
      </c>
      <c r="AM113" s="13">
        <v>620414.27447418368</v>
      </c>
      <c r="AN113" s="13">
        <v>631022.37051709858</v>
      </c>
      <c r="AO113" s="13">
        <v>658131.14318486967</v>
      </c>
      <c r="AP113" s="13">
        <v>663218.9811719741</v>
      </c>
      <c r="AQ113" s="13">
        <v>670461.77751605096</v>
      </c>
      <c r="AR113" s="13">
        <v>699066.62540260109</v>
      </c>
      <c r="AS113" s="13">
        <v>699717.30583875929</v>
      </c>
      <c r="AT113" s="13">
        <v>708487.23070849315</v>
      </c>
      <c r="AU113" s="13">
        <v>727115.55659911002</v>
      </c>
      <c r="AV113" s="13">
        <v>727892.92630179622</v>
      </c>
      <c r="AW113" s="13">
        <v>736372.02879211598</v>
      </c>
      <c r="AX113" s="13">
        <v>757090.52772453334</v>
      </c>
      <c r="AY113" s="13">
        <v>753131.56397265848</v>
      </c>
      <c r="AZ113" s="13">
        <v>763307.84687069408</v>
      </c>
      <c r="BA113" s="13">
        <v>785835.92436824413</v>
      </c>
      <c r="BB113" s="13">
        <v>789774.04247493017</v>
      </c>
      <c r="BC113" s="13">
        <v>796780.74119630654</v>
      </c>
      <c r="BD113" s="13">
        <v>825728.39802281291</v>
      </c>
      <c r="BE113" s="13">
        <v>830733.88052190514</v>
      </c>
      <c r="BF113" s="13">
        <v>840002.82030533522</v>
      </c>
      <c r="BG113" s="15">
        <v>861011.61955702014</v>
      </c>
      <c r="BH113" s="15">
        <v>867586.32726957544</v>
      </c>
      <c r="BI113" s="15">
        <v>876224.8588825895</v>
      </c>
      <c r="BJ113" s="15">
        <v>901008.5778446102</v>
      </c>
      <c r="BK113" s="15">
        <v>908184.30424762203</v>
      </c>
      <c r="BL113" s="15">
        <v>943492.25783736282</v>
      </c>
      <c r="BM113" s="15">
        <v>970312.14216768532</v>
      </c>
      <c r="BN113" s="15">
        <v>975724.93353274465</v>
      </c>
      <c r="BO113" s="15">
        <v>993630.31361782691</v>
      </c>
      <c r="BP113" s="15">
        <v>1029346.9813238578</v>
      </c>
      <c r="BQ113" s="15">
        <v>1038943.0216952981</v>
      </c>
      <c r="BR113" s="15">
        <v>1053103.0340390743</v>
      </c>
      <c r="BS113" s="15">
        <v>1080437.5591636789</v>
      </c>
      <c r="BT113" s="15">
        <v>1081325.3691351889</v>
      </c>
      <c r="BU113" s="15">
        <v>1084673.8091301483</v>
      </c>
      <c r="BV113" s="15">
        <v>1103142.9369828645</v>
      </c>
      <c r="BW113" s="15">
        <v>1101173.8311191013</v>
      </c>
      <c r="BX113" s="15">
        <v>1111147.2356659705</v>
      </c>
      <c r="BY113" s="15">
        <v>1129229.5978891954</v>
      </c>
      <c r="BZ113" s="15">
        <v>1140881.8029450618</v>
      </c>
      <c r="CA113" s="15">
        <v>1144322.3307610254</v>
      </c>
      <c r="CB113" s="15">
        <v>1175678.0113727921</v>
      </c>
      <c r="CC113" s="15">
        <v>1193225.3505810343</v>
      </c>
      <c r="CD113" s="15">
        <v>1227187.3479847927</v>
      </c>
      <c r="CE113" s="15">
        <v>1276896.4543291209</v>
      </c>
      <c r="CF113" s="15">
        <v>1295895.6614208589</v>
      </c>
      <c r="CG113" s="15">
        <v>1332537.6512633639</v>
      </c>
      <c r="CH113" s="15">
        <v>1392502.6165958582</v>
      </c>
      <c r="CI113" s="15">
        <v>1403759.6894607439</v>
      </c>
      <c r="CJ113" s="15">
        <v>1441394.3396948993</v>
      </c>
      <c r="CK113" s="15">
        <v>1475515.2051154817</v>
      </c>
      <c r="CL113" s="15">
        <v>1496478.0634289754</v>
      </c>
      <c r="CM113" s="15">
        <v>1524032.5893284318</v>
      </c>
      <c r="CN113" s="15">
        <v>1593631.6794647546</v>
      </c>
      <c r="CO113" s="15">
        <v>1626254.3029140709</v>
      </c>
      <c r="CP113" s="15">
        <v>1632130.4973217484</v>
      </c>
      <c r="CQ113" s="15">
        <v>1650820.06565414</v>
      </c>
      <c r="CR113" s="15">
        <v>1663463.6422667732</v>
      </c>
      <c r="CS113" s="15">
        <v>1673288.9874587799</v>
      </c>
      <c r="CT113" s="15">
        <v>1735898.7122767568</v>
      </c>
      <c r="CU113" s="15">
        <v>1734435.2533993064</v>
      </c>
      <c r="CV113" s="15">
        <v>1763186.3706446714</v>
      </c>
      <c r="CW113" s="15">
        <v>1811132.1599543858</v>
      </c>
      <c r="CX113" s="15">
        <v>1835843.0458892323</v>
      </c>
      <c r="CY113" s="15">
        <v>1848989.7246691165</v>
      </c>
      <c r="CZ113" s="15">
        <v>1923679.1970263752</v>
      </c>
      <c r="DA113" s="15">
        <v>1952082.571765427</v>
      </c>
      <c r="DB113" s="15">
        <v>1964095.6111919617</v>
      </c>
      <c r="DC113" s="15">
        <v>2003500.227040126</v>
      </c>
      <c r="DD113" s="15">
        <v>2040824.1973590683</v>
      </c>
      <c r="DE113" s="15">
        <v>2068995.4951129057</v>
      </c>
      <c r="DF113" s="15">
        <v>2112330.4904535892</v>
      </c>
      <c r="DG113" s="15">
        <v>2126838.6169941444</v>
      </c>
      <c r="DH113" s="15">
        <v>2180034.8952151192</v>
      </c>
      <c r="DI113" s="15">
        <v>2264906.0867392244</v>
      </c>
      <c r="DJ113" s="15">
        <v>2283839.8343938272</v>
      </c>
      <c r="DK113" s="15">
        <v>2314567.8925118251</v>
      </c>
      <c r="DL113" s="15">
        <v>2371104.8324745423</v>
      </c>
      <c r="DM113" s="15">
        <v>2391805.7513505737</v>
      </c>
      <c r="DN113" s="15">
        <v>2400110.5988651561</v>
      </c>
      <c r="DO113" s="15">
        <v>2441130.4844623958</v>
      </c>
      <c r="DP113" s="15">
        <v>2451422.5699884561</v>
      </c>
      <c r="DQ113" s="15">
        <v>2468653.2582238438</v>
      </c>
      <c r="DR113" s="15">
        <v>2497993.1549171172</v>
      </c>
      <c r="DS113" s="15">
        <v>2508456.0973138805</v>
      </c>
      <c r="DT113" s="15">
        <v>2559718.0775336535</v>
      </c>
      <c r="DU113" s="15">
        <v>2630441.5339054428</v>
      </c>
      <c r="DV113" s="15">
        <v>2641765.5574039016</v>
      </c>
      <c r="DW113" s="15">
        <v>2666122.0324065881</v>
      </c>
      <c r="DX113" s="15">
        <v>2731674.7868877542</v>
      </c>
      <c r="DY113" s="15">
        <v>2750558.7324512722</v>
      </c>
      <c r="DZ113" s="15">
        <v>2804083.2431853907</v>
      </c>
      <c r="EA113" s="15">
        <v>2844925.6742203636</v>
      </c>
      <c r="EB113" s="15">
        <v>2829541.8480102452</v>
      </c>
      <c r="EC113" s="15">
        <v>2815400.1197632449</v>
      </c>
      <c r="ED113" s="15">
        <v>2903588.162783179</v>
      </c>
      <c r="EE113" s="15">
        <v>2879935.3328082217</v>
      </c>
      <c r="EF113" s="15">
        <v>2908586.0919650993</v>
      </c>
      <c r="EG113" s="15">
        <v>3030417.2733495124</v>
      </c>
      <c r="EH113" s="15">
        <v>3048361.660795392</v>
      </c>
      <c r="EI113" s="15">
        <v>3111254.1580798412</v>
      </c>
      <c r="EJ113" s="15">
        <v>3239735.9443221553</v>
      </c>
      <c r="EK113" s="15">
        <v>3312651.9757046732</v>
      </c>
      <c r="EL113" s="15">
        <v>3407315.9871224733</v>
      </c>
      <c r="EM113" s="15">
        <v>3570269.6076964689</v>
      </c>
      <c r="EN113" s="15">
        <v>3607056.817732079</v>
      </c>
      <c r="EO113" s="15">
        <v>3641666.0424601482</v>
      </c>
      <c r="EP113" s="15">
        <v>3716978.7652474111</v>
      </c>
      <c r="EQ113" s="15">
        <v>3759442.2100232183</v>
      </c>
      <c r="ER113" s="15">
        <v>3923440.9047463448</v>
      </c>
      <c r="ES113" s="15">
        <v>3993509.7819760954</v>
      </c>
      <c r="ET113" s="15">
        <v>4036318.6939457809</v>
      </c>
      <c r="EU113" s="15">
        <v>4084589.9003591398</v>
      </c>
      <c r="EV113" s="15">
        <v>4143704.5271351165</v>
      </c>
      <c r="EW113" s="15">
        <v>4155547.870161233</v>
      </c>
      <c r="EX113" s="15">
        <v>4171685.7182170348</v>
      </c>
    </row>
    <row r="114" spans="1:154" x14ac:dyDescent="0.3">
      <c r="N114" s="8"/>
    </row>
    <row r="115" spans="1:154" x14ac:dyDescent="0.3">
      <c r="A115" s="31" t="s">
        <v>129</v>
      </c>
      <c r="B115"/>
      <c r="C115"/>
      <c r="D115"/>
      <c r="E115"/>
      <c r="F115"/>
    </row>
    <row r="116" spans="1:154" x14ac:dyDescent="0.3">
      <c r="A116" s="32" t="s">
        <v>130</v>
      </c>
      <c r="B116" s="33" t="s">
        <v>131</v>
      </c>
      <c r="C116" s="33" t="s">
        <v>132</v>
      </c>
      <c r="D116"/>
      <c r="E116"/>
      <c r="F116"/>
    </row>
    <row r="117" spans="1:154" x14ac:dyDescent="0.3">
      <c r="A117" s="34" t="s">
        <v>133</v>
      </c>
      <c r="B117" s="35" t="s">
        <v>134</v>
      </c>
      <c r="C117" s="35" t="s">
        <v>13</v>
      </c>
      <c r="D117"/>
      <c r="E117"/>
      <c r="F117"/>
    </row>
    <row r="118" spans="1:154" x14ac:dyDescent="0.3">
      <c r="A118" s="34" t="s">
        <v>135</v>
      </c>
      <c r="B118" s="35" t="s">
        <v>136</v>
      </c>
      <c r="C118" s="35" t="s">
        <v>14</v>
      </c>
      <c r="D118"/>
      <c r="E118"/>
      <c r="F118"/>
    </row>
    <row r="119" spans="1:154" x14ac:dyDescent="0.3">
      <c r="A119" s="34" t="s">
        <v>137</v>
      </c>
      <c r="B119" s="35" t="s">
        <v>138</v>
      </c>
      <c r="C119" s="35" t="s">
        <v>3</v>
      </c>
      <c r="D119"/>
      <c r="E119"/>
      <c r="F119"/>
    </row>
    <row r="120" spans="1:154" x14ac:dyDescent="0.3">
      <c r="A120" s="34" t="s">
        <v>139</v>
      </c>
      <c r="B120" s="35" t="s">
        <v>140</v>
      </c>
      <c r="C120" s="35" t="s">
        <v>4</v>
      </c>
      <c r="D120"/>
      <c r="E120"/>
      <c r="F120"/>
    </row>
    <row r="121" spans="1:154" x14ac:dyDescent="0.3">
      <c r="A121" s="34" t="s">
        <v>141</v>
      </c>
      <c r="B121" s="35" t="s">
        <v>142</v>
      </c>
      <c r="C121" s="35" t="s">
        <v>17</v>
      </c>
      <c r="D121"/>
      <c r="E121"/>
      <c r="F121"/>
    </row>
    <row r="122" spans="1:154" x14ac:dyDescent="0.3">
      <c r="A122" s="34" t="s">
        <v>143</v>
      </c>
      <c r="B122" s="35" t="s">
        <v>144</v>
      </c>
      <c r="C122" s="35" t="s">
        <v>6</v>
      </c>
      <c r="D122"/>
      <c r="E122"/>
      <c r="F122"/>
    </row>
    <row r="123" spans="1:154" x14ac:dyDescent="0.3">
      <c r="A123" s="34" t="s">
        <v>145</v>
      </c>
      <c r="B123" s="35" t="s">
        <v>146</v>
      </c>
      <c r="C123" s="35" t="s">
        <v>7</v>
      </c>
      <c r="D123"/>
      <c r="E123"/>
      <c r="F123"/>
    </row>
    <row r="124" spans="1:154" x14ac:dyDescent="0.3">
      <c r="A124" s="34" t="s">
        <v>147</v>
      </c>
      <c r="B124" s="35" t="s">
        <v>148</v>
      </c>
      <c r="C124" s="35" t="s">
        <v>8</v>
      </c>
      <c r="D124"/>
      <c r="E124"/>
      <c r="F124"/>
    </row>
    <row r="125" spans="1:154" x14ac:dyDescent="0.3">
      <c r="A125" s="34" t="s">
        <v>149</v>
      </c>
      <c r="B125" s="35" t="s">
        <v>150</v>
      </c>
      <c r="C125" s="35" t="s">
        <v>9</v>
      </c>
      <c r="D125"/>
      <c r="E125"/>
      <c r="F125"/>
    </row>
    <row r="126" spans="1:154" x14ac:dyDescent="0.3">
      <c r="A126" s="34" t="s">
        <v>151</v>
      </c>
      <c r="B126" s="35" t="s">
        <v>152</v>
      </c>
      <c r="C126" s="35" t="s">
        <v>10</v>
      </c>
      <c r="D126"/>
      <c r="E126"/>
      <c r="F126"/>
    </row>
    <row r="127" spans="1:154" x14ac:dyDescent="0.3">
      <c r="A127" s="34" t="s">
        <v>153</v>
      </c>
      <c r="B127" s="35" t="s">
        <v>154</v>
      </c>
      <c r="C127" s="35" t="s">
        <v>11</v>
      </c>
      <c r="D127"/>
      <c r="E127"/>
      <c r="F127"/>
    </row>
    <row r="128" spans="1:154" x14ac:dyDescent="0.3">
      <c r="A128" s="34" t="s">
        <v>155</v>
      </c>
      <c r="B128" s="35" t="s">
        <v>156</v>
      </c>
      <c r="C128" s="35" t="s">
        <v>12</v>
      </c>
      <c r="D128"/>
      <c r="E128"/>
      <c r="F128"/>
    </row>
    <row r="129" spans="1:6" x14ac:dyDescent="0.3">
      <c r="A129" s="37" t="s">
        <v>157</v>
      </c>
      <c r="B129" s="37"/>
      <c r="C129" s="37"/>
      <c r="D129" s="37"/>
      <c r="E129" s="37"/>
      <c r="F129" s="37"/>
    </row>
    <row r="130" spans="1:6" x14ac:dyDescent="0.3">
      <c r="A130"/>
      <c r="B130"/>
      <c r="C130"/>
      <c r="D130"/>
      <c r="E130"/>
      <c r="F130"/>
    </row>
    <row r="131" spans="1:6" x14ac:dyDescent="0.3">
      <c r="A131" t="s">
        <v>158</v>
      </c>
      <c r="B131"/>
      <c r="C131"/>
      <c r="D131"/>
      <c r="E131"/>
      <c r="F131"/>
    </row>
  </sheetData>
  <mergeCells count="2">
    <mergeCell ref="A4:A5"/>
    <mergeCell ref="A129:F129"/>
  </mergeCells>
  <printOptions horizontalCentered="1"/>
  <pageMargins left="0.24" right="0.27" top="0.37" bottom="1" header="0.25" footer="0.5"/>
  <pageSetup paperSize="9"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Z131"/>
  <sheetViews>
    <sheetView workbookViewId="0">
      <selection activeCell="A11" sqref="A11"/>
    </sheetView>
  </sheetViews>
  <sheetFormatPr defaultColWidth="9.1796875" defaultRowHeight="13" x14ac:dyDescent="0.3"/>
  <cols>
    <col min="1" max="1" width="55.54296875" style="3" bestFit="1" customWidth="1"/>
    <col min="2" max="16384" width="9.1796875" style="3"/>
  </cols>
  <sheetData>
    <row r="1" spans="1:130" s="27" customFormat="1" x14ac:dyDescent="0.3">
      <c r="A1" s="26"/>
    </row>
    <row r="2" spans="1:130" s="29" customFormat="1" ht="15.5" x14ac:dyDescent="0.35">
      <c r="A2" s="28" t="s">
        <v>125</v>
      </c>
    </row>
    <row r="3" spans="1:130" x14ac:dyDescent="0.3">
      <c r="A3" s="7" t="s">
        <v>1</v>
      </c>
    </row>
    <row r="4" spans="1:130" x14ac:dyDescent="0.3">
      <c r="A4" s="36" t="s">
        <v>2</v>
      </c>
      <c r="B4" s="10">
        <v>2011</v>
      </c>
      <c r="C4" s="10">
        <v>2011</v>
      </c>
      <c r="D4" s="10">
        <v>2011</v>
      </c>
      <c r="E4" s="10">
        <v>2011</v>
      </c>
      <c r="F4" s="10">
        <v>2011</v>
      </c>
      <c r="G4" s="10">
        <v>2011</v>
      </c>
      <c r="H4" s="10">
        <v>2012</v>
      </c>
      <c r="I4" s="10">
        <v>2012</v>
      </c>
      <c r="J4" s="10">
        <v>2012</v>
      </c>
      <c r="K4" s="10">
        <v>2012</v>
      </c>
      <c r="L4" s="10">
        <v>2012</v>
      </c>
      <c r="M4" s="10">
        <v>2012</v>
      </c>
      <c r="N4" s="10">
        <v>2012</v>
      </c>
      <c r="O4" s="10">
        <v>2012</v>
      </c>
      <c r="P4" s="10">
        <v>2012</v>
      </c>
      <c r="Q4" s="10">
        <v>2012</v>
      </c>
      <c r="R4" s="10">
        <v>2012</v>
      </c>
      <c r="S4" s="10">
        <v>2012</v>
      </c>
      <c r="T4" s="10">
        <v>2013</v>
      </c>
      <c r="U4" s="10">
        <v>2013</v>
      </c>
      <c r="V4" s="10">
        <v>2013</v>
      </c>
      <c r="W4" s="10">
        <v>2013</v>
      </c>
      <c r="X4" s="10">
        <v>2013</v>
      </c>
      <c r="Y4" s="10">
        <v>2013</v>
      </c>
      <c r="Z4" s="10">
        <v>2013</v>
      </c>
      <c r="AA4" s="10">
        <v>2013</v>
      </c>
      <c r="AB4" s="10">
        <v>2013</v>
      </c>
      <c r="AC4" s="10">
        <f>[2]MS!BS4</f>
        <v>2013</v>
      </c>
      <c r="AD4" s="10">
        <f>[2]MS!BT4</f>
        <v>2013</v>
      </c>
      <c r="AE4" s="10">
        <f>[2]MS!BU4</f>
        <v>2013</v>
      </c>
      <c r="AF4" s="10">
        <f>[2]MS!BV4</f>
        <v>2014</v>
      </c>
      <c r="AG4" s="10">
        <f>[2]MS!BW4</f>
        <v>2014</v>
      </c>
      <c r="AH4" s="10">
        <f>[2]MS!BX4</f>
        <v>2014</v>
      </c>
      <c r="AI4" s="10">
        <f>[2]MS!BY4</f>
        <v>2014</v>
      </c>
      <c r="AJ4" s="10">
        <f>[2]MS!BZ4</f>
        <v>2014</v>
      </c>
      <c r="AK4" s="10">
        <f>[2]MS!CA4</f>
        <v>2014</v>
      </c>
      <c r="AL4" s="10">
        <f>[2]MS!CB4</f>
        <v>2014</v>
      </c>
      <c r="AM4" s="10">
        <f>[2]MS!CC4</f>
        <v>2014</v>
      </c>
      <c r="AN4" s="10">
        <f>[2]MS!CD4</f>
        <v>2014</v>
      </c>
      <c r="AO4" s="10">
        <f>[2]MS!CE4</f>
        <v>2014</v>
      </c>
      <c r="AP4" s="10">
        <f>[2]MS!CF4</f>
        <v>2014</v>
      </c>
      <c r="AQ4" s="10">
        <f>[2]MS!CG4</f>
        <v>2014</v>
      </c>
      <c r="AR4" s="10">
        <f>[2]MS!CH4</f>
        <v>2015</v>
      </c>
      <c r="AS4" s="10">
        <f>[2]MS!CI4</f>
        <v>2015</v>
      </c>
      <c r="AT4" s="10">
        <f>[2]MS!CJ4</f>
        <v>2015</v>
      </c>
      <c r="AU4" s="10">
        <f>[2]MS!CK4</f>
        <v>2015</v>
      </c>
      <c r="AV4" s="10">
        <f>[2]MS!CL4</f>
        <v>2015</v>
      </c>
      <c r="AW4" s="10">
        <f>[2]MS!CM4</f>
        <v>2015</v>
      </c>
      <c r="AX4" s="10">
        <f>[2]MS!CN4</f>
        <v>2015</v>
      </c>
      <c r="AY4" s="10">
        <f>[2]MS!CO4</f>
        <v>2015</v>
      </c>
      <c r="AZ4" s="10">
        <f>[2]MS!CP4</f>
        <v>2015</v>
      </c>
      <c r="BA4" s="10">
        <f>[2]MS!CQ4</f>
        <v>2015</v>
      </c>
      <c r="BB4" s="10">
        <f>[2]MS!CR4</f>
        <v>2015</v>
      </c>
      <c r="BC4" s="10">
        <f>[2]MS!CS4</f>
        <v>2015</v>
      </c>
      <c r="BD4" s="10">
        <f>[2]MS!CT4</f>
        <v>2016</v>
      </c>
      <c r="BE4" s="10">
        <f>[2]MS!CU4</f>
        <v>2016</v>
      </c>
      <c r="BF4" s="10">
        <f>[2]MS!CV4</f>
        <v>2016</v>
      </c>
      <c r="BG4" s="10">
        <f>[2]MS!CW4</f>
        <v>2016</v>
      </c>
      <c r="BH4" s="10">
        <f>[2]MS!CX4</f>
        <v>2016</v>
      </c>
      <c r="BI4" s="10">
        <f>[2]MS!CY4</f>
        <v>2016</v>
      </c>
      <c r="BJ4" s="10">
        <f>[2]MS!CZ4</f>
        <v>2016</v>
      </c>
      <c r="BK4" s="10">
        <f>[2]MS!DA4</f>
        <v>2016</v>
      </c>
      <c r="BL4" s="10">
        <f>[2]MS!DB4</f>
        <v>2016</v>
      </c>
      <c r="BM4" s="10">
        <f>[2]MS!DC4</f>
        <v>2016</v>
      </c>
      <c r="BN4" s="10">
        <f>[2]MS!DD4</f>
        <v>2016</v>
      </c>
      <c r="BO4" s="10">
        <f>[2]MS!DE4</f>
        <v>2016</v>
      </c>
      <c r="BP4" s="10">
        <f>[2]MS!DF4</f>
        <v>2017</v>
      </c>
      <c r="BQ4" s="10">
        <f>[2]MS!DG4</f>
        <v>2017</v>
      </c>
      <c r="BR4" s="10">
        <f>[2]MS!DH4</f>
        <v>2017</v>
      </c>
      <c r="BS4" s="10">
        <f>[2]MS!DI4</f>
        <v>2017</v>
      </c>
      <c r="BT4" s="10">
        <f>[2]MS!DJ4</f>
        <v>2017</v>
      </c>
      <c r="BU4" s="10">
        <f>[2]MS!DK4</f>
        <v>2017</v>
      </c>
      <c r="BV4" s="10">
        <f>[2]MS!DL4</f>
        <v>2017</v>
      </c>
      <c r="BW4" s="10">
        <f>[2]MS!DM4</f>
        <v>2017</v>
      </c>
      <c r="BX4" s="10">
        <f>[2]MS!DN4</f>
        <v>2017</v>
      </c>
      <c r="BY4" s="10">
        <f>[2]MS!DO4</f>
        <v>2017</v>
      </c>
      <c r="BZ4" s="10">
        <f>[2]MS!DP4</f>
        <v>2017</v>
      </c>
      <c r="CA4" s="10">
        <f>[2]MS!DQ4</f>
        <v>2017</v>
      </c>
      <c r="CB4" s="10">
        <f>[2]MS!DR4</f>
        <v>2018</v>
      </c>
      <c r="CC4" s="10">
        <f>[2]MS!DS4</f>
        <v>2018</v>
      </c>
      <c r="CD4" s="10">
        <f>[2]MS!DT4</f>
        <v>2018</v>
      </c>
      <c r="CE4" s="10">
        <f>[2]MS!DU4</f>
        <v>2018</v>
      </c>
      <c r="CF4" s="10">
        <f>[2]MS!DV4</f>
        <v>2018</v>
      </c>
      <c r="CG4" s="10">
        <f>[2]MS!DW4</f>
        <v>2018</v>
      </c>
      <c r="CH4" s="10">
        <f>[2]MS!DX4</f>
        <v>2018</v>
      </c>
      <c r="CI4" s="10">
        <f>[2]MS!DY4</f>
        <v>2018</v>
      </c>
      <c r="CJ4" s="10">
        <f>[2]MS!DZ4</f>
        <v>2018</v>
      </c>
      <c r="CK4" s="10">
        <f>[2]MS!EA4</f>
        <v>2018</v>
      </c>
      <c r="CL4" s="10">
        <f>[2]MS!EB4</f>
        <v>2018</v>
      </c>
      <c r="CM4" s="10">
        <f>[2]MS!EC4</f>
        <v>2018</v>
      </c>
      <c r="CN4" s="10">
        <f>[2]MS!ED4</f>
        <v>2019</v>
      </c>
      <c r="CO4" s="10">
        <f>[2]MS!EE4</f>
        <v>2019</v>
      </c>
      <c r="CP4" s="10">
        <f>[2]MS!EF4</f>
        <v>2019</v>
      </c>
      <c r="CQ4" s="10">
        <f>[2]MS!EG4</f>
        <v>2019</v>
      </c>
      <c r="CR4" s="10">
        <f>[2]MS!EH4</f>
        <v>2019</v>
      </c>
      <c r="CS4" s="10">
        <f>[2]MS!EI4</f>
        <v>2019</v>
      </c>
      <c r="CT4" s="10">
        <f>[2]MS!EJ4</f>
        <v>2019</v>
      </c>
      <c r="CU4" s="10">
        <f>[2]MS!EK4</f>
        <v>2019</v>
      </c>
      <c r="CV4" s="10">
        <f>[2]MS!EL4</f>
        <v>2019</v>
      </c>
      <c r="CW4" s="10">
        <f>[2]MS!EM4</f>
        <v>2019</v>
      </c>
      <c r="CX4" s="10">
        <f>[2]MS!EN4</f>
        <v>2019</v>
      </c>
      <c r="CY4" s="10">
        <f>[2]MS!EO4</f>
        <v>2019</v>
      </c>
      <c r="CZ4" s="10">
        <f>[2]MS!EP4</f>
        <v>2020</v>
      </c>
      <c r="DA4" s="10">
        <f>[2]MS!EQ4</f>
        <v>2020</v>
      </c>
      <c r="DB4" s="10">
        <f>[2]MS!ER4</f>
        <v>2020</v>
      </c>
      <c r="DC4" s="10">
        <f>[2]MS!ES4</f>
        <v>2020</v>
      </c>
      <c r="DD4" s="10">
        <f>[2]MS!ET4</f>
        <v>2020</v>
      </c>
      <c r="DE4" s="10">
        <f>[2]MS!EU4</f>
        <v>2020</v>
      </c>
      <c r="DF4" s="10">
        <f>[2]MS!EV4</f>
        <v>2020</v>
      </c>
      <c r="DG4" s="10">
        <f>[2]MS!EW4</f>
        <v>2020</v>
      </c>
      <c r="DH4" s="10">
        <f>[2]MS!EX4</f>
        <v>2020</v>
      </c>
      <c r="DI4" s="10">
        <f>[2]MS!EY4</f>
        <v>2020</v>
      </c>
      <c r="DJ4" s="10">
        <f>[2]MS!EZ4</f>
        <v>2020</v>
      </c>
      <c r="DK4" s="10">
        <f>[2]MS!FA4</f>
        <v>2020</v>
      </c>
      <c r="DL4" s="10">
        <f>[2]MS!FB4</f>
        <v>2021</v>
      </c>
      <c r="DM4" s="10">
        <f>[2]MS!FC4</f>
        <v>2021</v>
      </c>
      <c r="DN4" s="10">
        <f>[2]MS!FD4</f>
        <v>2021</v>
      </c>
      <c r="DO4" s="10">
        <f>[2]MS!FE4</f>
        <v>2021</v>
      </c>
      <c r="DP4" s="10">
        <f>[2]MS!FF4</f>
        <v>2021</v>
      </c>
      <c r="DQ4" s="10">
        <f>[2]MS!FG4</f>
        <v>2021</v>
      </c>
      <c r="DR4" s="10">
        <f>[2]MS!FH4</f>
        <v>2021</v>
      </c>
      <c r="DS4" s="10">
        <f>[2]MS!FI4</f>
        <v>2021</v>
      </c>
      <c r="DT4" s="10">
        <f>[2]MS!FJ4</f>
        <v>2021</v>
      </c>
      <c r="DU4" s="10">
        <f>[2]MS!FK4</f>
        <v>2021</v>
      </c>
      <c r="DV4" s="10">
        <f>[2]MS!FL4</f>
        <v>2021</v>
      </c>
      <c r="DW4" s="10">
        <f>[2]MS!FM4</f>
        <v>2021</v>
      </c>
      <c r="DX4" s="10">
        <f>[2]MS!FN4</f>
        <v>2022</v>
      </c>
      <c r="DY4" s="10">
        <f>[2]MS!FO4</f>
        <v>2022</v>
      </c>
      <c r="DZ4" s="10">
        <f>[2]MS!FP4</f>
        <v>2022</v>
      </c>
    </row>
    <row r="5" spans="1:130" x14ac:dyDescent="0.3">
      <c r="A5" s="36"/>
      <c r="B5" s="10" t="s">
        <v>15</v>
      </c>
      <c r="C5" s="10" t="s">
        <v>16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0" t="s">
        <v>11</v>
      </c>
      <c r="K5" s="10" t="s">
        <v>12</v>
      </c>
      <c r="L5" s="10" t="s">
        <v>13</v>
      </c>
      <c r="M5" s="10" t="s">
        <v>14</v>
      </c>
      <c r="N5" s="10" t="s">
        <v>3</v>
      </c>
      <c r="O5" s="10" t="s">
        <v>4</v>
      </c>
      <c r="P5" s="10" t="s">
        <v>5</v>
      </c>
      <c r="Q5" s="10" t="s">
        <v>6</v>
      </c>
      <c r="R5" s="10" t="s">
        <v>7</v>
      </c>
      <c r="S5" s="10" t="s">
        <v>8</v>
      </c>
      <c r="T5" s="10" t="s">
        <v>9</v>
      </c>
      <c r="U5" s="10" t="s">
        <v>10</v>
      </c>
      <c r="V5" s="10" t="s">
        <v>11</v>
      </c>
      <c r="W5" s="10" t="s">
        <v>12</v>
      </c>
      <c r="X5" s="10" t="s">
        <v>13</v>
      </c>
      <c r="Y5" s="10" t="s">
        <v>14</v>
      </c>
      <c r="Z5" s="10" t="s">
        <v>3</v>
      </c>
      <c r="AA5" s="10" t="s">
        <v>4</v>
      </c>
      <c r="AB5" s="10" t="s">
        <v>17</v>
      </c>
      <c r="AC5" s="10" t="str">
        <f>[2]MS!BS5</f>
        <v>Oct</v>
      </c>
      <c r="AD5" s="10" t="str">
        <f>[2]MS!BT5</f>
        <v>Nov</v>
      </c>
      <c r="AE5" s="10" t="str">
        <f>[2]MS!BU5</f>
        <v>Dec</v>
      </c>
      <c r="AF5" s="10" t="str">
        <f>[2]MS!BV5</f>
        <v>Jan</v>
      </c>
      <c r="AG5" s="10" t="str">
        <f>[2]MS!BW5</f>
        <v>Feb</v>
      </c>
      <c r="AH5" s="10" t="str">
        <f>[2]MS!BX5</f>
        <v>Mar</v>
      </c>
      <c r="AI5" s="10" t="str">
        <f>[2]MS!BY5</f>
        <v>Apr</v>
      </c>
      <c r="AJ5" s="10" t="str">
        <f>[2]MS!BZ5</f>
        <v>May</v>
      </c>
      <c r="AK5" s="10" t="str">
        <f>[2]MS!CA5</f>
        <v>June</v>
      </c>
      <c r="AL5" s="10" t="str">
        <f>[2]MS!CB5</f>
        <v>July</v>
      </c>
      <c r="AM5" s="10" t="str">
        <f>[2]MS!CC5</f>
        <v>Aug</v>
      </c>
      <c r="AN5" s="10" t="str">
        <f>[2]MS!CD5</f>
        <v>Sept</v>
      </c>
      <c r="AO5" s="10" t="str">
        <f>[2]MS!CE5</f>
        <v>Oct</v>
      </c>
      <c r="AP5" s="10" t="str">
        <f>[2]MS!CF5</f>
        <v>Nov</v>
      </c>
      <c r="AQ5" s="10" t="str">
        <f>[2]MS!CG5</f>
        <v>Dec</v>
      </c>
      <c r="AR5" s="10" t="str">
        <f>[2]MS!CH5</f>
        <v>Jan</v>
      </c>
      <c r="AS5" s="10" t="str">
        <f>[2]MS!CI5</f>
        <v>Feb</v>
      </c>
      <c r="AT5" s="10" t="str">
        <f>[2]MS!CJ5</f>
        <v>Mar</v>
      </c>
      <c r="AU5" s="10" t="str">
        <f>[2]MS!CK5</f>
        <v>Apr</v>
      </c>
      <c r="AV5" s="10" t="str">
        <f>[2]MS!CL5</f>
        <v>May</v>
      </c>
      <c r="AW5" s="10" t="str">
        <f>[2]MS!CM5</f>
        <v>June</v>
      </c>
      <c r="AX5" s="10" t="str">
        <f>[2]MS!CN5</f>
        <v>July</v>
      </c>
      <c r="AY5" s="10" t="str">
        <f>[2]MS!CO5</f>
        <v>Aug</v>
      </c>
      <c r="AZ5" s="10" t="str">
        <f>[2]MS!CP5</f>
        <v>Sept</v>
      </c>
      <c r="BA5" s="10" t="str">
        <f>[2]MS!CQ5</f>
        <v>Oct</v>
      </c>
      <c r="BB5" s="10" t="str">
        <f>[2]MS!CR5</f>
        <v>Nov</v>
      </c>
      <c r="BC5" s="10" t="str">
        <f>[2]MS!CS5</f>
        <v>Dec</v>
      </c>
      <c r="BD5" s="10" t="str">
        <f>[2]MS!CT5</f>
        <v>Jan</v>
      </c>
      <c r="BE5" s="10" t="str">
        <f>[2]MS!CU5</f>
        <v>Feb</v>
      </c>
      <c r="BF5" s="10" t="str">
        <f>[2]MS!CV5</f>
        <v>Mar</v>
      </c>
      <c r="BG5" s="10" t="str">
        <f>[2]MS!CW5</f>
        <v>Apr</v>
      </c>
      <c r="BH5" s="10" t="str">
        <f>[2]MS!CX5</f>
        <v>May</v>
      </c>
      <c r="BI5" s="10" t="str">
        <f>[2]MS!CY5</f>
        <v>June</v>
      </c>
      <c r="BJ5" s="10" t="str">
        <f>[2]MS!CZ5</f>
        <v>July</v>
      </c>
      <c r="BK5" s="10" t="str">
        <f>[2]MS!DA5</f>
        <v>Aug</v>
      </c>
      <c r="BL5" s="10" t="str">
        <f>[2]MS!DB5</f>
        <v>Sep</v>
      </c>
      <c r="BM5" s="10" t="str">
        <f>[2]MS!DC5</f>
        <v>Oct</v>
      </c>
      <c r="BN5" s="10" t="str">
        <f>[2]MS!DD5</f>
        <v>Nov</v>
      </c>
      <c r="BO5" s="10" t="str">
        <f>[2]MS!DE5</f>
        <v>Dec</v>
      </c>
      <c r="BP5" s="10" t="str">
        <f>[2]MS!DF5</f>
        <v>Jan</v>
      </c>
      <c r="BQ5" s="10" t="str">
        <f>[2]MS!DG5</f>
        <v>Feb</v>
      </c>
      <c r="BR5" s="10" t="str">
        <f>[2]MS!DH5</f>
        <v>Mar</v>
      </c>
      <c r="BS5" s="10" t="str">
        <f>[2]MS!DI5</f>
        <v>Apr</v>
      </c>
      <c r="BT5" s="10" t="str">
        <f>[2]MS!DJ5</f>
        <v>May</v>
      </c>
      <c r="BU5" s="10" t="str">
        <f>[2]MS!DK5</f>
        <v>Jun</v>
      </c>
      <c r="BV5" s="10" t="str">
        <f>[2]MS!DL5</f>
        <v>Jul</v>
      </c>
      <c r="BW5" s="10" t="str">
        <f>[2]MS!DM5</f>
        <v>Aug</v>
      </c>
      <c r="BX5" s="10" t="str">
        <f>[2]MS!DN5</f>
        <v>Sep</v>
      </c>
      <c r="BY5" s="10" t="str">
        <f>[2]MS!DO5</f>
        <v>Oct</v>
      </c>
      <c r="BZ5" s="10" t="str">
        <f>[2]MS!DP5</f>
        <v>Nov</v>
      </c>
      <c r="CA5" s="10" t="str">
        <f>[2]MS!DQ5</f>
        <v>Dec</v>
      </c>
      <c r="CB5" s="10" t="str">
        <f>[2]MS!DR5</f>
        <v>Jan</v>
      </c>
      <c r="CC5" s="10" t="str">
        <f>[2]MS!DS5</f>
        <v>Feb</v>
      </c>
      <c r="CD5" s="10" t="str">
        <f>[2]MS!DT5</f>
        <v>Mar</v>
      </c>
      <c r="CE5" s="10" t="str">
        <f>[2]MS!DU5</f>
        <v>Apr</v>
      </c>
      <c r="CF5" s="10" t="str">
        <f>[2]MS!DV5</f>
        <v>May</v>
      </c>
      <c r="CG5" s="10" t="str">
        <f>[2]MS!DW5</f>
        <v>Jun</v>
      </c>
      <c r="CH5" s="10" t="str">
        <f>[2]MS!DX5</f>
        <v>Jul</v>
      </c>
      <c r="CI5" s="10" t="str">
        <f>[2]MS!DY5</f>
        <v>Aug</v>
      </c>
      <c r="CJ5" s="10" t="str">
        <f>[2]MS!DZ5</f>
        <v>Sep</v>
      </c>
      <c r="CK5" s="10" t="str">
        <f>[2]MS!EA5</f>
        <v>Oct</v>
      </c>
      <c r="CL5" s="10" t="str">
        <f>[2]MS!EB5</f>
        <v>Nov</v>
      </c>
      <c r="CM5" s="10" t="str">
        <f>[2]MS!EC5</f>
        <v>Dec</v>
      </c>
      <c r="CN5" s="10" t="str">
        <f>[2]MS!ED5</f>
        <v>Jan</v>
      </c>
      <c r="CO5" s="10" t="str">
        <f>[2]MS!EE5</f>
        <v>Feb</v>
      </c>
      <c r="CP5" s="10" t="str">
        <f>[2]MS!EF5</f>
        <v>Mar</v>
      </c>
      <c r="CQ5" s="10" t="str">
        <f>[2]MS!EG5</f>
        <v>Apr</v>
      </c>
      <c r="CR5" s="10" t="str">
        <f>[2]MS!EH5</f>
        <v>May</v>
      </c>
      <c r="CS5" s="10" t="str">
        <f>[2]MS!EI5</f>
        <v>June</v>
      </c>
      <c r="CT5" s="10" t="str">
        <f>[2]MS!EJ5</f>
        <v>July</v>
      </c>
      <c r="CU5" s="10" t="str">
        <f>[2]MS!EK5</f>
        <v>Aug</v>
      </c>
      <c r="CV5" s="10" t="str">
        <f>[2]MS!EL5</f>
        <v>Sep</v>
      </c>
      <c r="CW5" s="10" t="str">
        <f>[2]MS!EM5</f>
        <v>Oct</v>
      </c>
      <c r="CX5" s="10" t="str">
        <f>[2]MS!EN5</f>
        <v>Nov</v>
      </c>
      <c r="CY5" s="10" t="str">
        <f>[2]MS!EO5</f>
        <v>Dec</v>
      </c>
      <c r="CZ5" s="10" t="str">
        <f>[2]MS!EP5</f>
        <v>Jan</v>
      </c>
      <c r="DA5" s="10" t="str">
        <f>[2]MS!EQ5</f>
        <v>Feb</v>
      </c>
      <c r="DB5" s="10" t="str">
        <f>[2]MS!ER5</f>
        <v>Mar</v>
      </c>
      <c r="DC5" s="10" t="str">
        <f>[2]MS!ES5</f>
        <v>Apr</v>
      </c>
      <c r="DD5" s="10" t="str">
        <f>[2]MS!ET5</f>
        <v>May</v>
      </c>
      <c r="DE5" s="10" t="str">
        <f>[2]MS!EU5</f>
        <v>June</v>
      </c>
      <c r="DF5" s="10" t="str">
        <f>[2]MS!EV5</f>
        <v>July</v>
      </c>
      <c r="DG5" s="10" t="str">
        <f>[2]MS!EW5</f>
        <v>Aug</v>
      </c>
      <c r="DH5" s="10" t="str">
        <f>[2]MS!EX5</f>
        <v>Sep</v>
      </c>
      <c r="DI5" s="10" t="str">
        <f>[2]MS!EY5</f>
        <v>Oct</v>
      </c>
      <c r="DJ5" s="10" t="str">
        <f>[2]MS!EZ5</f>
        <v>Nov</v>
      </c>
      <c r="DK5" s="10" t="str">
        <f>[2]MS!FA5</f>
        <v>Dec</v>
      </c>
      <c r="DL5" s="10" t="str">
        <f>[2]MS!FB5</f>
        <v>Jan</v>
      </c>
      <c r="DM5" s="10" t="str">
        <f>[2]MS!FC5</f>
        <v>Feb</v>
      </c>
      <c r="DN5" s="10" t="str">
        <f>[2]MS!FD5</f>
        <v>Mar</v>
      </c>
      <c r="DO5" s="10" t="str">
        <f>[2]MS!FE5</f>
        <v>Apr</v>
      </c>
      <c r="DP5" s="10" t="str">
        <f>[2]MS!FF5</f>
        <v>May</v>
      </c>
      <c r="DQ5" s="10" t="str">
        <f>[2]MS!FG5</f>
        <v>Jun</v>
      </c>
      <c r="DR5" s="10" t="str">
        <f>[2]MS!FH5</f>
        <v>Jul</v>
      </c>
      <c r="DS5" s="10" t="str">
        <f>[2]MS!FI5</f>
        <v>Aug</v>
      </c>
      <c r="DT5" s="10" t="str">
        <f>[2]MS!FJ5</f>
        <v>Sep</v>
      </c>
      <c r="DU5" s="10" t="str">
        <f>[2]MS!FK5</f>
        <v>Oct</v>
      </c>
      <c r="DV5" s="10" t="str">
        <f>[2]MS!FL5</f>
        <v>Nov</v>
      </c>
      <c r="DW5" s="10" t="str">
        <f>[2]MS!FM5</f>
        <v>Dec</v>
      </c>
      <c r="DX5" s="10" t="str">
        <f>[2]MS!FN5</f>
        <v>Jan</v>
      </c>
      <c r="DY5" s="10" t="str">
        <f>[2]MS!FO5</f>
        <v>Feb</v>
      </c>
      <c r="DZ5" s="10" t="str">
        <f>[2]MS!FP5</f>
        <v>Mar</v>
      </c>
    </row>
    <row r="6" spans="1:130" s="14" customFormat="1" x14ac:dyDescent="0.3">
      <c r="A6" s="12" t="s">
        <v>18</v>
      </c>
      <c r="B6" s="13">
        <v>2578.0410000000002</v>
      </c>
      <c r="C6" s="13">
        <v>2614.25</v>
      </c>
      <c r="D6" s="13">
        <v>2737.44</v>
      </c>
      <c r="E6" s="13">
        <v>2791.45</v>
      </c>
      <c r="F6" s="13">
        <v>2873.4274108170994</v>
      </c>
      <c r="G6" s="13">
        <v>2951.4663976051006</v>
      </c>
      <c r="H6" s="13">
        <v>2965.9307060677011</v>
      </c>
      <c r="I6" s="13">
        <v>3011.2719050456017</v>
      </c>
      <c r="J6" s="13">
        <v>3089.6915391195007</v>
      </c>
      <c r="K6" s="13">
        <v>3233.0835499999998</v>
      </c>
      <c r="L6" s="13">
        <v>3280.0620658114003</v>
      </c>
      <c r="M6" s="13">
        <v>3528.5074835214009</v>
      </c>
      <c r="N6" s="13">
        <v>3689.1850924431997</v>
      </c>
      <c r="O6" s="13">
        <v>4370.8</v>
      </c>
      <c r="P6" s="13">
        <v>4659.6202497083004</v>
      </c>
      <c r="Q6" s="13">
        <v>5052.5552657472008</v>
      </c>
      <c r="R6" s="13">
        <v>5168.3978021923995</v>
      </c>
      <c r="S6" s="13">
        <v>5209.8621062212997</v>
      </c>
      <c r="T6" s="13">
        <v>5266.0348509272999</v>
      </c>
      <c r="U6" s="13">
        <v>5357.2385751643005</v>
      </c>
      <c r="V6" s="13">
        <v>5513.6743701373016</v>
      </c>
      <c r="W6" s="13">
        <v>5638.3916730142982</v>
      </c>
      <c r="X6" s="13">
        <v>5759.4694935242997</v>
      </c>
      <c r="Y6" s="13">
        <v>5857.2457349585093</v>
      </c>
      <c r="Z6" s="13">
        <v>6338.7451537242996</v>
      </c>
      <c r="AA6" s="13">
        <v>6269.9827895242997</v>
      </c>
      <c r="AB6" s="13">
        <v>6470.9074747953991</v>
      </c>
      <c r="AC6" s="13">
        <v>6907.6126723153984</v>
      </c>
      <c r="AD6" s="13">
        <v>6967.2105397952982</v>
      </c>
      <c r="AE6" s="13">
        <v>7138.9142800753016</v>
      </c>
      <c r="AF6" s="13">
        <v>7334.2165418670993</v>
      </c>
      <c r="AG6" s="13">
        <v>7552.1518681218804</v>
      </c>
      <c r="AH6" s="13">
        <v>7853.6981373579993</v>
      </c>
      <c r="AI6" s="13">
        <v>8220.3847776379989</v>
      </c>
      <c r="AJ6" s="13">
        <v>8289.4335049279998</v>
      </c>
      <c r="AK6" s="13">
        <v>8347.4241851079987</v>
      </c>
      <c r="AL6" s="13">
        <v>8697.628227792</v>
      </c>
      <c r="AM6" s="13">
        <v>8765.4699104072006</v>
      </c>
      <c r="AN6" s="13">
        <v>8799.9613452422</v>
      </c>
      <c r="AO6" s="13">
        <v>9755.8050076196032</v>
      </c>
      <c r="AP6" s="13">
        <v>9373.0006120170001</v>
      </c>
      <c r="AQ6" s="13">
        <v>9864.5590979569988</v>
      </c>
      <c r="AR6" s="13">
        <v>10287.325864625498</v>
      </c>
      <c r="AS6" s="13">
        <v>10521.052918059999</v>
      </c>
      <c r="AT6" s="13">
        <v>10735.446686793997</v>
      </c>
      <c r="AU6" s="13">
        <v>11192.481544508937</v>
      </c>
      <c r="AV6" s="13">
        <v>11415.004162308827</v>
      </c>
      <c r="AW6" s="13">
        <v>11925.699626478765</v>
      </c>
      <c r="AX6" s="13">
        <v>12422.890467056632</v>
      </c>
      <c r="AY6" s="13">
        <v>12136.32758421894</v>
      </c>
      <c r="AZ6" s="13">
        <v>12681.045133198939</v>
      </c>
      <c r="BA6" s="13">
        <v>13049.988933139542</v>
      </c>
      <c r="BB6" s="13">
        <v>12895.4398578296</v>
      </c>
      <c r="BC6" s="13">
        <v>13134.0889826496</v>
      </c>
      <c r="BD6" s="13">
        <v>13686.042362059599</v>
      </c>
      <c r="BE6" s="13">
        <v>13939.956082139601</v>
      </c>
      <c r="BF6" s="13">
        <v>14375.033991431597</v>
      </c>
      <c r="BG6" s="13">
        <v>14790.047149801601</v>
      </c>
      <c r="BH6" s="13">
        <v>14785.76602858245</v>
      </c>
      <c r="BI6" s="13">
        <v>15341.797287505386</v>
      </c>
      <c r="BJ6" s="13">
        <v>15580.332003661602</v>
      </c>
      <c r="BK6" s="13">
        <v>15471.019335858497</v>
      </c>
      <c r="BL6" s="13">
        <v>15794.242781375457</v>
      </c>
      <c r="BM6" s="13">
        <v>16346.065404323495</v>
      </c>
      <c r="BN6" s="13">
        <v>16562.619367117244</v>
      </c>
      <c r="BO6" s="13">
        <v>16796.108983054495</v>
      </c>
      <c r="BP6" s="13">
        <v>16008.555891804939</v>
      </c>
      <c r="BQ6" s="13">
        <v>15008.788752244445</v>
      </c>
      <c r="BR6" s="13">
        <v>15018.638575000003</v>
      </c>
      <c r="BS6" s="13">
        <v>13835.547775864767</v>
      </c>
      <c r="BT6" s="13">
        <v>13683.966656223882</v>
      </c>
      <c r="BU6" s="13">
        <v>13182.976220633003</v>
      </c>
      <c r="BV6" s="13">
        <v>11607.065508035961</v>
      </c>
      <c r="BW6" s="13">
        <v>11870.853630463998</v>
      </c>
      <c r="BX6" s="13">
        <v>12203.161598163004</v>
      </c>
      <c r="BY6" s="13">
        <v>12506.906666451297</v>
      </c>
      <c r="BZ6" s="13">
        <v>12842.114740903002</v>
      </c>
      <c r="CA6" s="13">
        <v>13144.925984844</v>
      </c>
      <c r="CB6" s="13">
        <v>13649.897647840999</v>
      </c>
      <c r="CC6" s="13">
        <v>14188.070305701</v>
      </c>
      <c r="CD6" s="13">
        <v>14717.107429391001</v>
      </c>
      <c r="CE6" s="13">
        <v>14981.283128573996</v>
      </c>
      <c r="CF6" s="13">
        <v>14618.896436298</v>
      </c>
      <c r="CG6" s="13">
        <v>15076.642423947998</v>
      </c>
      <c r="CH6" s="13">
        <v>15538.825399484002</v>
      </c>
      <c r="CI6" s="13">
        <v>15653.476355374001</v>
      </c>
      <c r="CJ6" s="13">
        <v>16348.743845194007</v>
      </c>
      <c r="CK6" s="13">
        <v>17011.124667824999</v>
      </c>
      <c r="CL6" s="13">
        <v>17589.124829117001</v>
      </c>
      <c r="CM6" s="13">
        <v>18201.797464677002</v>
      </c>
      <c r="CN6" s="13">
        <v>19031.017212831001</v>
      </c>
      <c r="CO6" s="13">
        <v>19282.782724527002</v>
      </c>
      <c r="CP6" s="13">
        <v>19687.815514787002</v>
      </c>
      <c r="CQ6" s="13">
        <v>20469.306188245999</v>
      </c>
      <c r="CR6" s="13">
        <v>21798.214787434004</v>
      </c>
      <c r="CS6" s="13">
        <v>22193.208803561203</v>
      </c>
      <c r="CT6" s="13">
        <v>22564.372768612997</v>
      </c>
      <c r="CU6" s="13">
        <v>22217.210682453002</v>
      </c>
      <c r="CV6" s="13">
        <v>22360.162010022996</v>
      </c>
      <c r="CW6" s="13">
        <v>21707.901461193003</v>
      </c>
      <c r="CX6" s="13">
        <v>21932.183099362999</v>
      </c>
      <c r="CY6" s="13">
        <v>22086.211040120001</v>
      </c>
      <c r="CZ6" s="13">
        <v>22467.217004932998</v>
      </c>
      <c r="DA6" s="13">
        <v>22669.06345194313</v>
      </c>
      <c r="DB6" s="13">
        <v>22496.217463591285</v>
      </c>
      <c r="DC6" s="13">
        <v>22456.336804001287</v>
      </c>
      <c r="DD6" s="13">
        <v>22216.699179891293</v>
      </c>
      <c r="DE6" s="13">
        <v>22155.389898231289</v>
      </c>
      <c r="DF6" s="13">
        <v>19281.491014938787</v>
      </c>
      <c r="DG6" s="13">
        <v>19540.820834628783</v>
      </c>
      <c r="DH6" s="13">
        <v>19518.457239458796</v>
      </c>
      <c r="DI6" s="13">
        <v>20454.921602168804</v>
      </c>
      <c r="DJ6" s="13">
        <v>20848.071800988797</v>
      </c>
      <c r="DK6" s="13">
        <v>21540.373735428799</v>
      </c>
      <c r="DL6" s="13">
        <v>23240.155477158798</v>
      </c>
      <c r="DM6" s="13">
        <v>24401.828122663788</v>
      </c>
      <c r="DN6" s="13">
        <v>25835.237279581292</v>
      </c>
      <c r="DO6" s="13">
        <v>26863.102671260101</v>
      </c>
      <c r="DP6" s="13">
        <v>27586.90261425998</v>
      </c>
      <c r="DQ6" s="13">
        <v>27432.746757505134</v>
      </c>
      <c r="DR6" s="13">
        <v>28358.969368584229</v>
      </c>
      <c r="DS6" s="13">
        <v>29515.948471955002</v>
      </c>
      <c r="DT6" s="13">
        <v>31405.212329043999</v>
      </c>
      <c r="DU6" s="13">
        <v>33134.242468336983</v>
      </c>
      <c r="DV6" s="13">
        <v>33521.394614394994</v>
      </c>
      <c r="DW6" s="13">
        <v>35237.233338981991</v>
      </c>
      <c r="DX6" s="13">
        <v>35207.299707845101</v>
      </c>
      <c r="DY6" s="13">
        <v>35109.202902912002</v>
      </c>
      <c r="DZ6" s="13">
        <v>35369.662230656999</v>
      </c>
    </row>
    <row r="7" spans="1:130" s="18" customFormat="1" x14ac:dyDescent="0.3">
      <c r="A7" s="15" t="s">
        <v>19</v>
      </c>
      <c r="B7" s="16">
        <v>676.79995559999998</v>
      </c>
      <c r="C7" s="16">
        <v>686.08114999999998</v>
      </c>
      <c r="D7" s="16">
        <v>729.44040129999996</v>
      </c>
      <c r="E7" s="16">
        <v>768.30299239999999</v>
      </c>
      <c r="F7" s="16">
        <v>798.98777313899973</v>
      </c>
      <c r="G7" s="16">
        <v>803.91386421400023</v>
      </c>
      <c r="H7" s="16">
        <v>759.80262492600002</v>
      </c>
      <c r="I7" s="16">
        <v>767.3509962139002</v>
      </c>
      <c r="J7" s="16">
        <v>792.68331590869991</v>
      </c>
      <c r="K7" s="16">
        <v>727.16908999999998</v>
      </c>
      <c r="L7" s="16">
        <v>755.1458113395995</v>
      </c>
      <c r="M7" s="16">
        <v>813.8888865376</v>
      </c>
      <c r="N7" s="16">
        <v>850.60804105409989</v>
      </c>
      <c r="O7" s="16">
        <v>936.1</v>
      </c>
      <c r="P7" s="16">
        <v>940.21789250860002</v>
      </c>
      <c r="Q7" s="16">
        <v>1017.6280375286</v>
      </c>
      <c r="R7" s="16">
        <v>907.09999017359962</v>
      </c>
      <c r="S7" s="16">
        <v>948.21701405059991</v>
      </c>
      <c r="T7" s="16">
        <v>993.10957989659983</v>
      </c>
      <c r="U7" s="16">
        <v>993.00874242360021</v>
      </c>
      <c r="V7" s="16">
        <v>964.28330961859979</v>
      </c>
      <c r="W7" s="16">
        <v>972.51728496859982</v>
      </c>
      <c r="X7" s="16">
        <v>1008.6134236886003</v>
      </c>
      <c r="Y7" s="16">
        <v>1041.5532611641556</v>
      </c>
      <c r="Z7" s="16">
        <v>1123.6902385385999</v>
      </c>
      <c r="AA7" s="16">
        <v>1092.3744396485997</v>
      </c>
      <c r="AB7" s="16">
        <v>1152.1441607786001</v>
      </c>
      <c r="AC7" s="16">
        <v>1213.7997332885996</v>
      </c>
      <c r="AD7" s="16">
        <v>1215.4773468885999</v>
      </c>
      <c r="AE7" s="16">
        <v>1247.9972122785998</v>
      </c>
      <c r="AF7" s="16">
        <v>1284.6698630799999</v>
      </c>
      <c r="AG7" s="16">
        <v>1352.7378934600001</v>
      </c>
      <c r="AH7" s="16">
        <v>1411.4401909599999</v>
      </c>
      <c r="AI7" s="16">
        <v>1482.0139785200001</v>
      </c>
      <c r="AJ7" s="16">
        <v>1475.8964362600004</v>
      </c>
      <c r="AK7" s="16">
        <v>1372.8514014000002</v>
      </c>
      <c r="AL7" s="16">
        <v>1590.9459894299998</v>
      </c>
      <c r="AM7" s="16">
        <v>1480.0167980488002</v>
      </c>
      <c r="AN7" s="16">
        <v>1545.3821477787999</v>
      </c>
      <c r="AO7" s="16">
        <v>1665.2544928199995</v>
      </c>
      <c r="AP7" s="16">
        <v>1682.2423407300003</v>
      </c>
      <c r="AQ7" s="16">
        <v>1807.3882785199996</v>
      </c>
      <c r="AR7" s="16">
        <v>1886.7994299299996</v>
      </c>
      <c r="AS7" s="16">
        <v>1966.7705247789997</v>
      </c>
      <c r="AT7" s="16">
        <v>2042.0174815370001</v>
      </c>
      <c r="AU7" s="16">
        <v>2069.5823943900004</v>
      </c>
      <c r="AV7" s="16">
        <v>2081.3770124299999</v>
      </c>
      <c r="AW7" s="16">
        <v>2184.3818180320482</v>
      </c>
      <c r="AX7" s="16">
        <v>2330.7125575532341</v>
      </c>
      <c r="AY7" s="16">
        <v>2362.9670888399992</v>
      </c>
      <c r="AZ7" s="16">
        <v>2461.1398704999997</v>
      </c>
      <c r="BA7" s="16">
        <v>2494.9536564020004</v>
      </c>
      <c r="BB7" s="16">
        <v>2465.2374821600001</v>
      </c>
      <c r="BC7" s="16">
        <v>2520.8813407099992</v>
      </c>
      <c r="BD7" s="16">
        <v>2525.0729734000001</v>
      </c>
      <c r="BE7" s="16">
        <v>2524.2154242500001</v>
      </c>
      <c r="BF7" s="16">
        <v>2636.1068188200002</v>
      </c>
      <c r="BG7" s="16">
        <v>2749.9520677700007</v>
      </c>
      <c r="BH7" s="16">
        <v>2745.8325173081716</v>
      </c>
      <c r="BI7" s="16">
        <v>2769.7069470152501</v>
      </c>
      <c r="BJ7" s="16">
        <v>2841.3362134600002</v>
      </c>
      <c r="BK7" s="16">
        <v>2801.8288567322288</v>
      </c>
      <c r="BL7" s="16">
        <v>2877.5759149071109</v>
      </c>
      <c r="BM7" s="16">
        <v>2959.2581532422319</v>
      </c>
      <c r="BN7" s="16">
        <v>2959.1440917522305</v>
      </c>
      <c r="BO7" s="16">
        <v>2966.3107049562313</v>
      </c>
      <c r="BP7" s="16">
        <v>2747.5510808582308</v>
      </c>
      <c r="BQ7" s="16">
        <v>2816.2202565900002</v>
      </c>
      <c r="BR7" s="16">
        <v>2770.3988340300002</v>
      </c>
      <c r="BS7" s="16">
        <v>2330.4955300999991</v>
      </c>
      <c r="BT7" s="16">
        <v>2298.3266553599997</v>
      </c>
      <c r="BU7" s="16">
        <v>2002.7560236318755</v>
      </c>
      <c r="BV7" s="16">
        <v>1795.2985298700003</v>
      </c>
      <c r="BW7" s="16">
        <v>2123.4012927199992</v>
      </c>
      <c r="BX7" s="16">
        <v>2135.153050023001</v>
      </c>
      <c r="BY7" s="16">
        <v>2088.4531219930004</v>
      </c>
      <c r="BZ7" s="16">
        <v>2103.1857576830012</v>
      </c>
      <c r="CA7" s="16">
        <v>2072.0540746599995</v>
      </c>
      <c r="CB7" s="16">
        <v>2071.2775816809999</v>
      </c>
      <c r="CC7" s="16">
        <v>2095.0293276843327</v>
      </c>
      <c r="CD7" s="16">
        <v>2107.6563497743332</v>
      </c>
      <c r="CE7" s="16">
        <v>2121.3358958543317</v>
      </c>
      <c r="CF7" s="16">
        <v>1951.7690927503998</v>
      </c>
      <c r="CG7" s="16">
        <v>2041.2756929603993</v>
      </c>
      <c r="CH7" s="16">
        <v>2075.6820078104006</v>
      </c>
      <c r="CI7" s="16">
        <v>2034.4236772733998</v>
      </c>
      <c r="CJ7" s="16">
        <v>2040.5500020910017</v>
      </c>
      <c r="CK7" s="16">
        <v>2191.1455011080002</v>
      </c>
      <c r="CL7" s="16">
        <v>2275.0054816840006</v>
      </c>
      <c r="CM7" s="16">
        <v>2449.7201785140001</v>
      </c>
      <c r="CN7" s="16">
        <v>2509.7523296510008</v>
      </c>
      <c r="CO7" s="16">
        <v>2526.6866535640002</v>
      </c>
      <c r="CP7" s="16">
        <v>2641.5187808740002</v>
      </c>
      <c r="CQ7" s="16">
        <v>2673.5809623360001</v>
      </c>
      <c r="CR7" s="16">
        <v>3639.9121303570023</v>
      </c>
      <c r="CS7" s="16">
        <v>3665.6872067448312</v>
      </c>
      <c r="CT7" s="16">
        <v>3586.3002000100005</v>
      </c>
      <c r="CU7" s="16">
        <v>3488.8633890500005</v>
      </c>
      <c r="CV7" s="16">
        <v>3508.3350092700007</v>
      </c>
      <c r="CW7" s="16">
        <v>3471.5560154900004</v>
      </c>
      <c r="CX7" s="16">
        <v>3523.99168745</v>
      </c>
      <c r="CY7" s="16">
        <v>3557.9440505700004</v>
      </c>
      <c r="CZ7" s="16">
        <v>3443.3341812900012</v>
      </c>
      <c r="DA7" s="16">
        <v>3440.5692459501265</v>
      </c>
      <c r="DB7" s="16">
        <v>3465.0712913482889</v>
      </c>
      <c r="DC7" s="16">
        <v>3475.5845788282904</v>
      </c>
      <c r="DD7" s="16">
        <v>3776.0365506882895</v>
      </c>
      <c r="DE7" s="16">
        <v>3706.3028144482882</v>
      </c>
      <c r="DF7" s="16">
        <v>3472.3664729357888</v>
      </c>
      <c r="DG7" s="16">
        <v>3475.6663956257898</v>
      </c>
      <c r="DH7" s="16">
        <v>3433.7628298457894</v>
      </c>
      <c r="DI7" s="16">
        <v>3534.2879949657899</v>
      </c>
      <c r="DJ7" s="16">
        <v>3575.1215906457905</v>
      </c>
      <c r="DK7" s="16">
        <v>3616.7592362157902</v>
      </c>
      <c r="DL7" s="16">
        <v>3847.7783835857904</v>
      </c>
      <c r="DM7" s="16">
        <v>3931.9878411757913</v>
      </c>
      <c r="DN7" s="16">
        <v>4071.6152980582915</v>
      </c>
      <c r="DO7" s="16">
        <v>4116.4007764169901</v>
      </c>
      <c r="DP7" s="16">
        <v>4191.7327398269908</v>
      </c>
      <c r="DQ7" s="16">
        <v>4134.6612130071444</v>
      </c>
      <c r="DR7" s="16">
        <v>4206.867490596992</v>
      </c>
      <c r="DS7" s="16">
        <v>4268.1199474069908</v>
      </c>
      <c r="DT7" s="16">
        <v>4399.5283302469907</v>
      </c>
      <c r="DU7" s="16">
        <v>4627.1366655769871</v>
      </c>
      <c r="DV7" s="16">
        <v>4661.2556814969903</v>
      </c>
      <c r="DW7" s="16">
        <v>5258.1940962769886</v>
      </c>
      <c r="DX7" s="16">
        <v>5238.0275842970877</v>
      </c>
      <c r="DY7" s="16">
        <v>5204.806079476989</v>
      </c>
      <c r="DZ7" s="16">
        <v>5069.4917289269888</v>
      </c>
    </row>
    <row r="8" spans="1:130" s="18" customFormat="1" x14ac:dyDescent="0.3">
      <c r="A8" s="15" t="s">
        <v>20</v>
      </c>
      <c r="B8" s="16">
        <v>53.349116089999995</v>
      </c>
      <c r="C8" s="16">
        <v>52.914745310000001</v>
      </c>
      <c r="D8" s="16">
        <v>55.45330079</v>
      </c>
      <c r="E8" s="16">
        <v>52.006439219999997</v>
      </c>
      <c r="F8" s="16">
        <v>51.367010219999997</v>
      </c>
      <c r="G8" s="16">
        <v>53.107120259999995</v>
      </c>
      <c r="H8" s="16">
        <v>56.544149239999996</v>
      </c>
      <c r="I8" s="16">
        <v>56.695150060000003</v>
      </c>
      <c r="J8" s="16">
        <v>57.543661419999999</v>
      </c>
      <c r="K8" s="16">
        <v>56.239260000000002</v>
      </c>
      <c r="L8" s="16">
        <v>56.055949054999999</v>
      </c>
      <c r="M8" s="16">
        <v>55.356565615000008</v>
      </c>
      <c r="N8" s="16">
        <v>54.322910795000006</v>
      </c>
      <c r="O8" s="16">
        <v>64.599999999999994</v>
      </c>
      <c r="P8" s="16">
        <v>68.115849690900006</v>
      </c>
      <c r="Q8" s="16">
        <v>116.60970413089998</v>
      </c>
      <c r="R8" s="16">
        <v>119.67365804089999</v>
      </c>
      <c r="S8" s="16">
        <v>122.54134770089999</v>
      </c>
      <c r="T8" s="16">
        <v>124.05580489089999</v>
      </c>
      <c r="U8" s="16">
        <v>122.66722846089999</v>
      </c>
      <c r="V8" s="16">
        <v>123.0279697709</v>
      </c>
      <c r="W8" s="16">
        <v>127.1624594509</v>
      </c>
      <c r="X8" s="16">
        <v>128.6830050909</v>
      </c>
      <c r="Y8" s="16">
        <v>120.5030341009</v>
      </c>
      <c r="Z8" s="16">
        <v>121.44627523090001</v>
      </c>
      <c r="AA8" s="16">
        <v>124.1322651909</v>
      </c>
      <c r="AB8" s="16">
        <v>130.30033527090001</v>
      </c>
      <c r="AC8" s="16">
        <v>128.88058259090002</v>
      </c>
      <c r="AD8" s="16">
        <v>129.2533929009</v>
      </c>
      <c r="AE8" s="16">
        <v>130.4878879309</v>
      </c>
      <c r="AF8" s="16">
        <v>137.38483136000002</v>
      </c>
      <c r="AG8" s="16">
        <v>139.9578885</v>
      </c>
      <c r="AH8" s="16">
        <v>144.54277435</v>
      </c>
      <c r="AI8" s="16">
        <v>144.59157318000001</v>
      </c>
      <c r="AJ8" s="16">
        <v>148.20667756</v>
      </c>
      <c r="AK8" s="16">
        <v>153.39069308500001</v>
      </c>
      <c r="AL8" s="16">
        <v>152.09900911500003</v>
      </c>
      <c r="AM8" s="16">
        <v>150.91820390059999</v>
      </c>
      <c r="AN8" s="16">
        <v>155.9418167156</v>
      </c>
      <c r="AO8" s="16">
        <v>152.14358788000001</v>
      </c>
      <c r="AP8" s="16">
        <v>152.34511165000004</v>
      </c>
      <c r="AQ8" s="16">
        <v>151.94742935000002</v>
      </c>
      <c r="AR8" s="16">
        <v>149.62236180000002</v>
      </c>
      <c r="AS8" s="16">
        <v>139.51669099600005</v>
      </c>
      <c r="AT8" s="16">
        <v>147.16314069999999</v>
      </c>
      <c r="AU8" s="16">
        <v>161.18916104000002</v>
      </c>
      <c r="AV8" s="16">
        <v>159.29296694000001</v>
      </c>
      <c r="AW8" s="16">
        <v>140.90306140108802</v>
      </c>
      <c r="AX8" s="16">
        <v>155.93211852515796</v>
      </c>
      <c r="AY8" s="16">
        <v>158.70810904000001</v>
      </c>
      <c r="AZ8" s="16">
        <v>176.20532720999998</v>
      </c>
      <c r="BA8" s="16">
        <v>170.78636822499999</v>
      </c>
      <c r="BB8" s="16">
        <v>175.88221672</v>
      </c>
      <c r="BC8" s="16">
        <v>198.31089918999996</v>
      </c>
      <c r="BD8" s="16">
        <v>198.11270133000002</v>
      </c>
      <c r="BE8" s="16">
        <v>188.88405216000001</v>
      </c>
      <c r="BF8" s="16">
        <v>188.26024957000001</v>
      </c>
      <c r="BG8" s="16">
        <v>184.35421389999999</v>
      </c>
      <c r="BH8" s="16">
        <v>184.08363082681788</v>
      </c>
      <c r="BI8" s="16">
        <v>176.88261617999999</v>
      </c>
      <c r="BJ8" s="16">
        <v>186.36379125000002</v>
      </c>
      <c r="BK8" s="16">
        <v>174.73985126999997</v>
      </c>
      <c r="BL8" s="16">
        <v>173.42265233327998</v>
      </c>
      <c r="BM8" s="16">
        <v>177.56663029000001</v>
      </c>
      <c r="BN8" s="16">
        <v>175.11930170999997</v>
      </c>
      <c r="BO8" s="16">
        <v>176.76640368399998</v>
      </c>
      <c r="BP8" s="16">
        <v>149.34716072800001</v>
      </c>
      <c r="BQ8" s="16">
        <v>144.79636238999998</v>
      </c>
      <c r="BR8" s="16">
        <v>147.26358338</v>
      </c>
      <c r="BS8" s="16">
        <v>145.69413784999998</v>
      </c>
      <c r="BT8" s="16">
        <v>143.53754693999997</v>
      </c>
      <c r="BU8" s="16">
        <v>153.9849059</v>
      </c>
      <c r="BV8" s="16">
        <v>118.57715594000001</v>
      </c>
      <c r="BW8" s="16">
        <v>98.919684460000013</v>
      </c>
      <c r="BX8" s="16">
        <v>94.143835629999984</v>
      </c>
      <c r="BY8" s="16">
        <v>97.456442209999992</v>
      </c>
      <c r="BZ8" s="16">
        <v>103.28609827999999</v>
      </c>
      <c r="CA8" s="16">
        <v>100.47283532999998</v>
      </c>
      <c r="CB8" s="16">
        <v>100.22313106999999</v>
      </c>
      <c r="CC8" s="16">
        <v>100.43669610000001</v>
      </c>
      <c r="CD8" s="16">
        <v>100.15999240000001</v>
      </c>
      <c r="CE8" s="16">
        <v>98.260847750000011</v>
      </c>
      <c r="CF8" s="16">
        <v>53.000802370000002</v>
      </c>
      <c r="CG8" s="16">
        <v>56.261066220000004</v>
      </c>
      <c r="CH8" s="16">
        <v>63.405206590000013</v>
      </c>
      <c r="CI8" s="16">
        <v>63.732895150000004</v>
      </c>
      <c r="CJ8" s="16">
        <v>60.412033119999997</v>
      </c>
      <c r="CK8" s="16">
        <v>65.836026360000005</v>
      </c>
      <c r="CL8" s="16">
        <v>81.600902480000002</v>
      </c>
      <c r="CM8" s="16">
        <v>83.006073360000016</v>
      </c>
      <c r="CN8" s="16">
        <v>80.321511180000002</v>
      </c>
      <c r="CO8" s="16">
        <v>81.70987556</v>
      </c>
      <c r="CP8" s="16">
        <v>83.434921310000021</v>
      </c>
      <c r="CQ8" s="16">
        <v>120.72610651000001</v>
      </c>
      <c r="CR8" s="16">
        <v>96.791353450000031</v>
      </c>
      <c r="CS8" s="16">
        <v>93.56520648999998</v>
      </c>
      <c r="CT8" s="16">
        <v>130.97502425000002</v>
      </c>
      <c r="CU8" s="16">
        <v>120.36889791</v>
      </c>
      <c r="CV8" s="16">
        <v>114.55383329000003</v>
      </c>
      <c r="CW8" s="16">
        <v>132.01675933000001</v>
      </c>
      <c r="CX8" s="16">
        <v>136.03797453000001</v>
      </c>
      <c r="CY8" s="16">
        <v>139.19048881999998</v>
      </c>
      <c r="CZ8" s="16">
        <v>213.84841248999999</v>
      </c>
      <c r="DA8" s="16">
        <v>208.06201604999998</v>
      </c>
      <c r="DB8" s="16">
        <v>204.61886301000001</v>
      </c>
      <c r="DC8" s="16">
        <v>204.60500297000002</v>
      </c>
      <c r="DD8" s="16">
        <v>220.83125821000002</v>
      </c>
      <c r="DE8" s="16">
        <v>221.48453843000004</v>
      </c>
      <c r="DF8" s="16">
        <v>216.12057439999995</v>
      </c>
      <c r="DG8" s="16">
        <v>221.19394825999996</v>
      </c>
      <c r="DH8" s="16">
        <v>225.86252906999997</v>
      </c>
      <c r="DI8" s="16">
        <v>230.41059359999997</v>
      </c>
      <c r="DJ8" s="16">
        <v>227.58523176999995</v>
      </c>
      <c r="DK8" s="16">
        <v>201.23184560000001</v>
      </c>
      <c r="DL8" s="16">
        <v>207.87607477000003</v>
      </c>
      <c r="DM8" s="16">
        <v>207.45911106999995</v>
      </c>
      <c r="DN8" s="16">
        <v>216.25453010999999</v>
      </c>
      <c r="DO8" s="16">
        <v>135.47709558</v>
      </c>
      <c r="DP8" s="16">
        <v>147.67979651000002</v>
      </c>
      <c r="DQ8" s="16">
        <v>154.39734415000001</v>
      </c>
      <c r="DR8" s="16">
        <v>159.35285646999998</v>
      </c>
      <c r="DS8" s="16">
        <v>163.40508962000001</v>
      </c>
      <c r="DT8" s="16">
        <v>164.92922626000001</v>
      </c>
      <c r="DU8" s="16">
        <v>177.47290928999999</v>
      </c>
      <c r="DV8" s="16">
        <v>173.34781987999997</v>
      </c>
      <c r="DW8" s="16">
        <v>189.58144718</v>
      </c>
      <c r="DX8" s="16">
        <v>187.97975916999997</v>
      </c>
      <c r="DY8" s="16">
        <v>186.69318579000003</v>
      </c>
      <c r="DZ8" s="16">
        <v>151.90643013000002</v>
      </c>
    </row>
    <row r="9" spans="1:130" s="18" customFormat="1" x14ac:dyDescent="0.3">
      <c r="A9" s="15" t="s">
        <v>21</v>
      </c>
      <c r="B9" s="16">
        <v>597.03183539999998</v>
      </c>
      <c r="C9" s="16">
        <v>599.29545129999997</v>
      </c>
      <c r="D9" s="16">
        <v>633.82593919999999</v>
      </c>
      <c r="E9" s="16">
        <v>667.28021779999995</v>
      </c>
      <c r="F9" s="16">
        <v>679.81545082300011</v>
      </c>
      <c r="G9" s="16">
        <v>706.99156911300008</v>
      </c>
      <c r="H9" s="16">
        <v>732.28468549900015</v>
      </c>
      <c r="I9" s="16">
        <v>749.98138101999984</v>
      </c>
      <c r="J9" s="16">
        <v>820.51964557089968</v>
      </c>
      <c r="K9" s="16">
        <v>1006.1856</v>
      </c>
      <c r="L9" s="16">
        <v>982.68999676050021</v>
      </c>
      <c r="M9" s="16">
        <v>1067.5373137045005</v>
      </c>
      <c r="N9" s="16">
        <v>990.2144093321001</v>
      </c>
      <c r="O9" s="16">
        <v>1144</v>
      </c>
      <c r="P9" s="16">
        <v>1264.9195251071001</v>
      </c>
      <c r="Q9" s="16">
        <v>1368.0465786671</v>
      </c>
      <c r="R9" s="16">
        <v>1511.7551696371004</v>
      </c>
      <c r="S9" s="16">
        <v>1466.9563262770998</v>
      </c>
      <c r="T9" s="16">
        <v>1487.3533116451001</v>
      </c>
      <c r="U9" s="16">
        <v>1520.2231252240999</v>
      </c>
      <c r="V9" s="16">
        <v>1592.8229235411</v>
      </c>
      <c r="W9" s="16">
        <v>1621.2400121810999</v>
      </c>
      <c r="X9" s="16">
        <v>1652.5688978511002</v>
      </c>
      <c r="Y9" s="16">
        <v>1628.2971756410998</v>
      </c>
      <c r="Z9" s="16">
        <v>1842.0651824411</v>
      </c>
      <c r="AA9" s="16">
        <v>1728.3688637610999</v>
      </c>
      <c r="AB9" s="16">
        <v>1785.1238597120996</v>
      </c>
      <c r="AC9" s="16">
        <v>1926.8316454020992</v>
      </c>
      <c r="AD9" s="16">
        <v>1892.7678171820996</v>
      </c>
      <c r="AE9" s="16">
        <v>1936.1801568721005</v>
      </c>
      <c r="AF9" s="16">
        <v>2007.1004364369996</v>
      </c>
      <c r="AG9" s="16">
        <v>2052.5921575417797</v>
      </c>
      <c r="AH9" s="16">
        <v>2162.4538414970002</v>
      </c>
      <c r="AI9" s="16">
        <v>2286.6559749570001</v>
      </c>
      <c r="AJ9" s="16">
        <v>2200.1783332069999</v>
      </c>
      <c r="AK9" s="16">
        <v>2237.461012582</v>
      </c>
      <c r="AL9" s="16">
        <v>2347.3436251420007</v>
      </c>
      <c r="AM9" s="16">
        <v>2348.8501399167999</v>
      </c>
      <c r="AN9" s="16">
        <v>2199.9764987118001</v>
      </c>
      <c r="AO9" s="16">
        <v>2666.9842923197998</v>
      </c>
      <c r="AP9" s="16">
        <v>2324.0141983369999</v>
      </c>
      <c r="AQ9" s="16">
        <v>2608.5819361869999</v>
      </c>
      <c r="AR9" s="16">
        <v>2657.8264101355007</v>
      </c>
      <c r="AS9" s="16">
        <v>2691.9758165349995</v>
      </c>
      <c r="AT9" s="16">
        <v>2704.6304621769996</v>
      </c>
      <c r="AU9" s="16">
        <v>2901.443022388939</v>
      </c>
      <c r="AV9" s="16">
        <v>2958.3546161704949</v>
      </c>
      <c r="AW9" s="16">
        <v>3127.1286275453281</v>
      </c>
      <c r="AX9" s="16">
        <v>3225.2461151561465</v>
      </c>
      <c r="AY9" s="16">
        <v>4812.9182970189395</v>
      </c>
      <c r="AZ9" s="16">
        <v>5083.0199643889418</v>
      </c>
      <c r="BA9" s="16">
        <v>5217.3764607584408</v>
      </c>
      <c r="BB9" s="16">
        <v>5095.2125856699995</v>
      </c>
      <c r="BC9" s="16">
        <v>5114.88340238</v>
      </c>
      <c r="BD9" s="16">
        <v>5281.5386802000012</v>
      </c>
      <c r="BE9" s="16">
        <v>5339.0322148800005</v>
      </c>
      <c r="BF9" s="16">
        <v>5497.9535540299985</v>
      </c>
      <c r="BG9" s="16">
        <v>5742.8797440599992</v>
      </c>
      <c r="BH9" s="16">
        <v>5773.7485901690688</v>
      </c>
      <c r="BI9" s="16">
        <v>5957.1391498167013</v>
      </c>
      <c r="BJ9" s="16">
        <v>6339.7136988866678</v>
      </c>
      <c r="BK9" s="16">
        <v>6268.2768529366676</v>
      </c>
      <c r="BL9" s="16">
        <v>6384.3006349824263</v>
      </c>
      <c r="BM9" s="16">
        <v>6546.784413516667</v>
      </c>
      <c r="BN9" s="16">
        <v>6587.234511206666</v>
      </c>
      <c r="BO9" s="16">
        <v>6707.0152526046668</v>
      </c>
      <c r="BP9" s="16">
        <v>6744.165614976665</v>
      </c>
      <c r="BQ9" s="16">
        <v>5949.2974584199992</v>
      </c>
      <c r="BR9" s="16">
        <v>6037.5468426200005</v>
      </c>
      <c r="BS9" s="16">
        <v>5553.1962959634375</v>
      </c>
      <c r="BT9" s="16">
        <v>5596.3233381135551</v>
      </c>
      <c r="BU9" s="16">
        <v>5300.7211434800001</v>
      </c>
      <c r="BV9" s="16">
        <v>4667.3560093399992</v>
      </c>
      <c r="BW9" s="16">
        <v>4836.4276322899996</v>
      </c>
      <c r="BX9" s="16">
        <v>4999.6657383899992</v>
      </c>
      <c r="BY9" s="16">
        <v>5182.7897065599991</v>
      </c>
      <c r="BZ9" s="16">
        <v>5366.2397891699984</v>
      </c>
      <c r="CA9" s="16">
        <v>5449.684434849999</v>
      </c>
      <c r="CB9" s="16">
        <v>5718.6643677900001</v>
      </c>
      <c r="CC9" s="16">
        <v>5823.5635604266663</v>
      </c>
      <c r="CD9" s="16">
        <v>6111.8963367866672</v>
      </c>
      <c r="CE9" s="16">
        <v>6278.3922207166625</v>
      </c>
      <c r="CF9" s="16">
        <v>6320.8071945905986</v>
      </c>
      <c r="CG9" s="16">
        <v>6506.2841517405977</v>
      </c>
      <c r="CH9" s="16">
        <v>6706.0159163005983</v>
      </c>
      <c r="CI9" s="16">
        <v>6717.9103907505996</v>
      </c>
      <c r="CJ9" s="16">
        <v>7004.9463187430001</v>
      </c>
      <c r="CK9" s="16">
        <v>7294.693155269998</v>
      </c>
      <c r="CL9" s="16">
        <v>7341.4063876029968</v>
      </c>
      <c r="CM9" s="16">
        <v>7554.7101008430009</v>
      </c>
      <c r="CN9" s="16">
        <v>7959.5760963430002</v>
      </c>
      <c r="CO9" s="16">
        <v>7898.000597663</v>
      </c>
      <c r="CP9" s="16">
        <v>8125.6538828529992</v>
      </c>
      <c r="CQ9" s="16">
        <v>8416.0667443429993</v>
      </c>
      <c r="CR9" s="16">
        <v>8674.5508722499999</v>
      </c>
      <c r="CS9" s="16">
        <v>8922.6808613493722</v>
      </c>
      <c r="CT9" s="16">
        <v>9271.0917434700004</v>
      </c>
      <c r="CU9" s="16">
        <v>9399.1048510100009</v>
      </c>
      <c r="CV9" s="16">
        <v>9142.3602506599982</v>
      </c>
      <c r="CW9" s="16">
        <v>8903.6860684999992</v>
      </c>
      <c r="CX9" s="16">
        <v>8869.2317441499981</v>
      </c>
      <c r="CY9" s="16">
        <v>8942.7046967699989</v>
      </c>
      <c r="CZ9" s="16">
        <v>8928.6618224200029</v>
      </c>
      <c r="DA9" s="16">
        <v>9003.1434043200006</v>
      </c>
      <c r="DB9" s="16">
        <v>9028.2421832499967</v>
      </c>
      <c r="DC9" s="16">
        <v>8936.8059050600004</v>
      </c>
      <c r="DD9" s="16">
        <v>8900.4927263200007</v>
      </c>
      <c r="DE9" s="16">
        <v>9377.0918913800015</v>
      </c>
      <c r="DF9" s="16">
        <v>8130.765893060001</v>
      </c>
      <c r="DG9" s="16">
        <v>8361.7579193999973</v>
      </c>
      <c r="DH9" s="16">
        <v>8347.7074706900075</v>
      </c>
      <c r="DI9" s="16">
        <v>8830.6099593600156</v>
      </c>
      <c r="DJ9" s="16">
        <v>9101.0887569100087</v>
      </c>
      <c r="DK9" s="16">
        <v>9525.7126449200041</v>
      </c>
      <c r="DL9" s="16">
        <v>10608.445192600004</v>
      </c>
      <c r="DM9" s="16">
        <v>11306.450539164996</v>
      </c>
      <c r="DN9" s="16">
        <v>12122.5131571</v>
      </c>
      <c r="DO9" s="16">
        <v>12918.350173239991</v>
      </c>
      <c r="DP9" s="16">
        <v>13213.709112489993</v>
      </c>
      <c r="DQ9" s="16">
        <v>13116.23377387499</v>
      </c>
      <c r="DR9" s="16">
        <v>13874.363756774233</v>
      </c>
      <c r="DS9" s="16">
        <v>14467.414101175009</v>
      </c>
      <c r="DT9" s="16">
        <v>15581.398042655008</v>
      </c>
      <c r="DU9" s="16">
        <v>16701.296391985001</v>
      </c>
      <c r="DV9" s="16">
        <v>16344.426219735</v>
      </c>
      <c r="DW9" s="16">
        <v>16854.293704924996</v>
      </c>
      <c r="DX9" s="16">
        <v>17014.818833018009</v>
      </c>
      <c r="DY9" s="16">
        <v>17056.340379835012</v>
      </c>
      <c r="DZ9" s="16">
        <v>17191.829338690004</v>
      </c>
    </row>
    <row r="10" spans="1:130" s="18" customFormat="1" x14ac:dyDescent="0.3">
      <c r="A10" s="15" t="s">
        <v>22</v>
      </c>
      <c r="B10" s="16">
        <v>73.293354609999994</v>
      </c>
      <c r="C10" s="16">
        <v>82.176619099999996</v>
      </c>
      <c r="D10" s="16">
        <v>77.589333499999995</v>
      </c>
      <c r="E10" s="16">
        <v>78.439951129999997</v>
      </c>
      <c r="F10" s="16">
        <v>80.817543321000002</v>
      </c>
      <c r="G10" s="16">
        <v>75.429411756999997</v>
      </c>
      <c r="H10" s="16">
        <v>73.815366410999999</v>
      </c>
      <c r="I10" s="16">
        <v>85.173981475999994</v>
      </c>
      <c r="J10" s="16">
        <v>56.728905966999996</v>
      </c>
      <c r="K10" s="16">
        <v>62.090029999999999</v>
      </c>
      <c r="L10" s="16">
        <v>62.209553479</v>
      </c>
      <c r="M10" s="16">
        <v>65.128473198999998</v>
      </c>
      <c r="N10" s="16">
        <v>83.039694362999981</v>
      </c>
      <c r="O10" s="16">
        <v>75.3</v>
      </c>
      <c r="P10" s="16">
        <v>85.565934620999997</v>
      </c>
      <c r="Q10" s="16">
        <v>103.91271356899999</v>
      </c>
      <c r="R10" s="16">
        <v>24.991190035999999</v>
      </c>
      <c r="S10" s="16">
        <v>11.880450435999999</v>
      </c>
      <c r="T10" s="16">
        <v>12.612021675999998</v>
      </c>
      <c r="U10" s="16">
        <v>12.745724456</v>
      </c>
      <c r="V10" s="16">
        <v>10.218603536</v>
      </c>
      <c r="W10" s="16">
        <v>14.718202302999998</v>
      </c>
      <c r="X10" s="16">
        <v>8.6151591029999999</v>
      </c>
      <c r="Y10" s="16">
        <v>345.46279118270013</v>
      </c>
      <c r="Z10" s="16">
        <v>3055.3042341696</v>
      </c>
      <c r="AA10" s="16">
        <v>3129.0225619496</v>
      </c>
      <c r="AB10" s="16">
        <v>3203.6959284697</v>
      </c>
      <c r="AC10" s="16">
        <v>3423.2737739396998</v>
      </c>
      <c r="AD10" s="16">
        <v>3500.7666017695997</v>
      </c>
      <c r="AE10" s="16">
        <v>3589.057403509601</v>
      </c>
      <c r="AF10" s="16">
        <v>3697.3782383900002</v>
      </c>
      <c r="AG10" s="16">
        <v>3801.6992726800004</v>
      </c>
      <c r="AH10" s="16">
        <v>3920.7074505199994</v>
      </c>
      <c r="AI10" s="16">
        <v>4097.9277626999992</v>
      </c>
      <c r="AJ10" s="16">
        <v>4244.5122169400001</v>
      </c>
      <c r="AK10" s="16">
        <v>7.4188733650000005</v>
      </c>
      <c r="AL10" s="16">
        <v>4332.5181473149996</v>
      </c>
      <c r="AM10" s="16">
        <v>10.007748945000001</v>
      </c>
      <c r="AN10" s="16">
        <v>9.8794541999999996</v>
      </c>
      <c r="AO10" s="16">
        <v>10.259516950000002</v>
      </c>
      <c r="AP10" s="16">
        <v>9.667448349999999</v>
      </c>
      <c r="AQ10" s="16">
        <v>9.8459511600000003</v>
      </c>
      <c r="AR10" s="16">
        <v>9.738697329999999</v>
      </c>
      <c r="AS10" s="16">
        <v>9.6177504599999999</v>
      </c>
      <c r="AT10" s="16">
        <v>9.2409340000000011</v>
      </c>
      <c r="AU10" s="16">
        <v>9.5206003199999998</v>
      </c>
      <c r="AV10" s="16">
        <v>9.2788239400000005</v>
      </c>
      <c r="AW10" s="16">
        <v>8.9810983100000019</v>
      </c>
      <c r="AX10" s="16">
        <v>6.9590386300000011</v>
      </c>
      <c r="AY10" s="16">
        <v>6.7995723200000002</v>
      </c>
      <c r="AZ10" s="16">
        <v>6.8243959400000005</v>
      </c>
      <c r="BA10" s="16">
        <v>8.0941899300000006</v>
      </c>
      <c r="BB10" s="16">
        <v>8.0230367499999993</v>
      </c>
      <c r="BC10" s="16">
        <v>7.9941633799999998</v>
      </c>
      <c r="BD10" s="16">
        <v>5.4421831600000008</v>
      </c>
      <c r="BE10" s="16">
        <v>5.04542263</v>
      </c>
      <c r="BF10" s="16">
        <v>238.29189940000003</v>
      </c>
      <c r="BG10" s="16">
        <v>240.12171728999999</v>
      </c>
      <c r="BH10" s="16">
        <v>4.0102952199999997</v>
      </c>
      <c r="BI10" s="16">
        <v>5.1926410299999999</v>
      </c>
      <c r="BJ10" s="16">
        <v>5.1860903199999999</v>
      </c>
      <c r="BK10" s="16">
        <v>5.1673220000000004</v>
      </c>
      <c r="BL10" s="16">
        <v>5.0963031599999997</v>
      </c>
      <c r="BM10" s="16">
        <v>5.0640670599999993</v>
      </c>
      <c r="BN10" s="16">
        <v>5.7673708499999998</v>
      </c>
      <c r="BO10" s="16">
        <v>6.4078506800000001</v>
      </c>
      <c r="BP10" s="16">
        <v>7.7142406100000001</v>
      </c>
      <c r="BQ10" s="16">
        <v>7.2387156300000006</v>
      </c>
      <c r="BR10" s="16">
        <v>7.0471220499999996</v>
      </c>
      <c r="BS10" s="16">
        <v>4.7990695900000002</v>
      </c>
      <c r="BT10" s="16">
        <v>3.8318819899999998</v>
      </c>
      <c r="BU10" s="16">
        <v>6.1336884300000003</v>
      </c>
      <c r="BV10" s="16">
        <v>6.3154245700000002</v>
      </c>
      <c r="BW10" s="16">
        <v>8.5802932199999997</v>
      </c>
      <c r="BX10" s="16">
        <v>11.267799890000001</v>
      </c>
      <c r="BY10" s="16">
        <v>7.8254753500000005</v>
      </c>
      <c r="BZ10" s="16">
        <v>14.701665570000001</v>
      </c>
      <c r="CA10" s="16">
        <v>10.241848220000001</v>
      </c>
      <c r="CB10" s="16">
        <v>28.154542920000001</v>
      </c>
      <c r="CC10" s="16">
        <v>39.814918149999997</v>
      </c>
      <c r="CD10" s="16">
        <v>33.600570339999997</v>
      </c>
      <c r="CE10" s="16">
        <v>39.651538929999994</v>
      </c>
      <c r="CF10" s="16">
        <v>39.899009030000002</v>
      </c>
      <c r="CG10" s="16">
        <v>43.61340946</v>
      </c>
      <c r="CH10" s="16">
        <v>53.165838709999996</v>
      </c>
      <c r="CI10" s="16">
        <v>53.522836890000001</v>
      </c>
      <c r="CJ10" s="16">
        <v>50.747527849999997</v>
      </c>
      <c r="CK10" s="16">
        <v>62.961250300000003</v>
      </c>
      <c r="CL10" s="16">
        <v>75.950769780000002</v>
      </c>
      <c r="CM10" s="16">
        <v>79.979557830000005</v>
      </c>
      <c r="CN10" s="16">
        <v>118.03686022000001</v>
      </c>
      <c r="CO10" s="16">
        <v>111.48915380999999</v>
      </c>
      <c r="CP10" s="16">
        <v>117.82112308000001</v>
      </c>
      <c r="CQ10" s="16">
        <v>127.49344786</v>
      </c>
      <c r="CR10" s="16">
        <v>128.19119403000002</v>
      </c>
      <c r="CS10" s="16">
        <v>133.77015673000002</v>
      </c>
      <c r="CT10" s="16">
        <v>46.798527360000001</v>
      </c>
      <c r="CU10" s="16">
        <v>4.3333800299999989</v>
      </c>
      <c r="CV10" s="16">
        <v>43.021569929999998</v>
      </c>
      <c r="CW10" s="16">
        <v>34.101579280000003</v>
      </c>
      <c r="CX10" s="16">
        <v>34.521092549999999</v>
      </c>
      <c r="CY10" s="16">
        <v>37.146835609999997</v>
      </c>
      <c r="CZ10" s="16">
        <v>41.861458729999988</v>
      </c>
      <c r="DA10" s="16">
        <v>46.54023268000001</v>
      </c>
      <c r="DB10" s="16">
        <v>48.751355779999997</v>
      </c>
      <c r="DC10" s="16">
        <v>50.335161190000001</v>
      </c>
      <c r="DD10" s="16">
        <v>49.979555529999999</v>
      </c>
      <c r="DE10" s="16">
        <v>57.678265419999988</v>
      </c>
      <c r="DF10" s="16">
        <v>60.697258979999994</v>
      </c>
      <c r="DG10" s="16">
        <v>62.552502620000013</v>
      </c>
      <c r="DH10" s="16">
        <v>59.438168420000004</v>
      </c>
      <c r="DI10" s="16">
        <v>51.598605990000003</v>
      </c>
      <c r="DJ10" s="16">
        <v>50.353233390000007</v>
      </c>
      <c r="DK10" s="16">
        <v>46.553485810000005</v>
      </c>
      <c r="DL10" s="16">
        <v>47.175505880000003</v>
      </c>
      <c r="DM10" s="16">
        <v>47.156374439999993</v>
      </c>
      <c r="DN10" s="16">
        <v>53.894745689999993</v>
      </c>
      <c r="DO10" s="16">
        <v>56.362922599999997</v>
      </c>
      <c r="DP10" s="16">
        <v>51.817814370000001</v>
      </c>
      <c r="DQ10" s="16">
        <v>45.507596860000007</v>
      </c>
      <c r="DR10" s="16">
        <v>45.243707649999997</v>
      </c>
      <c r="DS10" s="16">
        <v>48.229460930000002</v>
      </c>
      <c r="DT10" s="16">
        <v>40.771525740000001</v>
      </c>
      <c r="DU10" s="16">
        <v>47.983181560000006</v>
      </c>
      <c r="DV10" s="16">
        <v>46.870425589999996</v>
      </c>
      <c r="DW10" s="16">
        <v>42.932281999999994</v>
      </c>
      <c r="DX10" s="16">
        <v>41.105860959999994</v>
      </c>
      <c r="DY10" s="16">
        <v>42.581768490000002</v>
      </c>
      <c r="DZ10" s="16">
        <v>50.667149139999992</v>
      </c>
    </row>
    <row r="11" spans="1:130" s="18" customFormat="1" x14ac:dyDescent="0.3">
      <c r="A11" s="15" t="s">
        <v>23</v>
      </c>
      <c r="B11" s="16">
        <v>1177.567131</v>
      </c>
      <c r="C11" s="16">
        <v>1193.777249</v>
      </c>
      <c r="D11" s="16">
        <v>1241.1354120000001</v>
      </c>
      <c r="E11" s="16">
        <v>1225.4200519999999</v>
      </c>
      <c r="F11" s="16">
        <v>1262.4396333140996</v>
      </c>
      <c r="G11" s="16">
        <v>1312.0244322610999</v>
      </c>
      <c r="H11" s="16">
        <v>1343.4838799917004</v>
      </c>
      <c r="I11" s="16">
        <v>1352.0703962757013</v>
      </c>
      <c r="J11" s="16">
        <v>1362.2160102529008</v>
      </c>
      <c r="K11" s="16">
        <v>1381.39957</v>
      </c>
      <c r="L11" s="16">
        <v>1423.9607551773006</v>
      </c>
      <c r="M11" s="16">
        <v>1526.5962444653005</v>
      </c>
      <c r="N11" s="16">
        <v>1711.000036899</v>
      </c>
      <c r="O11" s="16">
        <v>2150.8000000000002</v>
      </c>
      <c r="P11" s="16">
        <v>2300.8010477807002</v>
      </c>
      <c r="Q11" s="16">
        <v>2446.3582318516001</v>
      </c>
      <c r="R11" s="16">
        <v>2604.8777943047994</v>
      </c>
      <c r="S11" s="16">
        <v>2660.2669677567001</v>
      </c>
      <c r="T11" s="16">
        <v>2648.9041328187</v>
      </c>
      <c r="U11" s="16">
        <v>2708.5937545997003</v>
      </c>
      <c r="V11" s="16">
        <v>2823.3215636707014</v>
      </c>
      <c r="W11" s="16">
        <v>2902.7537141106991</v>
      </c>
      <c r="X11" s="16">
        <v>2960.9890077906998</v>
      </c>
      <c r="Y11" s="16">
        <v>2721.4294728696559</v>
      </c>
      <c r="Z11" s="16">
        <v>196.2392233441</v>
      </c>
      <c r="AA11" s="16">
        <v>196.08465897410002</v>
      </c>
      <c r="AB11" s="16">
        <v>199.6431905641</v>
      </c>
      <c r="AC11" s="16">
        <v>214.8269370941</v>
      </c>
      <c r="AD11" s="16">
        <v>228.94538105410001</v>
      </c>
      <c r="AE11" s="16">
        <v>235.19161948409999</v>
      </c>
      <c r="AF11" s="16">
        <v>207.68317260009999</v>
      </c>
      <c r="AG11" s="16">
        <v>205.16465594009998</v>
      </c>
      <c r="AH11" s="16">
        <v>214.55388003099998</v>
      </c>
      <c r="AI11" s="16">
        <v>209.195488281</v>
      </c>
      <c r="AJ11" s="16">
        <v>220.639840961</v>
      </c>
      <c r="AK11" s="16">
        <v>4576.3022046759988</v>
      </c>
      <c r="AL11" s="16">
        <v>274.72145678999999</v>
      </c>
      <c r="AM11" s="16">
        <v>4775.6770195960007</v>
      </c>
      <c r="AN11" s="16">
        <v>4888.7814278360011</v>
      </c>
      <c r="AO11" s="16">
        <v>5261.1631176498031</v>
      </c>
      <c r="AP11" s="16">
        <v>5204.7315129499993</v>
      </c>
      <c r="AQ11" s="16">
        <v>5286.7955027399985</v>
      </c>
      <c r="AR11" s="16">
        <v>5583.3389654299999</v>
      </c>
      <c r="AS11" s="16">
        <v>5713.1721352899995</v>
      </c>
      <c r="AT11" s="16">
        <v>5832.3946683799977</v>
      </c>
      <c r="AU11" s="16">
        <v>6050.7463663699982</v>
      </c>
      <c r="AV11" s="16">
        <v>6206.7007428283332</v>
      </c>
      <c r="AW11" s="16">
        <v>6464.3050211903019</v>
      </c>
      <c r="AX11" s="16">
        <v>6704.0406371920917</v>
      </c>
      <c r="AY11" s="16">
        <v>4794.9345169999997</v>
      </c>
      <c r="AZ11" s="16">
        <v>4953.8555751599988</v>
      </c>
      <c r="BA11" s="16">
        <v>5158.7782578241004</v>
      </c>
      <c r="BB11" s="16">
        <v>5151.0845365296009</v>
      </c>
      <c r="BC11" s="16">
        <v>5292.019176989601</v>
      </c>
      <c r="BD11" s="16">
        <v>5675.8758239695981</v>
      </c>
      <c r="BE11" s="16">
        <v>5882.7789682196008</v>
      </c>
      <c r="BF11" s="16">
        <v>5814.4214696116014</v>
      </c>
      <c r="BG11" s="16">
        <v>5872.7394067816022</v>
      </c>
      <c r="BH11" s="16">
        <v>6078.0909950583909</v>
      </c>
      <c r="BI11" s="16">
        <v>6432.875933463436</v>
      </c>
      <c r="BJ11" s="16">
        <v>6207.7322097449351</v>
      </c>
      <c r="BK11" s="16">
        <v>6221.0064529195988</v>
      </c>
      <c r="BL11" s="16">
        <v>6353.847275992639</v>
      </c>
      <c r="BM11" s="16">
        <v>6657.392140214597</v>
      </c>
      <c r="BN11" s="16">
        <v>6835.3540915983467</v>
      </c>
      <c r="BO11" s="16">
        <v>6939.6087711295977</v>
      </c>
      <c r="BP11" s="16">
        <v>6359.7777946320439</v>
      </c>
      <c r="BQ11" s="16">
        <v>6091.2359592144448</v>
      </c>
      <c r="BR11" s="16">
        <v>6056.3821929200003</v>
      </c>
      <c r="BS11" s="16">
        <v>5801.3627423613298</v>
      </c>
      <c r="BT11" s="16">
        <v>5641.9472338203286</v>
      </c>
      <c r="BU11" s="16">
        <v>5719.3804591911276</v>
      </c>
      <c r="BV11" s="16">
        <v>5019.5183883159634</v>
      </c>
      <c r="BW11" s="16">
        <v>4803.524727774</v>
      </c>
      <c r="BX11" s="16">
        <v>4962.9311742300015</v>
      </c>
      <c r="BY11" s="16">
        <v>5130.3819203383</v>
      </c>
      <c r="BZ11" s="16">
        <v>5254.7014302000016</v>
      </c>
      <c r="CA11" s="16">
        <v>5512.4727917840009</v>
      </c>
      <c r="CB11" s="16">
        <v>5731.5780243799991</v>
      </c>
      <c r="CC11" s="16">
        <v>6129.2258033400003</v>
      </c>
      <c r="CD11" s="16">
        <v>6363.7941800900016</v>
      </c>
      <c r="CE11" s="16">
        <v>6443.6426253229993</v>
      </c>
      <c r="CF11" s="16">
        <v>6253.4203375570014</v>
      </c>
      <c r="CG11" s="16">
        <v>6429.2081035670026</v>
      </c>
      <c r="CH11" s="16">
        <v>6640.5564300730011</v>
      </c>
      <c r="CI11" s="16">
        <v>6783.8865553100004</v>
      </c>
      <c r="CJ11" s="16">
        <v>7192.087963390004</v>
      </c>
      <c r="CK11" s="16">
        <v>7396.4887347870026</v>
      </c>
      <c r="CL11" s="16">
        <v>7815.1612875699993</v>
      </c>
      <c r="CM11" s="16">
        <v>8034.38155413</v>
      </c>
      <c r="CN11" s="16">
        <v>8363.3304154369998</v>
      </c>
      <c r="CO11" s="16">
        <v>8664.8964439299998</v>
      </c>
      <c r="CP11" s="16">
        <v>8719.3868066700015</v>
      </c>
      <c r="CQ11" s="16">
        <v>9131.4389271969994</v>
      </c>
      <c r="CR11" s="16">
        <v>9258.7692373470018</v>
      </c>
      <c r="CS11" s="16">
        <v>9377.5053722470002</v>
      </c>
      <c r="CT11" s="16">
        <v>9529.207273522994</v>
      </c>
      <c r="CU11" s="16">
        <v>9204.5401644530011</v>
      </c>
      <c r="CV11" s="16">
        <v>9551.8913468729952</v>
      </c>
      <c r="CW11" s="16">
        <v>9166.5410385930027</v>
      </c>
      <c r="CX11" s="16">
        <v>9368.4006006830023</v>
      </c>
      <c r="CY11" s="16">
        <v>9409.2249683500031</v>
      </c>
      <c r="CZ11" s="16">
        <v>9839.5111300029985</v>
      </c>
      <c r="DA11" s="16">
        <v>9970.7485529430014</v>
      </c>
      <c r="DB11" s="16">
        <v>9749.533770203001</v>
      </c>
      <c r="DC11" s="16">
        <v>9789.0061559529968</v>
      </c>
      <c r="DD11" s="16">
        <v>9269.3590891430013</v>
      </c>
      <c r="DE11" s="16">
        <v>8792.8323885530008</v>
      </c>
      <c r="DF11" s="16">
        <v>7401.5408155629966</v>
      </c>
      <c r="DG11" s="16">
        <v>7419.6500687229945</v>
      </c>
      <c r="DH11" s="16">
        <v>7451.6862414329989</v>
      </c>
      <c r="DI11" s="16">
        <v>7808.0144482530022</v>
      </c>
      <c r="DJ11" s="16">
        <v>7893.9229882729987</v>
      </c>
      <c r="DK11" s="16">
        <v>8150.1165228830032</v>
      </c>
      <c r="DL11" s="16">
        <v>8528.8803203230036</v>
      </c>
      <c r="DM11" s="16">
        <v>8908.7742568129997</v>
      </c>
      <c r="DN11" s="16">
        <v>9370.959548623001</v>
      </c>
      <c r="DO11" s="16">
        <v>9636.5117034231007</v>
      </c>
      <c r="DP11" s="16">
        <v>9981.9631510630006</v>
      </c>
      <c r="DQ11" s="16">
        <v>9981.9468296129999</v>
      </c>
      <c r="DR11" s="16">
        <v>10073.141557093002</v>
      </c>
      <c r="DS11" s="16">
        <v>10568.779872823001</v>
      </c>
      <c r="DT11" s="16">
        <v>11218.585204142</v>
      </c>
      <c r="DU11" s="16">
        <v>11580.353319925</v>
      </c>
      <c r="DV11" s="16">
        <v>12295.494467693004</v>
      </c>
      <c r="DW11" s="16">
        <v>12892.231808600003</v>
      </c>
      <c r="DX11" s="16">
        <v>12725.367670400001</v>
      </c>
      <c r="DY11" s="16">
        <v>12618.781489320003</v>
      </c>
      <c r="DZ11" s="16">
        <v>12905.767583770003</v>
      </c>
    </row>
    <row r="12" spans="1:130" s="14" customFormat="1" x14ac:dyDescent="0.3">
      <c r="A12" s="12" t="s">
        <v>24</v>
      </c>
      <c r="B12" s="13">
        <v>229.63499999999999</v>
      </c>
      <c r="C12" s="13">
        <v>241.54</v>
      </c>
      <c r="D12" s="13">
        <v>250.34</v>
      </c>
      <c r="E12" s="13">
        <v>236.6</v>
      </c>
      <c r="F12" s="13">
        <v>240.84691954740003</v>
      </c>
      <c r="G12" s="13">
        <v>224.02845496910001</v>
      </c>
      <c r="H12" s="13">
        <v>203.08508647460002</v>
      </c>
      <c r="I12" s="13">
        <v>194.7065690256</v>
      </c>
      <c r="J12" s="13">
        <v>206.0229010633</v>
      </c>
      <c r="K12" s="13">
        <v>194.11510000000001</v>
      </c>
      <c r="L12" s="13">
        <v>186.48445852559999</v>
      </c>
      <c r="M12" s="13">
        <v>192.74900665359999</v>
      </c>
      <c r="N12" s="13">
        <v>193.23001972360001</v>
      </c>
      <c r="O12" s="13">
        <v>189.3</v>
      </c>
      <c r="P12" s="13">
        <v>246.50910467369999</v>
      </c>
      <c r="Q12" s="13">
        <v>168.7572396937</v>
      </c>
      <c r="R12" s="13">
        <v>179.60883267360001</v>
      </c>
      <c r="S12" s="13">
        <v>176.49517637969998</v>
      </c>
      <c r="T12" s="13">
        <v>178.22361113969998</v>
      </c>
      <c r="U12" s="13">
        <v>181.29745956869999</v>
      </c>
      <c r="V12" s="13">
        <v>176.58020661170002</v>
      </c>
      <c r="W12" s="13">
        <v>182.25263930169999</v>
      </c>
      <c r="X12" s="13">
        <v>182.4089466417</v>
      </c>
      <c r="Y12" s="13">
        <v>187.82708028170001</v>
      </c>
      <c r="Z12" s="13">
        <v>267.10675446070002</v>
      </c>
      <c r="AA12" s="13">
        <v>233.47471493070003</v>
      </c>
      <c r="AB12" s="13">
        <v>242.1115982307</v>
      </c>
      <c r="AC12" s="13">
        <v>248.07850866070001</v>
      </c>
      <c r="AD12" s="13">
        <v>253.33716466965004</v>
      </c>
      <c r="AE12" s="13">
        <v>249.36107743964999</v>
      </c>
      <c r="AF12" s="13">
        <v>242.69826243994999</v>
      </c>
      <c r="AG12" s="13">
        <v>237.15979708995002</v>
      </c>
      <c r="AH12" s="13">
        <v>242.90735695996099</v>
      </c>
      <c r="AI12" s="13">
        <v>250.88103257095</v>
      </c>
      <c r="AJ12" s="13">
        <v>260.92034517094999</v>
      </c>
      <c r="AK12" s="13">
        <v>248.27160563594998</v>
      </c>
      <c r="AL12" s="13">
        <v>289.56410330895005</v>
      </c>
      <c r="AM12" s="13">
        <v>276.83008228</v>
      </c>
      <c r="AN12" s="13">
        <v>214.10457854999999</v>
      </c>
      <c r="AO12" s="13">
        <v>285.59214840199996</v>
      </c>
      <c r="AP12" s="13">
        <v>210.87838443999999</v>
      </c>
      <c r="AQ12" s="13">
        <v>234.28910232000001</v>
      </c>
      <c r="AR12" s="13">
        <v>240.45488151999999</v>
      </c>
      <c r="AS12" s="13">
        <v>257.12350144000004</v>
      </c>
      <c r="AT12" s="13">
        <v>271.98473046999999</v>
      </c>
      <c r="AU12" s="13">
        <v>324.32649285999997</v>
      </c>
      <c r="AV12" s="13">
        <v>329.11025490000009</v>
      </c>
      <c r="AW12" s="13">
        <v>323.64303853000001</v>
      </c>
      <c r="AX12" s="13">
        <v>390.08552298999996</v>
      </c>
      <c r="AY12" s="13">
        <v>401.29299380000003</v>
      </c>
      <c r="AZ12" s="13">
        <v>426.98736917999997</v>
      </c>
      <c r="BA12" s="13">
        <v>422.81071979000006</v>
      </c>
      <c r="BB12" s="13">
        <v>385.12916739000002</v>
      </c>
      <c r="BC12" s="13">
        <v>369.78396329000003</v>
      </c>
      <c r="BD12" s="13">
        <v>414.67951371999999</v>
      </c>
      <c r="BE12" s="13">
        <v>416.28893107999994</v>
      </c>
      <c r="BF12" s="13">
        <v>437.17359613999997</v>
      </c>
      <c r="BG12" s="13">
        <v>402.90440999000003</v>
      </c>
      <c r="BH12" s="13">
        <v>411.88607613997425</v>
      </c>
      <c r="BI12" s="13">
        <v>408.53174975000002</v>
      </c>
      <c r="BJ12" s="13">
        <v>391.50549023999997</v>
      </c>
      <c r="BK12" s="13">
        <v>342.09151542999996</v>
      </c>
      <c r="BL12" s="13">
        <v>346.19297881</v>
      </c>
      <c r="BM12" s="13">
        <v>369.04761106000001</v>
      </c>
      <c r="BN12" s="13">
        <v>373.37863851000003</v>
      </c>
      <c r="BO12" s="13">
        <v>398.56700861000007</v>
      </c>
      <c r="BP12" s="13">
        <v>317.49695838999997</v>
      </c>
      <c r="BQ12" s="13">
        <v>327.78592572000008</v>
      </c>
      <c r="BR12" s="13">
        <v>332.14439894000003</v>
      </c>
      <c r="BS12" s="13">
        <v>330.10854191000004</v>
      </c>
      <c r="BT12" s="13">
        <v>356.74149097999998</v>
      </c>
      <c r="BU12" s="13">
        <v>507.11989376000002</v>
      </c>
      <c r="BV12" s="13">
        <v>395.13408007999999</v>
      </c>
      <c r="BW12" s="13">
        <v>355.45544045000003</v>
      </c>
      <c r="BX12" s="13">
        <v>332.7984658100001</v>
      </c>
      <c r="BY12" s="13">
        <v>341.37707416000001</v>
      </c>
      <c r="BZ12" s="13">
        <v>420.00406838000009</v>
      </c>
      <c r="CA12" s="13">
        <v>477.14655713999997</v>
      </c>
      <c r="CB12" s="13">
        <v>495.09134010000002</v>
      </c>
      <c r="CC12" s="13">
        <v>515.98724772000003</v>
      </c>
      <c r="CD12" s="13">
        <v>598.37452803000008</v>
      </c>
      <c r="CE12" s="13">
        <v>627.71663738000007</v>
      </c>
      <c r="CF12" s="13">
        <v>512.42914343999996</v>
      </c>
      <c r="CG12" s="13">
        <v>566.79780691999997</v>
      </c>
      <c r="CH12" s="13">
        <v>591.8145937999999</v>
      </c>
      <c r="CI12" s="13">
        <v>592.18770465</v>
      </c>
      <c r="CJ12" s="13">
        <v>613.31908698000007</v>
      </c>
      <c r="CK12" s="13">
        <v>640.18974139999989</v>
      </c>
      <c r="CL12" s="13">
        <v>639.34011200000009</v>
      </c>
      <c r="CM12" s="13">
        <v>654.80499007000003</v>
      </c>
      <c r="CN12" s="13">
        <v>652.14644313999997</v>
      </c>
      <c r="CO12" s="13">
        <v>655.81217751999998</v>
      </c>
      <c r="CP12" s="13">
        <v>647.71624744000007</v>
      </c>
      <c r="CQ12" s="13">
        <v>640.78026457999999</v>
      </c>
      <c r="CR12" s="13">
        <v>503.80511232999999</v>
      </c>
      <c r="CS12" s="13">
        <v>521.22255231999998</v>
      </c>
      <c r="CT12" s="13">
        <v>361.05090002000009</v>
      </c>
      <c r="CU12" s="13">
        <v>367.72384661000001</v>
      </c>
      <c r="CV12" s="13">
        <v>381.89197536000006</v>
      </c>
      <c r="CW12" s="13">
        <v>371.29241112</v>
      </c>
      <c r="CX12" s="13">
        <v>377.22464215000002</v>
      </c>
      <c r="CY12" s="13">
        <v>373.26000899999997</v>
      </c>
      <c r="CZ12" s="13">
        <v>210.41448452</v>
      </c>
      <c r="DA12" s="13">
        <v>228.91813122000002</v>
      </c>
      <c r="DB12" s="13">
        <v>207.89811452999999</v>
      </c>
      <c r="DC12" s="13">
        <v>167.44546416</v>
      </c>
      <c r="DD12" s="13">
        <v>227.75400191</v>
      </c>
      <c r="DE12" s="13">
        <v>185.74161750999997</v>
      </c>
      <c r="DF12" s="13">
        <v>178.25621666999999</v>
      </c>
      <c r="DG12" s="13">
        <v>195.87691078</v>
      </c>
      <c r="DH12" s="13">
        <v>232.21873664999998</v>
      </c>
      <c r="DI12" s="13">
        <v>184.89515622999997</v>
      </c>
      <c r="DJ12" s="13">
        <v>194.89944931999997</v>
      </c>
      <c r="DK12" s="13">
        <v>207.25365825999998</v>
      </c>
      <c r="DL12" s="13">
        <v>369.98452443999997</v>
      </c>
      <c r="DM12" s="13">
        <v>381.76841870999999</v>
      </c>
      <c r="DN12" s="13">
        <v>374.55978964999991</v>
      </c>
      <c r="DO12" s="13">
        <v>379.39505348</v>
      </c>
      <c r="DP12" s="13">
        <v>381.36559478000004</v>
      </c>
      <c r="DQ12" s="13">
        <v>372.22115312000005</v>
      </c>
      <c r="DR12" s="13">
        <v>363.95472168000009</v>
      </c>
      <c r="DS12" s="13">
        <v>380.22505103999998</v>
      </c>
      <c r="DT12" s="13">
        <v>431.88350546999999</v>
      </c>
      <c r="DU12" s="13">
        <v>419.49366835999996</v>
      </c>
      <c r="DV12" s="13">
        <v>427.6625674</v>
      </c>
      <c r="DW12" s="13">
        <v>454.89225741999996</v>
      </c>
      <c r="DX12" s="13">
        <v>320.96739832000003</v>
      </c>
      <c r="DY12" s="13">
        <v>314.18918126</v>
      </c>
      <c r="DZ12" s="13">
        <v>301.51346471000005</v>
      </c>
    </row>
    <row r="13" spans="1:130" s="18" customFormat="1" x14ac:dyDescent="0.3">
      <c r="A13" s="15" t="s">
        <v>25</v>
      </c>
      <c r="B13" s="16">
        <v>35.121172039999998</v>
      </c>
      <c r="C13" s="16">
        <v>42.81142036</v>
      </c>
      <c r="D13" s="16">
        <v>44.744412420000003</v>
      </c>
      <c r="E13" s="16">
        <v>36.027700629999998</v>
      </c>
      <c r="F13" s="16">
        <v>34.179659444400002</v>
      </c>
      <c r="G13" s="16">
        <v>34.892514445099991</v>
      </c>
      <c r="H13" s="16">
        <v>37.163711715600002</v>
      </c>
      <c r="I13" s="16">
        <v>27.364250573599996</v>
      </c>
      <c r="J13" s="16">
        <v>23.835194821299996</v>
      </c>
      <c r="K13" s="16">
        <v>27.377119999999998</v>
      </c>
      <c r="L13" s="16">
        <v>27.047618791599998</v>
      </c>
      <c r="M13" s="16">
        <v>31.413767279600002</v>
      </c>
      <c r="N13" s="16">
        <v>37.392665629600003</v>
      </c>
      <c r="O13" s="16">
        <v>38.4</v>
      </c>
      <c r="P13" s="16">
        <v>33.756073413700001</v>
      </c>
      <c r="Q13" s="16">
        <v>35.879405613699994</v>
      </c>
      <c r="R13" s="16">
        <v>46.356281892600002</v>
      </c>
      <c r="S13" s="16">
        <v>47.748606432700001</v>
      </c>
      <c r="T13" s="16">
        <v>50.328397123699993</v>
      </c>
      <c r="U13" s="16">
        <v>53.982487992700001</v>
      </c>
      <c r="V13" s="16">
        <v>48.111778625699991</v>
      </c>
      <c r="W13" s="16">
        <v>51.977996035699995</v>
      </c>
      <c r="X13" s="16">
        <v>52.610023975699995</v>
      </c>
      <c r="Y13" s="16">
        <v>57.904117125699997</v>
      </c>
      <c r="Z13" s="16">
        <v>46.625868455700001</v>
      </c>
      <c r="AA13" s="16">
        <v>48.64404236570001</v>
      </c>
      <c r="AB13" s="16">
        <v>45.299765385699999</v>
      </c>
      <c r="AC13" s="16">
        <v>48.067353925700004</v>
      </c>
      <c r="AD13" s="16">
        <v>51.956666245699999</v>
      </c>
      <c r="AE13" s="16">
        <v>53.625487775700002</v>
      </c>
      <c r="AF13" s="16">
        <v>46.862096550000004</v>
      </c>
      <c r="AG13" s="16">
        <v>45.085677000000004</v>
      </c>
      <c r="AH13" s="16">
        <v>50.160748620010999</v>
      </c>
      <c r="AI13" s="16">
        <v>50.282472990000002</v>
      </c>
      <c r="AJ13" s="16">
        <v>59.551340269999997</v>
      </c>
      <c r="AK13" s="16">
        <v>53.907579594999994</v>
      </c>
      <c r="AL13" s="16">
        <v>78.019597960000013</v>
      </c>
      <c r="AM13" s="16">
        <v>81.678296209999999</v>
      </c>
      <c r="AN13" s="16">
        <v>83.89901343999999</v>
      </c>
      <c r="AO13" s="16">
        <v>84.462613520000019</v>
      </c>
      <c r="AP13" s="16">
        <v>80.154483380000002</v>
      </c>
      <c r="AQ13" s="16">
        <v>86.779509860000019</v>
      </c>
      <c r="AR13" s="16">
        <v>96.00001463000001</v>
      </c>
      <c r="AS13" s="16">
        <v>105.34613158000002</v>
      </c>
      <c r="AT13" s="16">
        <v>109.50227935999999</v>
      </c>
      <c r="AU13" s="16">
        <v>115.97825605999998</v>
      </c>
      <c r="AV13" s="16">
        <v>118.82251851000001</v>
      </c>
      <c r="AW13" s="16">
        <v>118.25516538000002</v>
      </c>
      <c r="AX13" s="16">
        <v>165.94676371</v>
      </c>
      <c r="AY13" s="16">
        <v>189.05151365</v>
      </c>
      <c r="AZ13" s="16">
        <v>190.25499751000001</v>
      </c>
      <c r="BA13" s="16">
        <v>184.86354486000002</v>
      </c>
      <c r="BB13" s="16">
        <v>155.70524383</v>
      </c>
      <c r="BC13" s="16">
        <v>144.52999757999999</v>
      </c>
      <c r="BD13" s="16">
        <v>174.19855175999999</v>
      </c>
      <c r="BE13" s="16">
        <v>174.15759277999999</v>
      </c>
      <c r="BF13" s="16">
        <v>179.51932160999999</v>
      </c>
      <c r="BG13" s="16">
        <v>186.20740325999998</v>
      </c>
      <c r="BH13" s="16">
        <v>195.88419006999999</v>
      </c>
      <c r="BI13" s="16">
        <v>208.29160058999997</v>
      </c>
      <c r="BJ13" s="16">
        <v>195.24252737999998</v>
      </c>
      <c r="BK13" s="16">
        <v>151.56638260000003</v>
      </c>
      <c r="BL13" s="16">
        <v>157.61343259</v>
      </c>
      <c r="BM13" s="16">
        <v>164.11815256</v>
      </c>
      <c r="BN13" s="16">
        <v>168.47886943000003</v>
      </c>
      <c r="BO13" s="16">
        <v>173.97382264000004</v>
      </c>
      <c r="BP13" s="16">
        <v>152.33260656000002</v>
      </c>
      <c r="BQ13" s="16">
        <v>160.47608356000006</v>
      </c>
      <c r="BR13" s="16">
        <v>161.32498573000004</v>
      </c>
      <c r="BS13" s="16">
        <v>162.13268877000004</v>
      </c>
      <c r="BT13" s="16">
        <v>165.57691793000004</v>
      </c>
      <c r="BU13" s="16">
        <v>233.23251771</v>
      </c>
      <c r="BV13" s="16">
        <v>182.36911165000001</v>
      </c>
      <c r="BW13" s="16">
        <v>128.79106213000003</v>
      </c>
      <c r="BX13" s="16">
        <v>129.45701556000003</v>
      </c>
      <c r="BY13" s="16">
        <v>127.83738321000001</v>
      </c>
      <c r="BZ13" s="16">
        <v>206.73694333000003</v>
      </c>
      <c r="CA13" s="16">
        <v>227.25982719999999</v>
      </c>
      <c r="CB13" s="16">
        <v>244.13505048000002</v>
      </c>
      <c r="CC13" s="16">
        <v>248.33114847000002</v>
      </c>
      <c r="CD13" s="16">
        <v>252.90756784000001</v>
      </c>
      <c r="CE13" s="16">
        <v>259.26763047000009</v>
      </c>
      <c r="CF13" s="16">
        <v>154.32158651000003</v>
      </c>
      <c r="CG13" s="16">
        <v>159.81683162000004</v>
      </c>
      <c r="CH13" s="16">
        <v>165.27627612999999</v>
      </c>
      <c r="CI13" s="16">
        <v>169.13962364000002</v>
      </c>
      <c r="CJ13" s="16">
        <v>183.25064422000003</v>
      </c>
      <c r="CK13" s="16">
        <v>189.51325104</v>
      </c>
      <c r="CL13" s="16">
        <v>195.89707535000005</v>
      </c>
      <c r="CM13" s="16">
        <v>207.19772376000003</v>
      </c>
      <c r="CN13" s="16">
        <v>218.86795664000002</v>
      </c>
      <c r="CO13" s="16">
        <v>221.33339790000008</v>
      </c>
      <c r="CP13" s="16">
        <v>225.34760249000001</v>
      </c>
      <c r="CQ13" s="16">
        <v>237.13563523999997</v>
      </c>
      <c r="CR13" s="16">
        <v>185.22148715999998</v>
      </c>
      <c r="CS13" s="16">
        <v>186.98276394000001</v>
      </c>
      <c r="CT13" s="16">
        <v>58.02417526</v>
      </c>
      <c r="CU13" s="16">
        <v>54.01644795</v>
      </c>
      <c r="CV13" s="16">
        <v>65.459033039999994</v>
      </c>
      <c r="CW13" s="16">
        <v>66.117755590000002</v>
      </c>
      <c r="CX13" s="16">
        <v>72.253853939999999</v>
      </c>
      <c r="CY13" s="16">
        <v>72.911781650000009</v>
      </c>
      <c r="CZ13" s="16">
        <v>67.856232509999998</v>
      </c>
      <c r="DA13" s="16">
        <v>68.563983860000008</v>
      </c>
      <c r="DB13" s="16">
        <v>64.072987279999992</v>
      </c>
      <c r="DC13" s="16">
        <v>63.920974940000001</v>
      </c>
      <c r="DD13" s="16">
        <v>64.231976979999999</v>
      </c>
      <c r="DE13" s="16">
        <v>66.75548114999998</v>
      </c>
      <c r="DF13" s="16">
        <v>48.038482669999993</v>
      </c>
      <c r="DG13" s="16">
        <v>48.31182634999999</v>
      </c>
      <c r="DH13" s="16">
        <v>82.294126449999979</v>
      </c>
      <c r="DI13" s="16">
        <v>95.320099469999988</v>
      </c>
      <c r="DJ13" s="16">
        <v>104.19854865999999</v>
      </c>
      <c r="DK13" s="16">
        <v>123.10440672999999</v>
      </c>
      <c r="DL13" s="16">
        <v>72.946423809999985</v>
      </c>
      <c r="DM13" s="16">
        <v>82.21595366999999</v>
      </c>
      <c r="DN13" s="16">
        <v>82.097696999999997</v>
      </c>
      <c r="DO13" s="16">
        <v>85.478144409999999</v>
      </c>
      <c r="DP13" s="16">
        <v>83.054526459999991</v>
      </c>
      <c r="DQ13" s="16">
        <v>72.418934469999982</v>
      </c>
      <c r="DR13" s="16">
        <v>69.187144499999988</v>
      </c>
      <c r="DS13" s="16">
        <v>77.37228739999999</v>
      </c>
      <c r="DT13" s="16">
        <v>68.992704019999991</v>
      </c>
      <c r="DU13" s="16">
        <v>71.353232859999991</v>
      </c>
      <c r="DV13" s="16">
        <v>73.06649942</v>
      </c>
      <c r="DW13" s="16">
        <v>76.165792569999994</v>
      </c>
      <c r="DX13" s="16">
        <v>70.469359870000005</v>
      </c>
      <c r="DY13" s="16">
        <v>69.1866062</v>
      </c>
      <c r="DZ13" s="16">
        <v>59.658723139999992</v>
      </c>
    </row>
    <row r="14" spans="1:130" s="18" customFormat="1" x14ac:dyDescent="0.3">
      <c r="A14" s="15" t="s">
        <v>26</v>
      </c>
      <c r="B14" s="16">
        <v>19.05069542</v>
      </c>
      <c r="C14" s="16">
        <v>18.810542640000001</v>
      </c>
      <c r="D14" s="16">
        <v>19.18457252</v>
      </c>
      <c r="E14" s="16">
        <v>17.770858499999999</v>
      </c>
      <c r="F14" s="16">
        <v>15.9903084</v>
      </c>
      <c r="G14" s="16">
        <v>15.213931599</v>
      </c>
      <c r="H14" s="16">
        <v>17.002377854999999</v>
      </c>
      <c r="I14" s="16">
        <v>18.685875439</v>
      </c>
      <c r="J14" s="16">
        <v>21.505327239</v>
      </c>
      <c r="K14" s="16">
        <v>22.27375</v>
      </c>
      <c r="L14" s="16">
        <v>23.952818908999998</v>
      </c>
      <c r="M14" s="16">
        <v>23.792554449000001</v>
      </c>
      <c r="N14" s="16">
        <v>26.770864459000002</v>
      </c>
      <c r="O14" s="16">
        <v>27.4</v>
      </c>
      <c r="P14" s="16">
        <v>27.293360528000001</v>
      </c>
      <c r="Q14" s="16">
        <v>27.032443568000001</v>
      </c>
      <c r="R14" s="16">
        <v>26.933313598000002</v>
      </c>
      <c r="S14" s="16">
        <v>26.706585400000005</v>
      </c>
      <c r="T14" s="16">
        <v>24.418702810000003</v>
      </c>
      <c r="U14" s="16">
        <v>23.56999665</v>
      </c>
      <c r="V14" s="16">
        <v>22.553416600000002</v>
      </c>
      <c r="W14" s="16">
        <v>26.28107713</v>
      </c>
      <c r="X14" s="16">
        <v>26.62600883</v>
      </c>
      <c r="Y14" s="16">
        <v>27.376126510000002</v>
      </c>
      <c r="Z14" s="16">
        <v>28.895662790000003</v>
      </c>
      <c r="AA14" s="16">
        <v>27.114689930000004</v>
      </c>
      <c r="AB14" s="16">
        <v>26.448899520000001</v>
      </c>
      <c r="AC14" s="16">
        <v>29.813704990000002</v>
      </c>
      <c r="AD14" s="16">
        <v>30.816703260000001</v>
      </c>
      <c r="AE14" s="16">
        <v>26.20874865</v>
      </c>
      <c r="AF14" s="16">
        <v>13.43654491</v>
      </c>
      <c r="AG14" s="16">
        <v>10.738442710000001</v>
      </c>
      <c r="AH14" s="16">
        <v>10.75882711</v>
      </c>
      <c r="AI14" s="16">
        <v>14.850940049999998</v>
      </c>
      <c r="AJ14" s="16">
        <v>14.873943049999999</v>
      </c>
      <c r="AK14" s="16">
        <v>14.807885375</v>
      </c>
      <c r="AL14" s="16">
        <v>11.630824459999999</v>
      </c>
      <c r="AM14" s="16">
        <v>13.51554846</v>
      </c>
      <c r="AN14" s="16">
        <v>10.136418460000002</v>
      </c>
      <c r="AO14" s="16">
        <v>13.950602999999999</v>
      </c>
      <c r="AP14" s="16">
        <v>9.7613629999999993</v>
      </c>
      <c r="AQ14" s="16">
        <v>2.9999999999999996</v>
      </c>
      <c r="AR14" s="16">
        <v>2.9217870000000001</v>
      </c>
      <c r="AS14" s="16">
        <v>10.861381559999998</v>
      </c>
      <c r="AT14" s="16">
        <v>11.004915260000002</v>
      </c>
      <c r="AU14" s="16">
        <v>11.695861200000001</v>
      </c>
      <c r="AV14" s="16">
        <v>10.759153210000001</v>
      </c>
      <c r="AW14" s="16">
        <v>11.77560579</v>
      </c>
      <c r="AX14" s="16">
        <v>11.634997650000001</v>
      </c>
      <c r="AY14" s="16">
        <v>11.731689790000001</v>
      </c>
      <c r="AZ14" s="16">
        <v>9.1434523900000002</v>
      </c>
      <c r="BA14" s="16">
        <v>11.09119403</v>
      </c>
      <c r="BB14" s="16">
        <v>11.71512527</v>
      </c>
      <c r="BC14" s="16">
        <v>14.379746430000001</v>
      </c>
      <c r="BD14" s="16">
        <v>13.724428520000002</v>
      </c>
      <c r="BE14" s="16">
        <v>16.015898350000001</v>
      </c>
      <c r="BF14" s="16">
        <v>15.32975545</v>
      </c>
      <c r="BG14" s="16">
        <v>15.679149690000001</v>
      </c>
      <c r="BH14" s="16">
        <v>14.887747299974253</v>
      </c>
      <c r="BI14" s="16">
        <v>12.843143029999998</v>
      </c>
      <c r="BJ14" s="16">
        <v>18.122984970000001</v>
      </c>
      <c r="BK14" s="16">
        <v>16.777197100000002</v>
      </c>
      <c r="BL14" s="16">
        <v>12.217311990000001</v>
      </c>
      <c r="BM14" s="16">
        <v>12.145698729999999</v>
      </c>
      <c r="BN14" s="16">
        <v>11.452377090000001</v>
      </c>
      <c r="BO14" s="16">
        <v>17.328402349999998</v>
      </c>
      <c r="BP14" s="16">
        <v>8.0403233500000031</v>
      </c>
      <c r="BQ14" s="16">
        <v>8.2660800999999999</v>
      </c>
      <c r="BR14" s="16">
        <v>8.0588894999999994</v>
      </c>
      <c r="BS14" s="16">
        <v>2.3981354100000005</v>
      </c>
      <c r="BT14" s="16">
        <v>2.3981354100000005</v>
      </c>
      <c r="BU14" s="16">
        <v>4.3720593600000006</v>
      </c>
      <c r="BV14" s="16">
        <v>1.9977985700000007</v>
      </c>
      <c r="BW14" s="16">
        <v>1.9507025700000002</v>
      </c>
      <c r="BX14" s="16">
        <v>2.9680986300000001</v>
      </c>
      <c r="BY14" s="16">
        <v>3.0388437599999998</v>
      </c>
      <c r="BZ14" s="16">
        <v>2.96556241</v>
      </c>
      <c r="CA14" s="16">
        <v>2.5523554100000001</v>
      </c>
      <c r="CB14" s="16">
        <v>5.6593602700000005</v>
      </c>
      <c r="CC14" s="16">
        <v>2.9110375400000001</v>
      </c>
      <c r="CD14" s="16">
        <v>5.4185448100000002</v>
      </c>
      <c r="CE14" s="16">
        <v>5.9737563200000015</v>
      </c>
      <c r="CF14" s="16">
        <v>5.8245637400000003</v>
      </c>
      <c r="CG14" s="16">
        <v>5.0519933400000001</v>
      </c>
      <c r="CH14" s="16">
        <v>7.5905704800000002</v>
      </c>
      <c r="CI14" s="16">
        <v>5.23335653</v>
      </c>
      <c r="CJ14" s="16">
        <v>6.2060968499999998</v>
      </c>
      <c r="CK14" s="16">
        <v>7.3554854199999999</v>
      </c>
      <c r="CL14" s="16">
        <v>8.9705150299999978</v>
      </c>
      <c r="CM14" s="16">
        <v>11.921681210000001</v>
      </c>
      <c r="CN14" s="16">
        <v>12.06983711</v>
      </c>
      <c r="CO14" s="16">
        <v>12.07066023</v>
      </c>
      <c r="CP14" s="16">
        <v>10.962109910000001</v>
      </c>
      <c r="CQ14" s="16">
        <v>11.203536229999999</v>
      </c>
      <c r="CR14" s="16">
        <v>28.16620034</v>
      </c>
      <c r="CS14" s="16">
        <v>28.04205906</v>
      </c>
      <c r="CT14" s="16">
        <v>27.929556120000001</v>
      </c>
      <c r="CU14" s="16">
        <v>26.807624619999999</v>
      </c>
      <c r="CV14" s="16">
        <v>28.510309999999997</v>
      </c>
      <c r="CW14" s="16">
        <v>27.975962160000002</v>
      </c>
      <c r="CX14" s="16">
        <v>26.626381539999997</v>
      </c>
      <c r="CY14" s="16">
        <v>23.215056189999995</v>
      </c>
      <c r="CZ14" s="16">
        <v>38.541834779999995</v>
      </c>
      <c r="DA14" s="16">
        <v>38.523275580000004</v>
      </c>
      <c r="DB14" s="16">
        <v>36.668100969999998</v>
      </c>
      <c r="DC14" s="16">
        <v>34.354684500000005</v>
      </c>
      <c r="DD14" s="16">
        <v>34.462401499999999</v>
      </c>
      <c r="DE14" s="16">
        <v>34.430773039999998</v>
      </c>
      <c r="DF14" s="16">
        <v>36.042539250000004</v>
      </c>
      <c r="DG14" s="16">
        <v>34.651013130000003</v>
      </c>
      <c r="DH14" s="16">
        <v>35.439460489999995</v>
      </c>
      <c r="DI14" s="16">
        <v>33.902575830000004</v>
      </c>
      <c r="DJ14" s="16">
        <v>33.725623120000002</v>
      </c>
      <c r="DK14" s="16">
        <v>27.299094360000002</v>
      </c>
      <c r="DL14" s="16">
        <v>22.097443269999999</v>
      </c>
      <c r="DM14" s="16">
        <v>5.3951630699999997</v>
      </c>
      <c r="DN14" s="16">
        <v>4.8636706299999997</v>
      </c>
      <c r="DO14" s="16">
        <v>4.6871924499999995</v>
      </c>
      <c r="DP14" s="16">
        <v>8.4166787299999992</v>
      </c>
      <c r="DQ14" s="16">
        <v>8.6083823099999996</v>
      </c>
      <c r="DR14" s="16">
        <v>7.1719317199999999</v>
      </c>
      <c r="DS14" s="16">
        <v>5.2862517200000001</v>
      </c>
      <c r="DT14" s="16">
        <v>8.3884667200000003</v>
      </c>
      <c r="DU14" s="16">
        <v>8.4757528799999999</v>
      </c>
      <c r="DV14" s="16">
        <v>3.47715979</v>
      </c>
      <c r="DW14" s="16">
        <v>3.4971697900000001</v>
      </c>
      <c r="DX14" s="16">
        <v>3.5</v>
      </c>
      <c r="DY14" s="16">
        <v>3.5</v>
      </c>
      <c r="DZ14" s="16">
        <v>3.4866548900000001</v>
      </c>
    </row>
    <row r="15" spans="1:130" s="18" customFormat="1" x14ac:dyDescent="0.3">
      <c r="A15" s="15" t="s">
        <v>27</v>
      </c>
      <c r="B15" s="16">
        <v>5.18</v>
      </c>
      <c r="C15" s="16">
        <v>7.1849999999999996</v>
      </c>
      <c r="D15" s="16">
        <v>5.39</v>
      </c>
      <c r="E15" s="16">
        <v>5.17</v>
      </c>
      <c r="F15" s="16">
        <v>4.5197960500000001</v>
      </c>
      <c r="G15" s="16">
        <v>4.5197960500000001</v>
      </c>
      <c r="H15" s="16">
        <v>4.5199999999999996</v>
      </c>
      <c r="I15" s="16">
        <v>4.5012307399999996</v>
      </c>
      <c r="J15" s="16">
        <v>4.5012261699999998</v>
      </c>
      <c r="K15" s="16">
        <v>4.5120200000000006</v>
      </c>
      <c r="L15" s="16">
        <v>4.5117430599999997</v>
      </c>
      <c r="M15" s="16">
        <v>4.5026986800000008</v>
      </c>
      <c r="N15" s="16">
        <v>4.3495729700000005</v>
      </c>
      <c r="O15" s="16">
        <v>7.5</v>
      </c>
      <c r="P15" s="16">
        <v>79.953801950000013</v>
      </c>
      <c r="Q15" s="16">
        <v>7.5841795199999993</v>
      </c>
      <c r="R15" s="16">
        <v>14.954764259999999</v>
      </c>
      <c r="S15" s="16">
        <v>14.508044139999999</v>
      </c>
      <c r="T15" s="16">
        <v>14.554194229999998</v>
      </c>
      <c r="U15" s="16">
        <v>14.62743053</v>
      </c>
      <c r="V15" s="16">
        <v>14.624606050000001</v>
      </c>
      <c r="W15" s="16">
        <v>13.579030790000001</v>
      </c>
      <c r="X15" s="16">
        <v>13.582043890000001</v>
      </c>
      <c r="Y15" s="16">
        <v>13.6076643</v>
      </c>
      <c r="Z15" s="16">
        <v>35.685592960000001</v>
      </c>
      <c r="AA15" s="16">
        <v>30.047012380000002</v>
      </c>
      <c r="AB15" s="16">
        <v>25.991</v>
      </c>
      <c r="AC15" s="16">
        <v>25.991</v>
      </c>
      <c r="AD15" s="16">
        <v>25.991</v>
      </c>
      <c r="AE15" s="16">
        <v>24.622310000000002</v>
      </c>
      <c r="AF15" s="16">
        <v>39.592455979999997</v>
      </c>
      <c r="AG15" s="16">
        <v>37.176975980000002</v>
      </c>
      <c r="AH15" s="16">
        <v>37.176970000000004</v>
      </c>
      <c r="AI15" s="16">
        <v>36.504632440000002</v>
      </c>
      <c r="AJ15" s="16">
        <v>36.504631359999998</v>
      </c>
      <c r="AK15" s="16">
        <v>36.504631365000002</v>
      </c>
      <c r="AL15" s="16">
        <v>35.458631359999998</v>
      </c>
      <c r="AM15" s="16">
        <v>35.28944465</v>
      </c>
      <c r="AN15" s="16">
        <v>13.730814649999999</v>
      </c>
      <c r="AO15" s="16">
        <v>15.47058816</v>
      </c>
      <c r="AP15" s="16">
        <v>15.684467349999998</v>
      </c>
      <c r="AQ15" s="16">
        <v>33.169213449999994</v>
      </c>
      <c r="AR15" s="16">
        <v>33.154477440000001</v>
      </c>
      <c r="AS15" s="16">
        <v>33.105382289999994</v>
      </c>
      <c r="AT15" s="16">
        <v>33.06418386</v>
      </c>
      <c r="AU15" s="16">
        <v>33.059055209999997</v>
      </c>
      <c r="AV15" s="16">
        <v>32.812814189999997</v>
      </c>
      <c r="AW15" s="16">
        <v>32.954648029999994</v>
      </c>
      <c r="AX15" s="16">
        <v>32.760150599999996</v>
      </c>
      <c r="AY15" s="16">
        <v>32.767351509999997</v>
      </c>
      <c r="AZ15" s="16">
        <v>32.752464089999997</v>
      </c>
      <c r="BA15" s="16">
        <v>32.708573799999996</v>
      </c>
      <c r="BB15" s="16">
        <v>32.723470079999998</v>
      </c>
      <c r="BC15" s="16">
        <v>15.743894930000002</v>
      </c>
      <c r="BD15" s="16">
        <v>15.77604822</v>
      </c>
      <c r="BE15" s="16">
        <v>15.77735489</v>
      </c>
      <c r="BF15" s="16">
        <v>15.7619772</v>
      </c>
      <c r="BG15" s="16">
        <v>15.729109419999999</v>
      </c>
      <c r="BH15" s="16">
        <v>15.513740000000002</v>
      </c>
      <c r="BI15" s="16">
        <v>15.537936239999999</v>
      </c>
      <c r="BJ15" s="16">
        <v>15.675818080000003</v>
      </c>
      <c r="BK15" s="16">
        <v>15.675818080000003</v>
      </c>
      <c r="BL15" s="16">
        <v>15.679528670000002</v>
      </c>
      <c r="BM15" s="16">
        <v>15.629398120000001</v>
      </c>
      <c r="BN15" s="16">
        <v>15.587232419999999</v>
      </c>
      <c r="BO15" s="16">
        <v>30.464232420000002</v>
      </c>
      <c r="BP15" s="16">
        <v>30.477333940000001</v>
      </c>
      <c r="BQ15" s="16">
        <v>30.47763394</v>
      </c>
      <c r="BR15" s="16">
        <v>30.477852480000003</v>
      </c>
      <c r="BS15" s="16">
        <v>30.421567790000001</v>
      </c>
      <c r="BT15" s="16">
        <v>30.423306640000003</v>
      </c>
      <c r="BU15" s="16">
        <v>55.37672079</v>
      </c>
      <c r="BV15" s="16">
        <v>39.9</v>
      </c>
      <c r="BW15" s="16">
        <v>52.9</v>
      </c>
      <c r="BX15" s="16">
        <v>52.9</v>
      </c>
      <c r="BY15" s="16">
        <v>52.892848449999995</v>
      </c>
      <c r="BZ15" s="16">
        <v>52.892848449999995</v>
      </c>
      <c r="CA15" s="16">
        <v>54.3</v>
      </c>
      <c r="CB15" s="16">
        <v>53.034839030000001</v>
      </c>
      <c r="CC15" s="16">
        <v>52.99474266</v>
      </c>
      <c r="CD15" s="16">
        <v>132.84276309999998</v>
      </c>
      <c r="CE15" s="16">
        <v>132.47067712999998</v>
      </c>
      <c r="CF15" s="16">
        <v>131.35064889</v>
      </c>
      <c r="CG15" s="16">
        <v>129.21691480000001</v>
      </c>
      <c r="CH15" s="16">
        <v>129.07057327999999</v>
      </c>
      <c r="CI15" s="16">
        <v>128.94104657</v>
      </c>
      <c r="CJ15" s="16">
        <v>128.94104657</v>
      </c>
      <c r="CK15" s="16">
        <v>124.45804464999999</v>
      </c>
      <c r="CL15" s="16">
        <v>110.79971132</v>
      </c>
      <c r="CM15" s="16">
        <v>110.79971132</v>
      </c>
      <c r="CN15" s="16">
        <v>111.29193298000001</v>
      </c>
      <c r="CO15" s="16">
        <v>111.29383298</v>
      </c>
      <c r="CP15" s="16">
        <v>100.00880476</v>
      </c>
      <c r="CQ15" s="16">
        <v>96.008804760000004</v>
      </c>
      <c r="CR15" s="16">
        <v>72</v>
      </c>
      <c r="CS15" s="16">
        <v>72</v>
      </c>
      <c r="CT15" s="16">
        <v>72</v>
      </c>
      <c r="CU15" s="16">
        <v>72</v>
      </c>
      <c r="CV15" s="16">
        <v>72</v>
      </c>
      <c r="CW15" s="16">
        <v>72</v>
      </c>
      <c r="CX15" s="16">
        <v>72</v>
      </c>
      <c r="CY15" s="16">
        <v>72</v>
      </c>
      <c r="CZ15" s="16">
        <v>0</v>
      </c>
      <c r="DA15" s="16">
        <v>0</v>
      </c>
      <c r="DB15" s="16">
        <v>0</v>
      </c>
      <c r="DC15" s="16">
        <v>0</v>
      </c>
      <c r="DD15" s="16">
        <v>0</v>
      </c>
      <c r="DE15" s="16">
        <v>0</v>
      </c>
      <c r="DF15" s="16">
        <v>0</v>
      </c>
      <c r="DG15" s="16">
        <v>0</v>
      </c>
      <c r="DH15" s="16">
        <v>0</v>
      </c>
      <c r="DI15" s="16">
        <v>0.91709726000000003</v>
      </c>
      <c r="DJ15" s="16">
        <v>0.91166588999999998</v>
      </c>
      <c r="DK15" s="16">
        <v>0.90582808999999997</v>
      </c>
      <c r="DL15" s="16">
        <v>108.95516507000001</v>
      </c>
      <c r="DM15" s="16">
        <v>108.46112848</v>
      </c>
      <c r="DN15" s="16">
        <v>108.38232068000001</v>
      </c>
      <c r="DO15" s="16">
        <v>105.91155860000001</v>
      </c>
      <c r="DP15" s="16">
        <v>105.87329350000002</v>
      </c>
      <c r="DQ15" s="16">
        <v>105.86738256000001</v>
      </c>
      <c r="DR15" s="16">
        <v>102.79881398000002</v>
      </c>
      <c r="DS15" s="16">
        <v>102.26696607000001</v>
      </c>
      <c r="DT15" s="16">
        <v>103.13542615000001</v>
      </c>
      <c r="DU15" s="16">
        <v>91.912585540000009</v>
      </c>
      <c r="DV15" s="16">
        <v>90.945514410000015</v>
      </c>
      <c r="DW15" s="16">
        <v>90.866703150000021</v>
      </c>
      <c r="DX15" s="16">
        <v>88.163725070000012</v>
      </c>
      <c r="DY15" s="16">
        <v>87.64018784000001</v>
      </c>
      <c r="DZ15" s="16">
        <v>86.258246580000019</v>
      </c>
    </row>
    <row r="16" spans="1:130" s="18" customFormat="1" x14ac:dyDescent="0.3">
      <c r="A16" s="15" t="s">
        <v>28</v>
      </c>
      <c r="B16" s="16">
        <v>2.5049999999999999</v>
      </c>
      <c r="C16" s="16">
        <v>2.6556220530000001</v>
      </c>
      <c r="D16" s="16">
        <v>2.9961796029999999</v>
      </c>
      <c r="E16" s="16">
        <v>2.4562527030000001</v>
      </c>
      <c r="F16" s="16">
        <v>2.458108432</v>
      </c>
      <c r="G16" s="16">
        <v>2.4604312629999994</v>
      </c>
      <c r="H16" s="16">
        <v>2.7909812559999994</v>
      </c>
      <c r="I16" s="16">
        <v>2.7896204979999992</v>
      </c>
      <c r="J16" s="16">
        <v>2.7149827079999995</v>
      </c>
      <c r="K16" s="16">
        <v>2.7200900000000003</v>
      </c>
      <c r="L16" s="16">
        <v>2.7294362539999995</v>
      </c>
      <c r="M16" s="16">
        <v>2.7220914639999991</v>
      </c>
      <c r="N16" s="16">
        <v>2.8248098439999993</v>
      </c>
      <c r="O16" s="16">
        <v>2.5</v>
      </c>
      <c r="P16" s="16">
        <v>2.392022139999999</v>
      </c>
      <c r="Q16" s="16">
        <v>2.515456439999999</v>
      </c>
      <c r="R16" s="16">
        <v>2.2251973499999989</v>
      </c>
      <c r="S16" s="16">
        <v>2.2239724359999991</v>
      </c>
      <c r="T16" s="16">
        <v>1.8518811359999992</v>
      </c>
      <c r="U16" s="16">
        <v>1.8534451059999992</v>
      </c>
      <c r="V16" s="16">
        <v>1.8534451059999992</v>
      </c>
      <c r="W16" s="16">
        <v>0.59946476599999909</v>
      </c>
      <c r="X16" s="16">
        <v>0.61494510599999908</v>
      </c>
      <c r="Y16" s="16">
        <v>0.61494510599999908</v>
      </c>
      <c r="Z16" s="16">
        <v>0.61494510599999908</v>
      </c>
      <c r="AA16" s="16">
        <v>0.61494510599999908</v>
      </c>
      <c r="AB16" s="16">
        <v>0.61494510599999908</v>
      </c>
      <c r="AC16" s="16">
        <v>0.61494510599999908</v>
      </c>
      <c r="AD16" s="16">
        <v>0.61494510599999908</v>
      </c>
      <c r="AE16" s="16">
        <v>0.7649451059999991</v>
      </c>
      <c r="AF16" s="16">
        <v>0.15</v>
      </c>
      <c r="AG16" s="16">
        <v>0.15</v>
      </c>
      <c r="AH16" s="16">
        <v>0.15</v>
      </c>
      <c r="AI16" s="16">
        <v>9.8400000000000001E-2</v>
      </c>
      <c r="AJ16" s="16">
        <v>9.8400000000000001E-2</v>
      </c>
      <c r="AK16" s="16">
        <v>7.3800005000000016E-2</v>
      </c>
      <c r="AL16" s="16">
        <v>0.14760000000000001</v>
      </c>
      <c r="AM16" s="16">
        <v>9.920000000000001E-2</v>
      </c>
      <c r="AN16" s="16">
        <v>8.3199999999999982E-2</v>
      </c>
      <c r="AO16" s="16">
        <v>0.12239999999999999</v>
      </c>
      <c r="AP16" s="16">
        <v>0.21669999999999998</v>
      </c>
      <c r="AQ16" s="16">
        <v>0.19800000000000001</v>
      </c>
      <c r="AR16" s="16">
        <v>0.1792</v>
      </c>
      <c r="AS16" s="16">
        <v>0.16419999999999998</v>
      </c>
      <c r="AT16" s="16">
        <v>0.13999908</v>
      </c>
      <c r="AU16" s="16">
        <v>0.12014509999999999</v>
      </c>
      <c r="AV16" s="16">
        <v>0.34988799999999998</v>
      </c>
      <c r="AW16" s="16">
        <v>7.9352329999999999E-2</v>
      </c>
      <c r="AX16" s="16">
        <v>9.9549532199999984</v>
      </c>
      <c r="AY16" s="16">
        <v>9.9963542200000006</v>
      </c>
      <c r="AZ16" s="16">
        <v>9.8177165399999993</v>
      </c>
      <c r="BA16" s="16">
        <v>10.483069590000001</v>
      </c>
      <c r="BB16" s="16">
        <v>10.608004000000001</v>
      </c>
      <c r="BC16" s="16">
        <v>10.78031193</v>
      </c>
      <c r="BD16" s="16">
        <v>9.81751094</v>
      </c>
      <c r="BE16" s="16">
        <v>9.8230171700000017</v>
      </c>
      <c r="BF16" s="16">
        <v>9.8230130800000008</v>
      </c>
      <c r="BG16" s="16">
        <v>10.126971659999999</v>
      </c>
      <c r="BH16" s="16">
        <v>10.13878442</v>
      </c>
      <c r="BI16" s="16">
        <v>10.13938289</v>
      </c>
      <c r="BJ16" s="16">
        <v>10.135019659999999</v>
      </c>
      <c r="BK16" s="16">
        <v>9.6389809</v>
      </c>
      <c r="BL16" s="16">
        <v>2.5433805499999997</v>
      </c>
      <c r="BM16" s="16">
        <v>2.5465632999999999</v>
      </c>
      <c r="BN16" s="16">
        <v>3.5522965999999996</v>
      </c>
      <c r="BO16" s="16">
        <v>3.5647003999999995</v>
      </c>
      <c r="BP16" s="16">
        <v>1.3372034299999995</v>
      </c>
      <c r="BQ16" s="16">
        <v>0.29390557999999967</v>
      </c>
      <c r="BR16" s="16">
        <v>0.29390557999999967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6.4953439800000004</v>
      </c>
      <c r="CK16" s="16">
        <v>6.2966264900000004</v>
      </c>
      <c r="CL16" s="16">
        <v>6.4916490300000005</v>
      </c>
      <c r="CM16" s="16">
        <v>6.5</v>
      </c>
      <c r="CN16" s="16">
        <v>6.4979037000000002</v>
      </c>
      <c r="CO16" s="16">
        <v>6.5</v>
      </c>
      <c r="CP16" s="16">
        <v>6.5</v>
      </c>
      <c r="CQ16" s="16">
        <v>6.4618704800000009</v>
      </c>
      <c r="CR16" s="16">
        <v>6.5</v>
      </c>
      <c r="CS16" s="16">
        <v>6.5</v>
      </c>
      <c r="CT16" s="16">
        <v>6.4994060400000002</v>
      </c>
      <c r="CU16" s="16">
        <v>6.5</v>
      </c>
      <c r="CV16" s="16">
        <v>6.5</v>
      </c>
      <c r="CW16" s="16">
        <v>6.4979671300000001</v>
      </c>
      <c r="CX16" s="16">
        <v>6.4958533300000001</v>
      </c>
      <c r="CY16" s="16">
        <v>6.5</v>
      </c>
      <c r="CZ16" s="16">
        <v>6.4921295099999998</v>
      </c>
      <c r="DA16" s="16">
        <v>6.4915820599999998</v>
      </c>
      <c r="DB16" s="16">
        <v>6.4932009100000005</v>
      </c>
      <c r="DC16" s="16">
        <v>6.5</v>
      </c>
      <c r="DD16" s="16">
        <v>6.5</v>
      </c>
      <c r="DE16" s="16">
        <v>6.5</v>
      </c>
      <c r="DF16" s="16">
        <v>6.4785456200000002</v>
      </c>
      <c r="DG16" s="16">
        <v>6.5</v>
      </c>
      <c r="DH16" s="16">
        <v>6.5</v>
      </c>
      <c r="DI16" s="16">
        <v>6.49901909</v>
      </c>
      <c r="DJ16" s="16">
        <v>6.4918763999999998</v>
      </c>
      <c r="DK16" s="16">
        <v>6.4944974499999999</v>
      </c>
      <c r="DL16" s="16">
        <v>6.4985930499999993</v>
      </c>
      <c r="DM16" s="16">
        <v>6.5</v>
      </c>
      <c r="DN16" s="16">
        <v>6.5</v>
      </c>
      <c r="DO16" s="16">
        <v>6.5</v>
      </c>
      <c r="DP16" s="16">
        <v>6.5</v>
      </c>
      <c r="DQ16" s="16">
        <v>6.5</v>
      </c>
      <c r="DR16" s="16">
        <v>6.5</v>
      </c>
      <c r="DS16" s="16">
        <v>6.5</v>
      </c>
      <c r="DT16" s="16">
        <v>6.3521685999999997</v>
      </c>
      <c r="DU16" s="16">
        <v>6.4043921299999997</v>
      </c>
      <c r="DV16" s="16">
        <v>6.4829022300000005</v>
      </c>
      <c r="DW16" s="16">
        <v>6.4968580599999992</v>
      </c>
      <c r="DX16" s="16">
        <v>6.4961565599999993</v>
      </c>
      <c r="DY16" s="16">
        <v>6.4985287500000002</v>
      </c>
      <c r="DZ16" s="16">
        <v>6.5</v>
      </c>
    </row>
    <row r="17" spans="1:130" s="18" customFormat="1" x14ac:dyDescent="0.3">
      <c r="A17" s="15" t="s">
        <v>29</v>
      </c>
      <c r="B17" s="16">
        <v>0.48600000000000004</v>
      </c>
      <c r="C17" s="16">
        <v>0.72286004999999998</v>
      </c>
      <c r="D17" s="16">
        <v>1.70953968</v>
      </c>
      <c r="E17" s="16">
        <v>0.88653968000000005</v>
      </c>
      <c r="F17" s="16">
        <v>0.81550166099999999</v>
      </c>
      <c r="G17" s="16">
        <v>0.81710505200000039</v>
      </c>
      <c r="H17" s="16">
        <v>0.89928577800000031</v>
      </c>
      <c r="I17" s="16">
        <v>0.93346279200000026</v>
      </c>
      <c r="J17" s="16">
        <v>0.59003160200000015</v>
      </c>
      <c r="K17" s="16">
        <v>0.58986000000000005</v>
      </c>
      <c r="L17" s="16">
        <v>0.7551362880000001</v>
      </c>
      <c r="M17" s="16">
        <v>0.59004126800000012</v>
      </c>
      <c r="N17" s="16">
        <v>0.59005118800000012</v>
      </c>
      <c r="O17" s="16">
        <v>0.6</v>
      </c>
      <c r="P17" s="16">
        <v>0.60037053800000006</v>
      </c>
      <c r="Q17" s="16">
        <v>0.60050703800000016</v>
      </c>
      <c r="R17" s="16">
        <v>0.60064472800000024</v>
      </c>
      <c r="S17" s="16">
        <v>0.59953385600000009</v>
      </c>
      <c r="T17" s="16">
        <v>0.5995361760000002</v>
      </c>
      <c r="U17" s="16">
        <v>0.5995361760000002</v>
      </c>
      <c r="V17" s="16">
        <v>0.59934143600000012</v>
      </c>
      <c r="W17" s="16">
        <v>1.0843414360000001</v>
      </c>
      <c r="X17" s="16">
        <v>1.0843414360000001</v>
      </c>
      <c r="Y17" s="16">
        <v>1.0843414360000001</v>
      </c>
      <c r="Z17" s="16">
        <v>1.0843414360000001</v>
      </c>
      <c r="AA17" s="16">
        <v>1.0843414360000001</v>
      </c>
      <c r="AB17" s="16">
        <v>1.0843414360000001</v>
      </c>
      <c r="AC17" s="16">
        <v>1.0843414360000001</v>
      </c>
      <c r="AD17" s="16">
        <v>1.0843414360000001</v>
      </c>
      <c r="AE17" s="16">
        <v>1.0443414360000001</v>
      </c>
      <c r="AF17" s="16">
        <v>0.44318999999999997</v>
      </c>
      <c r="AG17" s="16">
        <v>0.44818999999999998</v>
      </c>
      <c r="AH17" s="16">
        <v>0.41290999999999994</v>
      </c>
      <c r="AI17" s="16">
        <v>0.41289999999999999</v>
      </c>
      <c r="AJ17" s="16">
        <v>0</v>
      </c>
      <c r="AK17" s="16">
        <v>4.9999999999999993E-9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O17" s="16">
        <v>0</v>
      </c>
      <c r="BP17" s="16">
        <v>0</v>
      </c>
      <c r="BQ17" s="16">
        <v>0</v>
      </c>
      <c r="BR17" s="16">
        <v>0</v>
      </c>
      <c r="BS17" s="16">
        <v>0</v>
      </c>
      <c r="BT17" s="16">
        <v>0</v>
      </c>
      <c r="BU17" s="16">
        <v>0</v>
      </c>
      <c r="BV17" s="16">
        <v>0</v>
      </c>
      <c r="BW17" s="16">
        <v>0</v>
      </c>
      <c r="BX17" s="16">
        <v>0</v>
      </c>
      <c r="BY17" s="16">
        <v>0</v>
      </c>
      <c r="BZ17" s="16">
        <v>0</v>
      </c>
      <c r="CA17" s="16">
        <v>0</v>
      </c>
      <c r="CB17" s="16">
        <v>0</v>
      </c>
      <c r="CC17" s="16">
        <v>0</v>
      </c>
      <c r="CD17" s="16">
        <v>0</v>
      </c>
      <c r="CE17" s="16">
        <v>0</v>
      </c>
      <c r="CF17" s="16">
        <v>0</v>
      </c>
      <c r="CG17" s="16">
        <v>0</v>
      </c>
      <c r="CH17" s="16">
        <v>0</v>
      </c>
      <c r="CI17" s="16">
        <v>0</v>
      </c>
      <c r="CJ17" s="16">
        <v>0</v>
      </c>
      <c r="CK17" s="16">
        <v>0</v>
      </c>
      <c r="CL17" s="16">
        <v>0</v>
      </c>
      <c r="CM17" s="16">
        <v>0</v>
      </c>
      <c r="CN17" s="16">
        <v>0</v>
      </c>
      <c r="CO17" s="16">
        <v>2.4805823199999999</v>
      </c>
      <c r="CP17" s="16">
        <v>3.2633602399999999</v>
      </c>
      <c r="CQ17" s="16">
        <v>4.4659424400000001</v>
      </c>
      <c r="CR17" s="16">
        <v>4.4677155400000013</v>
      </c>
      <c r="CS17" s="16">
        <v>4.4665520699999997</v>
      </c>
      <c r="CT17" s="16">
        <v>4.4585338300000004</v>
      </c>
      <c r="CU17" s="16">
        <v>4.270368780000001</v>
      </c>
      <c r="CV17" s="16">
        <v>4.4523596799999998</v>
      </c>
      <c r="CW17" s="16">
        <v>4.4199097199999997</v>
      </c>
      <c r="CX17" s="16">
        <v>5.3307033199999996</v>
      </c>
      <c r="CY17" s="16">
        <v>4.6414980200000002</v>
      </c>
      <c r="CZ17" s="16">
        <v>5.4407872499999996</v>
      </c>
      <c r="DA17" s="16">
        <v>4.838719750000001</v>
      </c>
      <c r="DB17" s="16">
        <v>7.8387197500000001</v>
      </c>
      <c r="DC17" s="16">
        <v>3</v>
      </c>
      <c r="DD17" s="16">
        <v>2.9283185099999995</v>
      </c>
      <c r="DE17" s="16">
        <v>0</v>
      </c>
      <c r="DF17" s="16">
        <v>0</v>
      </c>
      <c r="DG17" s="16">
        <v>0</v>
      </c>
      <c r="DH17" s="16">
        <v>0</v>
      </c>
      <c r="DI17" s="16">
        <v>0</v>
      </c>
      <c r="DJ17" s="16">
        <v>0</v>
      </c>
      <c r="DK17" s="16">
        <v>0</v>
      </c>
      <c r="DL17" s="16">
        <v>0</v>
      </c>
      <c r="DM17" s="16">
        <v>0</v>
      </c>
      <c r="DN17" s="16">
        <v>0</v>
      </c>
      <c r="DO17" s="16">
        <v>0</v>
      </c>
      <c r="DP17" s="16">
        <v>0</v>
      </c>
      <c r="DQ17" s="16">
        <v>0</v>
      </c>
      <c r="DR17" s="16">
        <v>0</v>
      </c>
      <c r="DS17" s="16">
        <v>0</v>
      </c>
      <c r="DT17" s="16">
        <v>0</v>
      </c>
      <c r="DU17" s="16">
        <v>0</v>
      </c>
      <c r="DV17" s="16">
        <v>0</v>
      </c>
      <c r="DW17" s="16">
        <v>0</v>
      </c>
      <c r="DX17" s="16">
        <v>0</v>
      </c>
      <c r="DY17" s="16">
        <v>0</v>
      </c>
      <c r="DZ17" s="16">
        <v>0</v>
      </c>
    </row>
    <row r="18" spans="1:130" s="18" customFormat="1" x14ac:dyDescent="0.3">
      <c r="A18" s="15" t="s">
        <v>30</v>
      </c>
      <c r="B18" s="16">
        <v>66.071775470000006</v>
      </c>
      <c r="C18" s="16">
        <v>67.612911769999997</v>
      </c>
      <c r="D18" s="16">
        <v>74.336869710000002</v>
      </c>
      <c r="E18" s="16">
        <v>76.377260370000002</v>
      </c>
      <c r="F18" s="16">
        <v>68.136080980000003</v>
      </c>
      <c r="G18" s="16">
        <v>66.123337020000008</v>
      </c>
      <c r="H18" s="16">
        <v>41.460673010000001</v>
      </c>
      <c r="I18" s="16">
        <v>41.911673010000001</v>
      </c>
      <c r="J18" s="16">
        <v>34.658175870000001</v>
      </c>
      <c r="K18" s="16">
        <v>30.677859999999999</v>
      </c>
      <c r="L18" s="16">
        <v>25.85227283</v>
      </c>
      <c r="M18" s="16">
        <v>28.744746080000006</v>
      </c>
      <c r="N18" s="16">
        <v>22.871968170000002</v>
      </c>
      <c r="O18" s="16">
        <v>19.2</v>
      </c>
      <c r="P18" s="16">
        <v>19.639746040000002</v>
      </c>
      <c r="Q18" s="16">
        <v>17.633351160000004</v>
      </c>
      <c r="R18" s="16">
        <v>12.077</v>
      </c>
      <c r="S18" s="16">
        <v>12.081</v>
      </c>
      <c r="T18" s="16">
        <v>10.782</v>
      </c>
      <c r="U18" s="16">
        <v>10.438000000000001</v>
      </c>
      <c r="V18" s="16">
        <v>11.249000000000001</v>
      </c>
      <c r="W18" s="16">
        <v>10.928000000000001</v>
      </c>
      <c r="X18" s="16">
        <v>11.324</v>
      </c>
      <c r="Y18" s="16">
        <v>11.052</v>
      </c>
      <c r="Z18" s="16">
        <v>23.324000000000002</v>
      </c>
      <c r="AA18" s="16">
        <v>23.82</v>
      </c>
      <c r="AB18" s="16">
        <v>21.856215899999999</v>
      </c>
      <c r="AC18" s="16">
        <v>22.433</v>
      </c>
      <c r="AD18" s="16">
        <v>23.575194080000003</v>
      </c>
      <c r="AE18" s="16">
        <v>29.088572639999999</v>
      </c>
      <c r="AF18" s="16">
        <v>29.425999999999998</v>
      </c>
      <c r="AG18" s="16">
        <v>31.143000000000001</v>
      </c>
      <c r="AH18" s="16">
        <v>32.173000000000002</v>
      </c>
      <c r="AI18" s="16">
        <v>32.20767592</v>
      </c>
      <c r="AJ18" s="16">
        <v>34.339357469999996</v>
      </c>
      <c r="AK18" s="16">
        <v>28.042172305000001</v>
      </c>
      <c r="AL18" s="16">
        <v>50.378359700000004</v>
      </c>
      <c r="AM18" s="16">
        <v>29.947510099999995</v>
      </c>
      <c r="AN18" s="16">
        <v>30.307110099999999</v>
      </c>
      <c r="AO18" s="16">
        <v>50.094673399999998</v>
      </c>
      <c r="AP18" s="16">
        <v>24.258310400000003</v>
      </c>
      <c r="AQ18" s="16">
        <v>24.966420790000001</v>
      </c>
      <c r="AR18" s="16">
        <v>29.71647097</v>
      </c>
      <c r="AS18" s="16">
        <v>28.560963749999999</v>
      </c>
      <c r="AT18" s="16">
        <v>40.62297555</v>
      </c>
      <c r="AU18" s="16">
        <v>42.220185299999997</v>
      </c>
      <c r="AV18" s="16">
        <v>45.638089829999998</v>
      </c>
      <c r="AW18" s="16">
        <v>42.253779039999991</v>
      </c>
      <c r="AX18" s="16">
        <v>55.338970709999998</v>
      </c>
      <c r="AY18" s="16">
        <v>36.419079529999998</v>
      </c>
      <c r="AZ18" s="16">
        <v>63.086476249999997</v>
      </c>
      <c r="BA18" s="16">
        <v>62.593909799999999</v>
      </c>
      <c r="BB18" s="16">
        <v>57.083354090000007</v>
      </c>
      <c r="BC18" s="16">
        <v>72.103414759999993</v>
      </c>
      <c r="BD18" s="16">
        <v>87.947412890000024</v>
      </c>
      <c r="BE18" s="16">
        <v>91.66909154999999</v>
      </c>
      <c r="BF18" s="16">
        <v>108.40950807000002</v>
      </c>
      <c r="BG18" s="16">
        <v>99.646709330000007</v>
      </c>
      <c r="BH18" s="16">
        <v>110.58708486000002</v>
      </c>
      <c r="BI18" s="16">
        <v>98.512088760000012</v>
      </c>
      <c r="BJ18" s="16">
        <v>95.020939900000002</v>
      </c>
      <c r="BK18" s="16">
        <v>91.355033330000012</v>
      </c>
      <c r="BL18" s="16">
        <v>98.293589200000014</v>
      </c>
      <c r="BM18" s="16">
        <v>108.08170885000001</v>
      </c>
      <c r="BN18" s="16">
        <v>108.02972703</v>
      </c>
      <c r="BO18" s="16">
        <v>107.44527175000002</v>
      </c>
      <c r="BP18" s="16">
        <v>106.68512391000002</v>
      </c>
      <c r="BQ18" s="16">
        <v>109.6478999</v>
      </c>
      <c r="BR18" s="16">
        <v>107.99142802</v>
      </c>
      <c r="BS18" s="16">
        <v>105.65261335</v>
      </c>
      <c r="BT18" s="16">
        <v>129.00262579</v>
      </c>
      <c r="BU18" s="16">
        <v>152.04650598000001</v>
      </c>
      <c r="BV18" s="16">
        <v>70.123694979999996</v>
      </c>
      <c r="BW18" s="16">
        <v>78.996192879999995</v>
      </c>
      <c r="BX18" s="16">
        <v>55.551035849999998</v>
      </c>
      <c r="BY18" s="16">
        <v>65.990314839999996</v>
      </c>
      <c r="BZ18" s="16">
        <v>65.990314839999996</v>
      </c>
      <c r="CA18" s="16">
        <v>102.26560879</v>
      </c>
      <c r="CB18" s="16">
        <v>91.963239869999995</v>
      </c>
      <c r="CC18" s="16">
        <v>107.71813557999999</v>
      </c>
      <c r="CD18" s="16">
        <v>108.95651771999999</v>
      </c>
      <c r="CE18" s="16">
        <v>128.98755176999998</v>
      </c>
      <c r="CF18" s="16">
        <v>129.79490082999999</v>
      </c>
      <c r="CG18" s="16">
        <v>152.31702483999999</v>
      </c>
      <c r="CH18" s="16">
        <v>169.84635218</v>
      </c>
      <c r="CI18" s="16">
        <v>169.26219427000001</v>
      </c>
      <c r="CJ18" s="16">
        <v>168.91356827000004</v>
      </c>
      <c r="CK18" s="16">
        <v>191.31925301999999</v>
      </c>
      <c r="CL18" s="16">
        <v>192.39417161000003</v>
      </c>
      <c r="CM18" s="16">
        <v>192.52754775999998</v>
      </c>
      <c r="CN18" s="16">
        <v>176.76402200000001</v>
      </c>
      <c r="CO18" s="16">
        <v>175.91336602999996</v>
      </c>
      <c r="CP18" s="16">
        <v>176.62629655999999</v>
      </c>
      <c r="CQ18" s="16">
        <v>157.79411851999998</v>
      </c>
      <c r="CR18" s="16">
        <v>135.91209756999999</v>
      </c>
      <c r="CS18" s="16">
        <v>142.94471029000002</v>
      </c>
      <c r="CT18" s="16">
        <v>98.270719790000001</v>
      </c>
      <c r="CU18" s="16">
        <v>92.376588319999996</v>
      </c>
      <c r="CV18" s="16">
        <v>86.909074910000001</v>
      </c>
      <c r="CW18" s="16">
        <v>87.677739459999998</v>
      </c>
      <c r="CX18" s="16">
        <v>88.252528129999988</v>
      </c>
      <c r="CY18" s="16">
        <v>88.088631009999986</v>
      </c>
      <c r="CZ18" s="16">
        <v>28.512500580000001</v>
      </c>
      <c r="DA18" s="16">
        <v>47.24272199</v>
      </c>
      <c r="DB18" s="16">
        <v>29.943245269999998</v>
      </c>
      <c r="DC18" s="16">
        <v>25.092864170000002</v>
      </c>
      <c r="DD18" s="16">
        <v>45.228253330000008</v>
      </c>
      <c r="DE18" s="16">
        <v>0.11445770000000001</v>
      </c>
      <c r="DF18" s="16">
        <v>10</v>
      </c>
      <c r="DG18" s="16">
        <v>28.995811660000001</v>
      </c>
      <c r="DH18" s="16">
        <v>30.103164020000005</v>
      </c>
      <c r="DI18" s="16">
        <v>32.135847470000002</v>
      </c>
      <c r="DJ18" s="16">
        <v>32.143384809999993</v>
      </c>
      <c r="DK18" s="16">
        <v>32.77811633999999</v>
      </c>
      <c r="DL18" s="16">
        <v>41.254523119999995</v>
      </c>
      <c r="DM18" s="16">
        <v>43.992106450000001</v>
      </c>
      <c r="DN18" s="16">
        <v>31.555487030000002</v>
      </c>
      <c r="DO18" s="16">
        <v>32.637256600000001</v>
      </c>
      <c r="DP18" s="16">
        <v>34.295694669999996</v>
      </c>
      <c r="DQ18" s="16">
        <v>34.228275159999995</v>
      </c>
      <c r="DR18" s="16">
        <v>35.734598660000003</v>
      </c>
      <c r="DS18" s="16">
        <v>38.572478029999999</v>
      </c>
      <c r="DT18" s="16">
        <v>45.465635159999991</v>
      </c>
      <c r="DU18" s="16">
        <v>37.72853585</v>
      </c>
      <c r="DV18" s="16">
        <v>49.876917640000002</v>
      </c>
      <c r="DW18" s="16">
        <v>73.893621749999994</v>
      </c>
      <c r="DX18" s="16">
        <v>77.125262030000002</v>
      </c>
      <c r="DY18" s="16">
        <v>73.194710110000003</v>
      </c>
      <c r="DZ18" s="16">
        <v>75.19317199000001</v>
      </c>
    </row>
    <row r="19" spans="1:130" s="18" customFormat="1" x14ac:dyDescent="0.3">
      <c r="A19" s="15" t="s">
        <v>31</v>
      </c>
      <c r="B19" s="16">
        <v>101.2207944</v>
      </c>
      <c r="C19" s="16">
        <v>101.7452057</v>
      </c>
      <c r="D19" s="16">
        <v>101.9819675</v>
      </c>
      <c r="E19" s="16">
        <v>97.911117160000003</v>
      </c>
      <c r="F19" s="16">
        <v>114.74746458000001</v>
      </c>
      <c r="G19" s="16">
        <v>100.00133954</v>
      </c>
      <c r="H19" s="16">
        <v>99.248056860000005</v>
      </c>
      <c r="I19" s="16">
        <v>98.520455973000011</v>
      </c>
      <c r="J19" s="16">
        <v>118.217962653</v>
      </c>
      <c r="K19" s="16">
        <v>105.9644</v>
      </c>
      <c r="L19" s="16">
        <v>101.635432393</v>
      </c>
      <c r="M19" s="16">
        <v>100.983107433</v>
      </c>
      <c r="N19" s="16">
        <v>98.430087463000007</v>
      </c>
      <c r="O19" s="16">
        <v>93.8</v>
      </c>
      <c r="P19" s="16">
        <v>82.873730064</v>
      </c>
      <c r="Q19" s="16">
        <v>77.511896354000001</v>
      </c>
      <c r="R19" s="16">
        <v>76.461630845000002</v>
      </c>
      <c r="S19" s="16">
        <v>72.627434115</v>
      </c>
      <c r="T19" s="16">
        <v>75.688899664000004</v>
      </c>
      <c r="U19" s="16">
        <v>76.226563113999987</v>
      </c>
      <c r="V19" s="16">
        <v>77.588618794000013</v>
      </c>
      <c r="W19" s="16">
        <v>77.802729143999997</v>
      </c>
      <c r="X19" s="16">
        <v>76.567583404000004</v>
      </c>
      <c r="Y19" s="16">
        <v>76.187885804000004</v>
      </c>
      <c r="Z19" s="16">
        <v>130.87634371299998</v>
      </c>
      <c r="AA19" s="16">
        <v>102.149683713</v>
      </c>
      <c r="AB19" s="16">
        <v>120.816430883</v>
      </c>
      <c r="AC19" s="16">
        <v>120.074163203</v>
      </c>
      <c r="AD19" s="16">
        <v>119.29831454195001</v>
      </c>
      <c r="AE19" s="16">
        <v>114.00667183194999</v>
      </c>
      <c r="AF19" s="16">
        <v>112.78797499994999</v>
      </c>
      <c r="AG19" s="16">
        <v>112.41751139995</v>
      </c>
      <c r="AH19" s="16">
        <v>112.07490122995</v>
      </c>
      <c r="AI19" s="16">
        <v>116.52401117095</v>
      </c>
      <c r="AJ19" s="16">
        <v>115.55267302095001</v>
      </c>
      <c r="AK19" s="16">
        <v>114.93553698595001</v>
      </c>
      <c r="AL19" s="16">
        <v>113.92908982895</v>
      </c>
      <c r="AM19" s="16">
        <v>116.30008285999999</v>
      </c>
      <c r="AN19" s="16">
        <v>75.948021899999986</v>
      </c>
      <c r="AO19" s="16">
        <v>121.49127032199999</v>
      </c>
      <c r="AP19" s="16">
        <v>80.803060310000006</v>
      </c>
      <c r="AQ19" s="16">
        <v>86.175958219999984</v>
      </c>
      <c r="AR19" s="16">
        <v>78.482931480000005</v>
      </c>
      <c r="AS19" s="16">
        <v>79.085442259999994</v>
      </c>
      <c r="AT19" s="16">
        <v>77.650377359999993</v>
      </c>
      <c r="AU19" s="16">
        <v>121.25298999</v>
      </c>
      <c r="AV19" s="16">
        <v>120.72779116</v>
      </c>
      <c r="AW19" s="16">
        <v>118.32448796</v>
      </c>
      <c r="AX19" s="16">
        <v>114.44968709999999</v>
      </c>
      <c r="AY19" s="16">
        <v>121.32700509999998</v>
      </c>
      <c r="AZ19" s="16">
        <v>121.9322624</v>
      </c>
      <c r="BA19" s="16">
        <v>121.07042771</v>
      </c>
      <c r="BB19" s="16">
        <v>117.29397012</v>
      </c>
      <c r="BC19" s="16">
        <v>112.24659766000002</v>
      </c>
      <c r="BD19" s="16">
        <v>113.21556139</v>
      </c>
      <c r="BE19" s="16">
        <v>108.84597633999999</v>
      </c>
      <c r="BF19" s="16">
        <v>108.33002073</v>
      </c>
      <c r="BG19" s="16">
        <v>75.515066630000007</v>
      </c>
      <c r="BH19" s="16">
        <v>64.87452949</v>
      </c>
      <c r="BI19" s="16">
        <v>63.207598239999996</v>
      </c>
      <c r="BJ19" s="16">
        <v>57.308200249999999</v>
      </c>
      <c r="BK19" s="16">
        <v>57.078103419999998</v>
      </c>
      <c r="BL19" s="16">
        <v>59.845735810000001</v>
      </c>
      <c r="BM19" s="16">
        <v>66.526089499999998</v>
      </c>
      <c r="BN19" s="16">
        <v>66.278135939999999</v>
      </c>
      <c r="BO19" s="16">
        <v>65.790579050000005</v>
      </c>
      <c r="BP19" s="16">
        <v>18.624367200000002</v>
      </c>
      <c r="BQ19" s="16">
        <v>18.624322639999999</v>
      </c>
      <c r="BR19" s="16">
        <v>23.997337630000001</v>
      </c>
      <c r="BS19" s="16">
        <v>29.503536590000003</v>
      </c>
      <c r="BT19" s="16">
        <v>29.340505210000003</v>
      </c>
      <c r="BU19" s="16">
        <v>62.092089919999999</v>
      </c>
      <c r="BV19" s="16">
        <v>100.74347488000001</v>
      </c>
      <c r="BW19" s="16">
        <v>92.817482870000006</v>
      </c>
      <c r="BX19" s="16">
        <v>91.922315770000012</v>
      </c>
      <c r="BY19" s="16">
        <v>91.617683900000003</v>
      </c>
      <c r="BZ19" s="16">
        <v>91.418399349999987</v>
      </c>
      <c r="CA19" s="16">
        <v>90.768765740000006</v>
      </c>
      <c r="CB19" s="16">
        <v>100.29885045</v>
      </c>
      <c r="CC19" s="16">
        <v>104.03218347000001</v>
      </c>
      <c r="CD19" s="16">
        <v>98.249134559999987</v>
      </c>
      <c r="CE19" s="16">
        <v>101.01702168999999</v>
      </c>
      <c r="CF19" s="16">
        <v>91.137443469999994</v>
      </c>
      <c r="CG19" s="16">
        <v>120.39504231999999</v>
      </c>
      <c r="CH19" s="16">
        <v>120.03082173000001</v>
      </c>
      <c r="CI19" s="16">
        <v>119.61148364</v>
      </c>
      <c r="CJ19" s="16">
        <v>119.51238709</v>
      </c>
      <c r="CK19" s="16">
        <v>121.24708078</v>
      </c>
      <c r="CL19" s="16">
        <v>124.78698965999999</v>
      </c>
      <c r="CM19" s="16">
        <v>125.85832602000001</v>
      </c>
      <c r="CN19" s="16">
        <v>126.65479071</v>
      </c>
      <c r="CO19" s="16">
        <v>126.22033805999999</v>
      </c>
      <c r="CP19" s="16">
        <v>125.00807347999999</v>
      </c>
      <c r="CQ19" s="16">
        <v>127.71035691</v>
      </c>
      <c r="CR19" s="16">
        <v>71.537611720000001</v>
      </c>
      <c r="CS19" s="16">
        <v>80.286466959999984</v>
      </c>
      <c r="CT19" s="16">
        <v>93.868508980000016</v>
      </c>
      <c r="CU19" s="16">
        <v>111.75281693999999</v>
      </c>
      <c r="CV19" s="16">
        <v>118.06119772999999</v>
      </c>
      <c r="CW19" s="16">
        <v>106.60307705999999</v>
      </c>
      <c r="CX19" s="16">
        <v>106.26532189000001</v>
      </c>
      <c r="CY19" s="16">
        <v>105.90304212999999</v>
      </c>
      <c r="CZ19" s="16">
        <v>63.570999890000003</v>
      </c>
      <c r="DA19" s="16">
        <v>63.257847980000001</v>
      </c>
      <c r="DB19" s="16">
        <v>62.881860350000004</v>
      </c>
      <c r="DC19" s="16">
        <v>34.576940549999996</v>
      </c>
      <c r="DD19" s="16">
        <v>74.403051590000004</v>
      </c>
      <c r="DE19" s="16">
        <v>77.940905620000009</v>
      </c>
      <c r="DF19" s="16">
        <v>77.696649130000011</v>
      </c>
      <c r="DG19" s="16">
        <v>77.418259640000002</v>
      </c>
      <c r="DH19" s="16">
        <v>77.881985690000008</v>
      </c>
      <c r="DI19" s="16">
        <v>16.120517110000002</v>
      </c>
      <c r="DJ19" s="16">
        <v>17.428350440000003</v>
      </c>
      <c r="DK19" s="16">
        <v>16.671715290000002</v>
      </c>
      <c r="DL19" s="16">
        <v>118.23237612</v>
      </c>
      <c r="DM19" s="16">
        <v>135.20406703999998</v>
      </c>
      <c r="DN19" s="16">
        <v>141.16061430999997</v>
      </c>
      <c r="DO19" s="16">
        <v>144.18090142</v>
      </c>
      <c r="DP19" s="16">
        <v>143.22540142</v>
      </c>
      <c r="DQ19" s="16">
        <v>144.59817862000003</v>
      </c>
      <c r="DR19" s="16">
        <v>142.56223281999999</v>
      </c>
      <c r="DS19" s="16">
        <v>150.22706782</v>
      </c>
      <c r="DT19" s="16">
        <v>199.54910481999997</v>
      </c>
      <c r="DU19" s="16">
        <v>203.61916909999994</v>
      </c>
      <c r="DV19" s="16">
        <v>203.81357390999997</v>
      </c>
      <c r="DW19" s="16">
        <v>203.97211209999998</v>
      </c>
      <c r="DX19" s="16">
        <v>75.212894790000007</v>
      </c>
      <c r="DY19" s="16">
        <v>74.169148360000008</v>
      </c>
      <c r="DZ19" s="16">
        <v>70.416668110000018</v>
      </c>
    </row>
    <row r="20" spans="1:130" s="14" customFormat="1" x14ac:dyDescent="0.3">
      <c r="A20" s="12" t="s">
        <v>32</v>
      </c>
      <c r="B20" s="13">
        <v>7159</v>
      </c>
      <c r="C20" s="13">
        <v>7267.83</v>
      </c>
      <c r="D20" s="13">
        <v>7254.04</v>
      </c>
      <c r="E20" s="13">
        <v>7077.08</v>
      </c>
      <c r="F20" s="13">
        <v>7231.4357890271995</v>
      </c>
      <c r="G20" s="13">
        <v>7222.5642166581993</v>
      </c>
      <c r="H20" s="13">
        <v>7457.326327453361</v>
      </c>
      <c r="I20" s="13">
        <v>7669.70380975636</v>
      </c>
      <c r="J20" s="13">
        <v>6681.08274365326</v>
      </c>
      <c r="K20" s="13">
        <v>6640.77628</v>
      </c>
      <c r="L20" s="13">
        <v>6683.6098038831606</v>
      </c>
      <c r="M20" s="13">
        <v>7031.3263820031589</v>
      </c>
      <c r="N20" s="13">
        <v>7187.0104077199603</v>
      </c>
      <c r="O20" s="13">
        <v>7321</v>
      </c>
      <c r="P20" s="13">
        <v>7381.2113842046592</v>
      </c>
      <c r="Q20" s="13">
        <v>7537.8060264616597</v>
      </c>
      <c r="R20" s="13">
        <v>7780.5109247455584</v>
      </c>
      <c r="S20" s="13">
        <v>7893.4588020035599</v>
      </c>
      <c r="T20" s="13">
        <v>8016.5226136012225</v>
      </c>
      <c r="U20" s="13">
        <v>8118.905769075619</v>
      </c>
      <c r="V20" s="13">
        <v>8242.8311448319182</v>
      </c>
      <c r="W20" s="13">
        <v>8513.0414436052215</v>
      </c>
      <c r="X20" s="13">
        <v>8600.697942098559</v>
      </c>
      <c r="Y20" s="13">
        <v>8614.041547274117</v>
      </c>
      <c r="Z20" s="13">
        <v>9194.0449192675587</v>
      </c>
      <c r="AA20" s="13">
        <v>9238.7340026575603</v>
      </c>
      <c r="AB20" s="13">
        <v>9408.8372060565616</v>
      </c>
      <c r="AC20" s="13">
        <v>9750.921701412557</v>
      </c>
      <c r="AD20" s="13">
        <v>9797.8625846619598</v>
      </c>
      <c r="AE20" s="13">
        <v>9917.3093540919581</v>
      </c>
      <c r="AF20" s="13">
        <v>10420.053221768998</v>
      </c>
      <c r="AG20" s="13">
        <v>10556.715181869002</v>
      </c>
      <c r="AH20" s="13">
        <v>10500.463978658998</v>
      </c>
      <c r="AI20" s="13">
        <v>10709.958649348204</v>
      </c>
      <c r="AJ20" s="13">
        <v>10553.573333878006</v>
      </c>
      <c r="AK20" s="13">
        <v>10397.159547836198</v>
      </c>
      <c r="AL20" s="13">
        <v>10835.061506550001</v>
      </c>
      <c r="AM20" s="13">
        <v>10524.680509769998</v>
      </c>
      <c r="AN20" s="13">
        <v>10659.349941218003</v>
      </c>
      <c r="AO20" s="13">
        <v>11048.478818227599</v>
      </c>
      <c r="AP20" s="13">
        <v>10558.184405138803</v>
      </c>
      <c r="AQ20" s="13">
        <v>10671.21893382238</v>
      </c>
      <c r="AR20" s="13">
        <v>10920.618620095596</v>
      </c>
      <c r="AS20" s="13">
        <v>11003.449699487202</v>
      </c>
      <c r="AT20" s="13">
        <v>11013.001682138798</v>
      </c>
      <c r="AU20" s="13">
        <v>11363.131561248796</v>
      </c>
      <c r="AV20" s="13">
        <v>11396.205323338796</v>
      </c>
      <c r="AW20" s="13">
        <v>11529.827064918849</v>
      </c>
      <c r="AX20" s="13">
        <v>12217.087589237917</v>
      </c>
      <c r="AY20" s="13">
        <v>11993.420966281201</v>
      </c>
      <c r="AZ20" s="13">
        <v>12099.244055891199</v>
      </c>
      <c r="BA20" s="13">
        <v>12473.963442198197</v>
      </c>
      <c r="BB20" s="13">
        <v>11430.972854811202</v>
      </c>
      <c r="BC20" s="13">
        <v>11744.911313611201</v>
      </c>
      <c r="BD20" s="13">
        <v>12194.9915076012</v>
      </c>
      <c r="BE20" s="13">
        <v>12391.325894571202</v>
      </c>
      <c r="BF20" s="13">
        <v>12826.414484271199</v>
      </c>
      <c r="BG20" s="13">
        <v>13771.4045811588</v>
      </c>
      <c r="BH20" s="13">
        <v>13996.87710149584</v>
      </c>
      <c r="BI20" s="13">
        <v>14089.963732143633</v>
      </c>
      <c r="BJ20" s="13">
        <v>14830.867914789198</v>
      </c>
      <c r="BK20" s="13">
        <v>14383.503574684535</v>
      </c>
      <c r="BL20" s="13">
        <v>14715.085444625731</v>
      </c>
      <c r="BM20" s="13">
        <v>15540.224545164534</v>
      </c>
      <c r="BN20" s="13">
        <v>15501.594767733337</v>
      </c>
      <c r="BO20" s="13">
        <v>15603.277339285334</v>
      </c>
      <c r="BP20" s="13">
        <v>15550.927631485336</v>
      </c>
      <c r="BQ20" s="13">
        <v>15381.93738705</v>
      </c>
      <c r="BR20" s="13">
        <v>15234.193226770007</v>
      </c>
      <c r="BS20" s="13">
        <v>15016.46672280012</v>
      </c>
      <c r="BT20" s="13">
        <v>14468.043914900116</v>
      </c>
      <c r="BU20" s="13">
        <v>13540.422369439995</v>
      </c>
      <c r="BV20" s="13">
        <v>11575.07148178</v>
      </c>
      <c r="BW20" s="13">
        <v>11515.021002300002</v>
      </c>
      <c r="BX20" s="13">
        <v>11807.416052639997</v>
      </c>
      <c r="BY20" s="13">
        <v>12187.299677399995</v>
      </c>
      <c r="BZ20" s="13">
        <v>12417.371566019998</v>
      </c>
      <c r="CA20" s="13">
        <v>12817.499278040001</v>
      </c>
      <c r="CB20" s="13">
        <v>13342.75519652</v>
      </c>
      <c r="CC20" s="13">
        <v>13713.224446690003</v>
      </c>
      <c r="CD20" s="13">
        <v>13908.748213539999</v>
      </c>
      <c r="CE20" s="13">
        <v>14667.838635509999</v>
      </c>
      <c r="CF20" s="13">
        <v>13492.29162285</v>
      </c>
      <c r="CG20" s="13">
        <v>13735.049487069999</v>
      </c>
      <c r="CH20" s="13">
        <v>14585.617370219001</v>
      </c>
      <c r="CI20" s="13">
        <v>14490.225968218998</v>
      </c>
      <c r="CJ20" s="13">
        <v>14960.480976569001</v>
      </c>
      <c r="CK20" s="13">
        <v>15883.845630028996</v>
      </c>
      <c r="CL20" s="13">
        <v>16665.775487909003</v>
      </c>
      <c r="CM20" s="13">
        <v>17751.338586668997</v>
      </c>
      <c r="CN20" s="13">
        <v>18988.415206059002</v>
      </c>
      <c r="CO20" s="13">
        <v>19281.542558409001</v>
      </c>
      <c r="CP20" s="13">
        <v>20074.648230598999</v>
      </c>
      <c r="CQ20" s="13">
        <v>20867.394630069008</v>
      </c>
      <c r="CR20" s="13">
        <v>21252.003657859997</v>
      </c>
      <c r="CS20" s="13">
        <v>21518.181198679998</v>
      </c>
      <c r="CT20" s="13">
        <v>23083.921913780006</v>
      </c>
      <c r="CU20" s="13">
        <v>22826.316328390003</v>
      </c>
      <c r="CV20" s="13">
        <v>23178.579429289995</v>
      </c>
      <c r="CW20" s="13">
        <v>22629.160504399995</v>
      </c>
      <c r="CX20" s="13">
        <v>22935.703909800002</v>
      </c>
      <c r="CY20" s="13">
        <v>23108.651226020003</v>
      </c>
      <c r="CZ20" s="13">
        <v>22672.471208349998</v>
      </c>
      <c r="DA20" s="13">
        <v>22638.856247059994</v>
      </c>
      <c r="DB20" s="13">
        <v>21464.15675676</v>
      </c>
      <c r="DC20" s="13">
        <v>21927.596014449999</v>
      </c>
      <c r="DD20" s="13">
        <v>22516.61587596</v>
      </c>
      <c r="DE20" s="13">
        <v>22194.254939070004</v>
      </c>
      <c r="DF20" s="13">
        <v>20237.686735440002</v>
      </c>
      <c r="DG20" s="13">
        <v>20478.692594459997</v>
      </c>
      <c r="DH20" s="13">
        <v>20121.453541540002</v>
      </c>
      <c r="DI20" s="13">
        <v>20195.423163459996</v>
      </c>
      <c r="DJ20" s="13">
        <v>20019.136942339999</v>
      </c>
      <c r="DK20" s="13">
        <v>20218.235774350003</v>
      </c>
      <c r="DL20" s="13">
        <v>20303.477052070004</v>
      </c>
      <c r="DM20" s="13">
        <v>20340.727774010003</v>
      </c>
      <c r="DN20" s="13">
        <v>20584.164690469999</v>
      </c>
      <c r="DO20" s="13">
        <v>20071.910790734997</v>
      </c>
      <c r="DP20" s="13">
        <v>20435.538217810004</v>
      </c>
      <c r="DQ20" s="13">
        <v>20493.731208759997</v>
      </c>
      <c r="DR20" s="13">
        <v>21324.108955854001</v>
      </c>
      <c r="DS20" s="13">
        <v>21927.848536924099</v>
      </c>
      <c r="DT20" s="13">
        <v>22797.253301513996</v>
      </c>
      <c r="DU20" s="13">
        <v>23611.826740202501</v>
      </c>
      <c r="DV20" s="13">
        <v>23466.604635204003</v>
      </c>
      <c r="DW20" s="13">
        <v>24053.299808710002</v>
      </c>
      <c r="DX20" s="13">
        <v>25001.071638699999</v>
      </c>
      <c r="DY20" s="13">
        <v>25262.5788738345</v>
      </c>
      <c r="DZ20" s="13">
        <v>24933.917246369998</v>
      </c>
    </row>
    <row r="21" spans="1:130" s="18" customFormat="1" x14ac:dyDescent="0.3">
      <c r="A21" s="15" t="s">
        <v>33</v>
      </c>
      <c r="B21" s="16">
        <v>1229.821782</v>
      </c>
      <c r="C21" s="16">
        <v>1279.92028</v>
      </c>
      <c r="D21" s="16">
        <v>1255.369713</v>
      </c>
      <c r="E21" s="16">
        <v>1159.636757</v>
      </c>
      <c r="F21" s="16">
        <v>1181.1891725335004</v>
      </c>
      <c r="G21" s="16">
        <v>1249.7053296664994</v>
      </c>
      <c r="H21" s="16">
        <v>1279.0518833825995</v>
      </c>
      <c r="I21" s="16">
        <v>1344.5860019675997</v>
      </c>
      <c r="J21" s="16">
        <v>1268.9132066025995</v>
      </c>
      <c r="K21" s="16">
        <v>1205.87958</v>
      </c>
      <c r="L21" s="16">
        <v>1236.5686206119003</v>
      </c>
      <c r="M21" s="16">
        <v>1185.1075062498996</v>
      </c>
      <c r="N21" s="16">
        <v>1239.1741034098998</v>
      </c>
      <c r="O21" s="16">
        <v>1344.3</v>
      </c>
      <c r="P21" s="16">
        <v>1357.7379261675997</v>
      </c>
      <c r="Q21" s="16">
        <v>1286.9797658265995</v>
      </c>
      <c r="R21" s="16">
        <v>1180.9368371806004</v>
      </c>
      <c r="S21" s="16">
        <v>1223.3428674006002</v>
      </c>
      <c r="T21" s="16">
        <v>1181.3816703826003</v>
      </c>
      <c r="U21" s="16">
        <v>1200.0054034026002</v>
      </c>
      <c r="V21" s="16">
        <v>1269.0658680805998</v>
      </c>
      <c r="W21" s="16">
        <v>1303.8090080605998</v>
      </c>
      <c r="X21" s="16">
        <v>1381.0621682305998</v>
      </c>
      <c r="Y21" s="16">
        <v>1354.1479706405996</v>
      </c>
      <c r="Z21" s="16">
        <v>1398.2896646905999</v>
      </c>
      <c r="AA21" s="16">
        <v>1436.8914715906001</v>
      </c>
      <c r="AB21" s="16">
        <v>1490.1957760706</v>
      </c>
      <c r="AC21" s="16">
        <v>1537.9971545505998</v>
      </c>
      <c r="AD21" s="16">
        <v>1468.9131810806002</v>
      </c>
      <c r="AE21" s="16">
        <v>1420.4547464205998</v>
      </c>
      <c r="AF21" s="16">
        <v>1535.1940969199998</v>
      </c>
      <c r="AG21" s="16">
        <v>1552.7302819599997</v>
      </c>
      <c r="AH21" s="16">
        <v>1480.9627149100004</v>
      </c>
      <c r="AI21" s="16">
        <v>1461.6357415779999</v>
      </c>
      <c r="AJ21" s="16">
        <v>1454.4113207880002</v>
      </c>
      <c r="AK21" s="16">
        <v>1414.7116133700001</v>
      </c>
      <c r="AL21" s="16">
        <v>1506.3551286150002</v>
      </c>
      <c r="AM21" s="16">
        <v>1445.7102632700005</v>
      </c>
      <c r="AN21" s="16">
        <v>1434.631100620001</v>
      </c>
      <c r="AO21" s="16">
        <v>1610.02619237</v>
      </c>
      <c r="AP21" s="16">
        <v>1479.6400636800006</v>
      </c>
      <c r="AQ21" s="16">
        <v>1504.2506085499999</v>
      </c>
      <c r="AR21" s="16">
        <v>1503.0333025800001</v>
      </c>
      <c r="AS21" s="16">
        <v>1523.3124580200003</v>
      </c>
      <c r="AT21" s="16">
        <v>1544.3712995299995</v>
      </c>
      <c r="AU21" s="16">
        <v>1649.0112934199994</v>
      </c>
      <c r="AV21" s="16">
        <v>1689.9015120700001</v>
      </c>
      <c r="AW21" s="16">
        <v>1669.0997229099996</v>
      </c>
      <c r="AX21" s="16">
        <v>1772.4763248199997</v>
      </c>
      <c r="AY21" s="16">
        <v>1744.1359071199993</v>
      </c>
      <c r="AZ21" s="16">
        <v>1715.3287688999997</v>
      </c>
      <c r="BA21" s="16">
        <v>1742.0088448399999</v>
      </c>
      <c r="BB21" s="16">
        <v>1539.6934369499998</v>
      </c>
      <c r="BC21" s="16">
        <v>1554.10586416</v>
      </c>
      <c r="BD21" s="16">
        <v>1602.0904767699997</v>
      </c>
      <c r="BE21" s="16">
        <v>1634.1029768500005</v>
      </c>
      <c r="BF21" s="16">
        <v>1625.9793317500003</v>
      </c>
      <c r="BG21" s="16">
        <v>1651.0306683399997</v>
      </c>
      <c r="BH21" s="16">
        <v>1610.2740674984091</v>
      </c>
      <c r="BI21" s="16">
        <v>1681.0086597033342</v>
      </c>
      <c r="BJ21" s="16">
        <v>1689.4166687346658</v>
      </c>
      <c r="BK21" s="16">
        <v>1631.8236300499996</v>
      </c>
      <c r="BL21" s="16">
        <v>1651.5753394899994</v>
      </c>
      <c r="BM21" s="16">
        <v>1803.0678617599995</v>
      </c>
      <c r="BN21" s="16">
        <v>1856.7325378499991</v>
      </c>
      <c r="BO21" s="16">
        <v>1862.94693603</v>
      </c>
      <c r="BP21" s="16">
        <v>2855.1836121399992</v>
      </c>
      <c r="BQ21" s="16">
        <v>2823.0799070899993</v>
      </c>
      <c r="BR21" s="16">
        <v>2826.7163225899994</v>
      </c>
      <c r="BS21" s="16">
        <v>2848.6841094600009</v>
      </c>
      <c r="BT21" s="16">
        <v>2793.6153641999995</v>
      </c>
      <c r="BU21" s="16">
        <v>1732.7287275799997</v>
      </c>
      <c r="BV21" s="16">
        <v>1492.5784513900001</v>
      </c>
      <c r="BW21" s="16">
        <v>1578.8419132200002</v>
      </c>
      <c r="BX21" s="16">
        <v>1572.58345502</v>
      </c>
      <c r="BY21" s="16">
        <v>1594.9448628599998</v>
      </c>
      <c r="BZ21" s="16">
        <v>1620.6128746499994</v>
      </c>
      <c r="CA21" s="16">
        <v>1629.9759582699999</v>
      </c>
      <c r="CB21" s="16">
        <v>1587.1519462099996</v>
      </c>
      <c r="CC21" s="16">
        <v>1566.0677367999997</v>
      </c>
      <c r="CD21" s="16">
        <v>1615.9067439999994</v>
      </c>
      <c r="CE21" s="16">
        <v>1729.2319093600004</v>
      </c>
      <c r="CF21" s="16">
        <v>1657.8804998399996</v>
      </c>
      <c r="CG21" s="16">
        <v>1687.8253687499996</v>
      </c>
      <c r="CH21" s="16">
        <v>1765.2331199799999</v>
      </c>
      <c r="CI21" s="16">
        <v>1783.5632499299995</v>
      </c>
      <c r="CJ21" s="16">
        <v>1801.5073984100002</v>
      </c>
      <c r="CK21" s="16">
        <v>1884.0060094099999</v>
      </c>
      <c r="CL21" s="16">
        <v>1953.89481804</v>
      </c>
      <c r="CM21" s="16">
        <v>2114.8737617799998</v>
      </c>
      <c r="CN21" s="16">
        <v>2264.4520133199999</v>
      </c>
      <c r="CO21" s="16">
        <v>2268.9056998199999</v>
      </c>
      <c r="CP21" s="16">
        <v>2296.7952286600012</v>
      </c>
      <c r="CQ21" s="16">
        <v>2332.9576100700001</v>
      </c>
      <c r="CR21" s="16">
        <v>2518.2315587200005</v>
      </c>
      <c r="CS21" s="16">
        <v>2517.1611062900001</v>
      </c>
      <c r="CT21" s="16">
        <v>2784.5731113400007</v>
      </c>
      <c r="CU21" s="16">
        <v>2872.7957333700001</v>
      </c>
      <c r="CV21" s="16">
        <v>2828.4233042000005</v>
      </c>
      <c r="CW21" s="16">
        <v>2727.0904893000006</v>
      </c>
      <c r="CX21" s="16">
        <v>2941.4371988300004</v>
      </c>
      <c r="CY21" s="16">
        <v>3066.9441100999998</v>
      </c>
      <c r="CZ21" s="16">
        <v>3115.1199441999997</v>
      </c>
      <c r="DA21" s="16">
        <v>3067.4442927199998</v>
      </c>
      <c r="DB21" s="16">
        <v>2999.9487070099999</v>
      </c>
      <c r="DC21" s="16">
        <v>3052.5389335899999</v>
      </c>
      <c r="DD21" s="16">
        <v>3103.9007324499999</v>
      </c>
      <c r="DE21" s="16">
        <v>2961.4754075399997</v>
      </c>
      <c r="DF21" s="16">
        <v>3025.6292986999997</v>
      </c>
      <c r="DG21" s="16">
        <v>3088.90938916</v>
      </c>
      <c r="DH21" s="16">
        <v>2920.05281057</v>
      </c>
      <c r="DI21" s="16">
        <v>2950.0285069300003</v>
      </c>
      <c r="DJ21" s="16">
        <v>2961.4441663600001</v>
      </c>
      <c r="DK21" s="16">
        <v>2989.00219698</v>
      </c>
      <c r="DL21" s="16">
        <v>2994.0784830499997</v>
      </c>
      <c r="DM21" s="16">
        <v>3084.8994331799991</v>
      </c>
      <c r="DN21" s="16">
        <v>3104.7864092199993</v>
      </c>
      <c r="DO21" s="16">
        <v>2869.9246139100001</v>
      </c>
      <c r="DP21" s="16">
        <v>2940.8146603700006</v>
      </c>
      <c r="DQ21" s="16">
        <v>2941.4841322400002</v>
      </c>
      <c r="DR21" s="16">
        <v>2954.1981730900002</v>
      </c>
      <c r="DS21" s="16">
        <v>2922.60890307</v>
      </c>
      <c r="DT21" s="16">
        <v>3012.3553635600001</v>
      </c>
      <c r="DU21" s="16">
        <v>3088.6216146500005</v>
      </c>
      <c r="DV21" s="16">
        <v>2854.4793320399999</v>
      </c>
      <c r="DW21" s="16">
        <v>2893.3337824</v>
      </c>
      <c r="DX21" s="16">
        <v>3063.5847991400005</v>
      </c>
      <c r="DY21" s="16">
        <v>3041.3633568099999</v>
      </c>
      <c r="DZ21" s="16">
        <v>3104.211233869999</v>
      </c>
    </row>
    <row r="22" spans="1:130" s="18" customFormat="1" x14ac:dyDescent="0.3">
      <c r="A22" s="15" t="s">
        <v>34</v>
      </c>
      <c r="B22" s="16">
        <v>522.75315690000002</v>
      </c>
      <c r="C22" s="16">
        <v>439.23905830000001</v>
      </c>
      <c r="D22" s="16">
        <v>433.14290649999998</v>
      </c>
      <c r="E22" s="16">
        <v>370.87973950000003</v>
      </c>
      <c r="F22" s="16">
        <v>408.82808428580006</v>
      </c>
      <c r="G22" s="16">
        <v>421.97101983680017</v>
      </c>
      <c r="H22" s="16">
        <v>410.0228473844</v>
      </c>
      <c r="I22" s="16">
        <v>424.12870494140009</v>
      </c>
      <c r="J22" s="16">
        <v>378.95403634809981</v>
      </c>
      <c r="K22" s="16">
        <v>395.51772</v>
      </c>
      <c r="L22" s="16">
        <v>387.45376361700005</v>
      </c>
      <c r="M22" s="16">
        <v>387.16005016399993</v>
      </c>
      <c r="N22" s="16">
        <v>301.29068882709976</v>
      </c>
      <c r="O22" s="16">
        <v>328.7</v>
      </c>
      <c r="P22" s="16">
        <v>348.55193228709999</v>
      </c>
      <c r="Q22" s="16">
        <v>471.57615987310021</v>
      </c>
      <c r="R22" s="16">
        <v>606.20588968810023</v>
      </c>
      <c r="S22" s="16">
        <v>623.74091938510003</v>
      </c>
      <c r="T22" s="16">
        <v>718.23496262110007</v>
      </c>
      <c r="U22" s="16">
        <v>766.54234092109971</v>
      </c>
      <c r="V22" s="16">
        <v>782.92739534509974</v>
      </c>
      <c r="W22" s="16">
        <v>818.55068622510021</v>
      </c>
      <c r="X22" s="16">
        <v>811.7203524050999</v>
      </c>
      <c r="Y22" s="16">
        <v>848.05890465509981</v>
      </c>
      <c r="Z22" s="16">
        <v>838.4793571350998</v>
      </c>
      <c r="AA22" s="16">
        <v>795.56919182509978</v>
      </c>
      <c r="AB22" s="16">
        <v>830.93554679509975</v>
      </c>
      <c r="AC22" s="16">
        <v>822.39635605510023</v>
      </c>
      <c r="AD22" s="16">
        <v>886.88337841510031</v>
      </c>
      <c r="AE22" s="16">
        <v>949.99953600510025</v>
      </c>
      <c r="AF22" s="16">
        <v>999.96808383000018</v>
      </c>
      <c r="AG22" s="16">
        <v>1003.97513087</v>
      </c>
      <c r="AH22" s="16">
        <v>1008.97056919</v>
      </c>
      <c r="AI22" s="16">
        <v>994.92176212000004</v>
      </c>
      <c r="AJ22" s="16">
        <v>951.20177594999973</v>
      </c>
      <c r="AK22" s="16">
        <v>959.07473660000016</v>
      </c>
      <c r="AL22" s="16">
        <v>1269.2317198700002</v>
      </c>
      <c r="AM22" s="16">
        <v>1371.4088756399999</v>
      </c>
      <c r="AN22" s="16">
        <v>1442.4942435600003</v>
      </c>
      <c r="AO22" s="16">
        <v>1410.5615393200003</v>
      </c>
      <c r="AP22" s="16">
        <v>1463.6210645400004</v>
      </c>
      <c r="AQ22" s="16">
        <v>1562.9456826111766</v>
      </c>
      <c r="AR22" s="16">
        <v>1615.9742310399995</v>
      </c>
      <c r="AS22" s="16">
        <v>1678.2878702599996</v>
      </c>
      <c r="AT22" s="16">
        <v>1640.6061983400002</v>
      </c>
      <c r="AU22" s="16">
        <v>1707.5690799400002</v>
      </c>
      <c r="AV22" s="16">
        <v>1748.9853387499998</v>
      </c>
      <c r="AW22" s="16">
        <v>1598.6614195899995</v>
      </c>
      <c r="AX22" s="16">
        <v>1804.8444341400004</v>
      </c>
      <c r="AY22" s="16">
        <v>1846.7482770099996</v>
      </c>
      <c r="AZ22" s="16">
        <v>1869.0595103400005</v>
      </c>
      <c r="BA22" s="16">
        <v>1956.8953288099999</v>
      </c>
      <c r="BB22" s="16">
        <v>1928.5938740299998</v>
      </c>
      <c r="BC22" s="16">
        <v>2126.7968434200002</v>
      </c>
      <c r="BD22" s="16">
        <v>2229.7205595600003</v>
      </c>
      <c r="BE22" s="16">
        <v>2279.8423966500004</v>
      </c>
      <c r="BF22" s="16">
        <v>2449.0265177500005</v>
      </c>
      <c r="BG22" s="16">
        <v>2635.9529396199996</v>
      </c>
      <c r="BH22" s="16">
        <v>2725.4160544799997</v>
      </c>
      <c r="BI22" s="16">
        <v>2576.14789789</v>
      </c>
      <c r="BJ22" s="16">
        <v>2635.87038222</v>
      </c>
      <c r="BK22" s="16">
        <v>2600.5423428199997</v>
      </c>
      <c r="BL22" s="16">
        <v>2573.2757877099989</v>
      </c>
      <c r="BM22" s="16">
        <v>2471.4187308800001</v>
      </c>
      <c r="BN22" s="16">
        <v>2421.4899307800006</v>
      </c>
      <c r="BO22" s="16">
        <v>2561.2532987000004</v>
      </c>
      <c r="BP22" s="16">
        <v>2448.7400373800001</v>
      </c>
      <c r="BQ22" s="16">
        <v>2324.9007919900005</v>
      </c>
      <c r="BR22" s="16">
        <v>2215.4762398300004</v>
      </c>
      <c r="BS22" s="16">
        <v>2241.0272865701172</v>
      </c>
      <c r="BT22" s="16">
        <v>2081.1667945801173</v>
      </c>
      <c r="BU22" s="16">
        <v>2015.5043936900006</v>
      </c>
      <c r="BV22" s="16">
        <v>1459.8639634000003</v>
      </c>
      <c r="BW22" s="16">
        <v>1131.9300424300002</v>
      </c>
      <c r="BX22" s="16">
        <v>1177.7103243499998</v>
      </c>
      <c r="BY22" s="16">
        <v>1159.7004376399993</v>
      </c>
      <c r="BZ22" s="16">
        <v>1180.7324842799997</v>
      </c>
      <c r="CA22" s="16">
        <v>1213.3249560300001</v>
      </c>
      <c r="CB22" s="16">
        <v>1306.9104129199995</v>
      </c>
      <c r="CC22" s="16">
        <v>1365.6813287500004</v>
      </c>
      <c r="CD22" s="16">
        <v>1397.2684898100006</v>
      </c>
      <c r="CE22" s="16">
        <v>1407.4930988099993</v>
      </c>
      <c r="CF22" s="16">
        <v>1395.8899112000013</v>
      </c>
      <c r="CG22" s="16">
        <v>1347.2501890799995</v>
      </c>
      <c r="CH22" s="16">
        <v>1428.0506293700007</v>
      </c>
      <c r="CI22" s="16">
        <v>1433.366273579999</v>
      </c>
      <c r="CJ22" s="16">
        <v>1408.9566488400003</v>
      </c>
      <c r="CK22" s="16">
        <v>1411.1683498899993</v>
      </c>
      <c r="CL22" s="16">
        <v>1569.3092461399995</v>
      </c>
      <c r="CM22" s="16">
        <v>1676.8986233699993</v>
      </c>
      <c r="CN22" s="16">
        <v>1665.28534829</v>
      </c>
      <c r="CO22" s="16">
        <v>1734.7079785100007</v>
      </c>
      <c r="CP22" s="16">
        <v>1790.4869041900001</v>
      </c>
      <c r="CQ22" s="16">
        <v>1900.7492337499996</v>
      </c>
      <c r="CR22" s="16">
        <v>2077.0091299299993</v>
      </c>
      <c r="CS22" s="16">
        <v>2110.9128553100009</v>
      </c>
      <c r="CT22" s="16">
        <v>1949.3501314499993</v>
      </c>
      <c r="CU22" s="16">
        <v>2016.2447973100011</v>
      </c>
      <c r="CV22" s="16">
        <v>2061.5187199799989</v>
      </c>
      <c r="CW22" s="16">
        <v>1983.2578468700005</v>
      </c>
      <c r="CX22" s="16">
        <v>1961.0324358300018</v>
      </c>
      <c r="CY22" s="16">
        <v>1965.1443869199986</v>
      </c>
      <c r="CZ22" s="16">
        <v>1755.4313158799991</v>
      </c>
      <c r="DA22" s="16">
        <v>1732.8857710799998</v>
      </c>
      <c r="DB22" s="16">
        <v>1574.8156629799996</v>
      </c>
      <c r="DC22" s="16">
        <v>1556.0353925099992</v>
      </c>
      <c r="DD22" s="16">
        <v>1471.909233060001</v>
      </c>
      <c r="DE22" s="16">
        <v>1649.2364031999991</v>
      </c>
      <c r="DF22" s="16">
        <v>1373.6184158000001</v>
      </c>
      <c r="DG22" s="16">
        <v>1332.3120301899999</v>
      </c>
      <c r="DH22" s="16">
        <v>1320.4612876500003</v>
      </c>
      <c r="DI22" s="16">
        <v>1266.1544895999991</v>
      </c>
      <c r="DJ22" s="16">
        <v>1192.7767980899991</v>
      </c>
      <c r="DK22" s="16">
        <v>1523.0312984099999</v>
      </c>
      <c r="DL22" s="16">
        <v>1327.5812207300007</v>
      </c>
      <c r="DM22" s="16">
        <v>1385.0284465099996</v>
      </c>
      <c r="DN22" s="16">
        <v>1356.4981571800001</v>
      </c>
      <c r="DO22" s="16">
        <v>1257.9023657900002</v>
      </c>
      <c r="DP22" s="16">
        <v>1287.3273555099997</v>
      </c>
      <c r="DQ22" s="16">
        <v>1296.84735897</v>
      </c>
      <c r="DR22" s="16">
        <v>1571.2188901299996</v>
      </c>
      <c r="DS22" s="16">
        <v>1625.2917769499984</v>
      </c>
      <c r="DT22" s="16">
        <v>1686.080120009997</v>
      </c>
      <c r="DU22" s="16">
        <v>1776.6748253499995</v>
      </c>
      <c r="DV22" s="16">
        <v>1702.0128275300008</v>
      </c>
      <c r="DW22" s="16">
        <v>1710.5928393999995</v>
      </c>
      <c r="DX22" s="16">
        <v>1680.3186683900003</v>
      </c>
      <c r="DY22" s="16">
        <v>1695.4286017099996</v>
      </c>
      <c r="DZ22" s="16">
        <v>1429.5098107600006</v>
      </c>
    </row>
    <row r="23" spans="1:130" s="18" customFormat="1" x14ac:dyDescent="0.3">
      <c r="A23" s="15" t="s">
        <v>35</v>
      </c>
      <c r="B23" s="16">
        <v>142.0805551</v>
      </c>
      <c r="C23" s="16">
        <v>133.8367993</v>
      </c>
      <c r="D23" s="16">
        <v>134.7520767</v>
      </c>
      <c r="E23" s="16">
        <v>138.59923319999999</v>
      </c>
      <c r="F23" s="16">
        <v>135.83154226420004</v>
      </c>
      <c r="G23" s="16">
        <v>141.46241366220005</v>
      </c>
      <c r="H23" s="16">
        <v>187.43554141676</v>
      </c>
      <c r="I23" s="16">
        <v>132.59817047276005</v>
      </c>
      <c r="J23" s="16">
        <v>141.99409925576003</v>
      </c>
      <c r="K23" s="16">
        <v>147.53754999999998</v>
      </c>
      <c r="L23" s="16">
        <v>155.94847563146001</v>
      </c>
      <c r="M23" s="16">
        <v>188.27170814146004</v>
      </c>
      <c r="N23" s="16">
        <v>264.15601326695997</v>
      </c>
      <c r="O23" s="16">
        <v>281</v>
      </c>
      <c r="P23" s="16">
        <v>303.7</v>
      </c>
      <c r="Q23" s="16">
        <v>319.34982641296</v>
      </c>
      <c r="R23" s="16">
        <v>316.19909630896007</v>
      </c>
      <c r="S23" s="16">
        <v>329.63406241396001</v>
      </c>
      <c r="T23" s="16">
        <v>273.14500346796012</v>
      </c>
      <c r="U23" s="16">
        <v>264.51946149296003</v>
      </c>
      <c r="V23" s="16">
        <v>276.48076950896001</v>
      </c>
      <c r="W23" s="16">
        <v>330.03920132896008</v>
      </c>
      <c r="X23" s="16">
        <v>350.47212335896</v>
      </c>
      <c r="Y23" s="16">
        <v>341.69941819896002</v>
      </c>
      <c r="Z23" s="16">
        <v>403.07811861896005</v>
      </c>
      <c r="AA23" s="16">
        <v>422.83675622895998</v>
      </c>
      <c r="AB23" s="16">
        <v>396.85338947895997</v>
      </c>
      <c r="AC23" s="16">
        <v>422.00265509896002</v>
      </c>
      <c r="AD23" s="16">
        <v>416.46543507896001</v>
      </c>
      <c r="AE23" s="16">
        <v>432.26839279895995</v>
      </c>
      <c r="AF23" s="16">
        <v>405.22187119</v>
      </c>
      <c r="AG23" s="16">
        <v>479.27374103000005</v>
      </c>
      <c r="AH23" s="16">
        <v>474.72947080999995</v>
      </c>
      <c r="AI23" s="16">
        <v>476.22483876000001</v>
      </c>
      <c r="AJ23" s="16">
        <v>490.37023658999999</v>
      </c>
      <c r="AK23" s="16">
        <v>467.16449994999999</v>
      </c>
      <c r="AL23" s="16">
        <v>452.54317754000004</v>
      </c>
      <c r="AM23" s="16">
        <v>449.23980245000001</v>
      </c>
      <c r="AN23" s="16">
        <v>470.39322872999992</v>
      </c>
      <c r="AO23" s="16">
        <v>432.46297151000005</v>
      </c>
      <c r="AP23" s="16">
        <v>412.59598273000006</v>
      </c>
      <c r="AQ23" s="16">
        <v>434.23381918000001</v>
      </c>
      <c r="AR23" s="16">
        <v>445.48128175999994</v>
      </c>
      <c r="AS23" s="16">
        <v>442.12767335000001</v>
      </c>
      <c r="AT23" s="16">
        <v>459.17954113999997</v>
      </c>
      <c r="AU23" s="16">
        <v>468.6504352</v>
      </c>
      <c r="AV23" s="16">
        <v>458.73287676999996</v>
      </c>
      <c r="AW23" s="16">
        <v>472.21905772999997</v>
      </c>
      <c r="AX23" s="16">
        <v>458.65786716999997</v>
      </c>
      <c r="AY23" s="16">
        <v>469.51417469999996</v>
      </c>
      <c r="AZ23" s="16">
        <v>476.76595603999994</v>
      </c>
      <c r="BA23" s="16">
        <v>517.06883276999997</v>
      </c>
      <c r="BB23" s="16">
        <v>414.12111113999993</v>
      </c>
      <c r="BC23" s="16">
        <v>423.47885802000002</v>
      </c>
      <c r="BD23" s="16">
        <v>443.91387003</v>
      </c>
      <c r="BE23" s="16">
        <v>509.43231329999992</v>
      </c>
      <c r="BF23" s="16">
        <v>531.86580763999984</v>
      </c>
      <c r="BG23" s="16">
        <v>561.37572118999992</v>
      </c>
      <c r="BH23" s="16">
        <v>594.58867270670464</v>
      </c>
      <c r="BI23" s="16">
        <v>615.2364240899999</v>
      </c>
      <c r="BJ23" s="16">
        <v>651.53818270000011</v>
      </c>
      <c r="BK23" s="16">
        <v>614.49944499000003</v>
      </c>
      <c r="BL23" s="16">
        <v>680.55000648999999</v>
      </c>
      <c r="BM23" s="16">
        <v>772.01128953</v>
      </c>
      <c r="BN23" s="16">
        <v>758.67173763999995</v>
      </c>
      <c r="BO23" s="16">
        <v>758.58659977999991</v>
      </c>
      <c r="BP23" s="16">
        <v>760.15260499999999</v>
      </c>
      <c r="BQ23" s="16">
        <v>809.01986852999994</v>
      </c>
      <c r="BR23" s="16">
        <v>806.14393441000004</v>
      </c>
      <c r="BS23" s="16">
        <v>791.67191736999985</v>
      </c>
      <c r="BT23" s="16">
        <v>789.89825155999984</v>
      </c>
      <c r="BU23" s="16">
        <v>832.79180847999964</v>
      </c>
      <c r="BV23" s="16">
        <v>680.32130554000003</v>
      </c>
      <c r="BW23" s="16">
        <v>755.07147071999987</v>
      </c>
      <c r="BX23" s="16">
        <v>811.98181038999996</v>
      </c>
      <c r="BY23" s="16">
        <v>861.12909279999997</v>
      </c>
      <c r="BZ23" s="16">
        <v>857.21868761000007</v>
      </c>
      <c r="CA23" s="16">
        <v>886.89760352999997</v>
      </c>
      <c r="CB23" s="16">
        <v>947.92430004000016</v>
      </c>
      <c r="CC23" s="16">
        <v>952.62944496000011</v>
      </c>
      <c r="CD23" s="16">
        <v>959.66526245999978</v>
      </c>
      <c r="CE23" s="16">
        <v>938.99319086999992</v>
      </c>
      <c r="CF23" s="16">
        <v>702.5121814900001</v>
      </c>
      <c r="CG23" s="16">
        <v>730.00324757999999</v>
      </c>
      <c r="CH23" s="16">
        <v>723.95522003000019</v>
      </c>
      <c r="CI23" s="16">
        <v>745.83995231000006</v>
      </c>
      <c r="CJ23" s="16">
        <v>771.77940827999998</v>
      </c>
      <c r="CK23" s="16">
        <v>834.12156158000005</v>
      </c>
      <c r="CL23" s="16">
        <v>885.35812540000006</v>
      </c>
      <c r="CM23" s="16">
        <v>943.60137297999984</v>
      </c>
      <c r="CN23" s="16">
        <v>909.88389400999995</v>
      </c>
      <c r="CO23" s="16">
        <v>865.67001758000026</v>
      </c>
      <c r="CP23" s="16">
        <v>915.77746363999995</v>
      </c>
      <c r="CQ23" s="16">
        <v>955.29191609999998</v>
      </c>
      <c r="CR23" s="16">
        <v>985.98081609000008</v>
      </c>
      <c r="CS23" s="16">
        <v>1000.6371157599999</v>
      </c>
      <c r="CT23" s="16">
        <v>1084.8045271100002</v>
      </c>
      <c r="CU23" s="16">
        <v>1179.3988245899998</v>
      </c>
      <c r="CV23" s="16">
        <v>1323.9829433</v>
      </c>
      <c r="CW23" s="16">
        <v>1401.6815863099998</v>
      </c>
      <c r="CX23" s="16">
        <v>1413.1296942999998</v>
      </c>
      <c r="CY23" s="16">
        <v>1377.93060745</v>
      </c>
      <c r="CZ23" s="16">
        <v>1335.1562545699999</v>
      </c>
      <c r="DA23" s="16">
        <v>1411.84955947</v>
      </c>
      <c r="DB23" s="16">
        <v>1421.73264825</v>
      </c>
      <c r="DC23" s="16">
        <v>1380.4208425799998</v>
      </c>
      <c r="DD23" s="16">
        <v>1356.08690643</v>
      </c>
      <c r="DE23" s="16">
        <v>1405.78972254</v>
      </c>
      <c r="DF23" s="16">
        <v>1223.80212753</v>
      </c>
      <c r="DG23" s="16">
        <v>1241.27967332</v>
      </c>
      <c r="DH23" s="16">
        <v>1228.3687413900002</v>
      </c>
      <c r="DI23" s="16">
        <v>1220.7955061600001</v>
      </c>
      <c r="DJ23" s="16">
        <v>1246.4813953300002</v>
      </c>
      <c r="DK23" s="16">
        <v>986.48496650000027</v>
      </c>
      <c r="DL23" s="16">
        <v>1232.0469596200001</v>
      </c>
      <c r="DM23" s="16">
        <v>1219.62913936</v>
      </c>
      <c r="DN23" s="16">
        <v>1206.73208243</v>
      </c>
      <c r="DO23" s="16">
        <v>1057.5000478100003</v>
      </c>
      <c r="DP23" s="16">
        <v>1075.6564214100001</v>
      </c>
      <c r="DQ23" s="16">
        <v>1079.3722513700002</v>
      </c>
      <c r="DR23" s="16">
        <v>1117.8802402399999</v>
      </c>
      <c r="DS23" s="16">
        <v>1140.4998704900001</v>
      </c>
      <c r="DT23" s="16">
        <v>1176.0120876800001</v>
      </c>
      <c r="DU23" s="16">
        <v>1192.8647903200001</v>
      </c>
      <c r="DV23" s="16">
        <v>1123.6291551600002</v>
      </c>
      <c r="DW23" s="16">
        <v>1127.8446349800001</v>
      </c>
      <c r="DX23" s="16">
        <v>1165.3308361400002</v>
      </c>
      <c r="DY23" s="16">
        <v>1168.9625743500003</v>
      </c>
      <c r="DZ23" s="16">
        <v>1149.5466460200003</v>
      </c>
    </row>
    <row r="24" spans="1:130" s="18" customFormat="1" x14ac:dyDescent="0.3">
      <c r="A24" s="15" t="s">
        <v>36</v>
      </c>
      <c r="B24" s="16">
        <v>98.024297570000002</v>
      </c>
      <c r="C24" s="16">
        <v>102.5013276</v>
      </c>
      <c r="D24" s="16">
        <v>95.215022450000006</v>
      </c>
      <c r="E24" s="16">
        <v>98.858184679999994</v>
      </c>
      <c r="F24" s="16">
        <v>95.241936690200006</v>
      </c>
      <c r="G24" s="16">
        <v>100.94991069720001</v>
      </c>
      <c r="H24" s="16">
        <v>145.19820001176001</v>
      </c>
      <c r="I24" s="16">
        <v>89.301756538760017</v>
      </c>
      <c r="J24" s="16">
        <v>88.701811068759994</v>
      </c>
      <c r="K24" s="16">
        <v>95.450980000000001</v>
      </c>
      <c r="L24" s="16">
        <v>101.36280148316</v>
      </c>
      <c r="M24" s="16">
        <v>136.32130234316</v>
      </c>
      <c r="N24" s="16">
        <v>201.46445152975997</v>
      </c>
      <c r="O24" s="16">
        <v>216.7</v>
      </c>
      <c r="P24" s="16">
        <v>233.06438699975996</v>
      </c>
      <c r="Q24" s="16">
        <v>240.17805065975995</v>
      </c>
      <c r="R24" s="16">
        <v>239.71483867776004</v>
      </c>
      <c r="S24" s="16">
        <v>253.50556492275999</v>
      </c>
      <c r="T24" s="16">
        <v>201.50722414176005</v>
      </c>
      <c r="U24" s="16">
        <v>191.28343190176003</v>
      </c>
      <c r="V24" s="16">
        <v>188.21336304876002</v>
      </c>
      <c r="W24" s="16">
        <v>200.29455882876002</v>
      </c>
      <c r="X24" s="16">
        <v>216.66639537876003</v>
      </c>
      <c r="Y24" s="16">
        <v>205.66155444876003</v>
      </c>
      <c r="Z24" s="16">
        <v>235.28570994875997</v>
      </c>
      <c r="AA24" s="16">
        <v>247.83979406875997</v>
      </c>
      <c r="AB24" s="16">
        <v>219.07509588875996</v>
      </c>
      <c r="AC24" s="16">
        <v>234.63557912876001</v>
      </c>
      <c r="AD24" s="16">
        <v>228.40438806876</v>
      </c>
      <c r="AE24" s="16">
        <v>234.36325728876002</v>
      </c>
      <c r="AF24" s="16">
        <v>218.00059708999999</v>
      </c>
      <c r="AG24" s="16">
        <v>279.96430989000004</v>
      </c>
      <c r="AH24" s="16">
        <v>286.57270319999998</v>
      </c>
      <c r="AI24" s="16">
        <v>286.67971032000003</v>
      </c>
      <c r="AJ24" s="16">
        <v>306.37103425999999</v>
      </c>
      <c r="AK24" s="16">
        <v>280.40759772500002</v>
      </c>
      <c r="AL24" s="16">
        <v>309.18353989000008</v>
      </c>
      <c r="AM24" s="16">
        <v>305.36099747000003</v>
      </c>
      <c r="AN24" s="16">
        <v>325.83550520999989</v>
      </c>
      <c r="AO24" s="16">
        <v>274.49376136000006</v>
      </c>
      <c r="AP24" s="16">
        <v>259.80201023000001</v>
      </c>
      <c r="AQ24" s="16">
        <v>273.65859710000001</v>
      </c>
      <c r="AR24" s="16">
        <v>295.55140998999997</v>
      </c>
      <c r="AS24" s="16">
        <v>290.80558597000004</v>
      </c>
      <c r="AT24" s="16">
        <v>305.99501236999998</v>
      </c>
      <c r="AU24" s="16">
        <v>351.18016102000001</v>
      </c>
      <c r="AV24" s="16">
        <v>344.90857158999995</v>
      </c>
      <c r="AW24" s="16">
        <v>354.81441551999995</v>
      </c>
      <c r="AX24" s="16">
        <v>352.07785671000005</v>
      </c>
      <c r="AY24" s="16">
        <v>366.18411277999996</v>
      </c>
      <c r="AZ24" s="16">
        <v>376.84290648999996</v>
      </c>
      <c r="BA24" s="16">
        <v>385.02737540999999</v>
      </c>
      <c r="BB24" s="16">
        <v>329.33651068999995</v>
      </c>
      <c r="BC24" s="16">
        <v>331.59067449000008</v>
      </c>
      <c r="BD24" s="16">
        <v>348.67018869999998</v>
      </c>
      <c r="BE24" s="16">
        <v>412.51430864999992</v>
      </c>
      <c r="BF24" s="16">
        <v>434.00499567999992</v>
      </c>
      <c r="BG24" s="16">
        <v>458.58832534999999</v>
      </c>
      <c r="BH24" s="16">
        <v>520.86651138670459</v>
      </c>
      <c r="BI24" s="16">
        <v>534.94581408999989</v>
      </c>
      <c r="BJ24" s="16">
        <v>576.26155224000013</v>
      </c>
      <c r="BK24" s="16">
        <v>538.59580906999997</v>
      </c>
      <c r="BL24" s="16">
        <v>605.75155126999994</v>
      </c>
      <c r="BM24" s="16">
        <v>697.79135342999984</v>
      </c>
      <c r="BN24" s="16">
        <v>690.48356173999991</v>
      </c>
      <c r="BO24" s="16">
        <v>679.9216975999999</v>
      </c>
      <c r="BP24" s="16">
        <v>692.16318639000008</v>
      </c>
      <c r="BQ24" s="16">
        <v>740.95774437999989</v>
      </c>
      <c r="BR24" s="16">
        <v>739.22295731999998</v>
      </c>
      <c r="BS24" s="16">
        <v>724.44286020999982</v>
      </c>
      <c r="BT24" s="16">
        <v>718.83577541999989</v>
      </c>
      <c r="BU24" s="16">
        <v>760.57146371999966</v>
      </c>
      <c r="BV24" s="16">
        <v>612.62456351000003</v>
      </c>
      <c r="BW24" s="16">
        <v>677.76791039999989</v>
      </c>
      <c r="BX24" s="16">
        <v>732.64649586999997</v>
      </c>
      <c r="BY24" s="16">
        <v>753.92396208000025</v>
      </c>
      <c r="BZ24" s="16">
        <v>757.12247122000008</v>
      </c>
      <c r="CA24" s="16">
        <v>782.44970440000009</v>
      </c>
      <c r="CB24" s="16">
        <v>809.32419354000001</v>
      </c>
      <c r="CC24" s="16">
        <v>820.05967363000013</v>
      </c>
      <c r="CD24" s="16">
        <v>818.04500254999982</v>
      </c>
      <c r="CE24" s="16">
        <v>792.18798363999997</v>
      </c>
      <c r="CF24" s="16">
        <v>552.07996948000005</v>
      </c>
      <c r="CG24" s="16">
        <v>573.79777477000005</v>
      </c>
      <c r="CH24" s="16">
        <v>560.43510810999987</v>
      </c>
      <c r="CI24" s="16">
        <v>581.10382258000004</v>
      </c>
      <c r="CJ24" s="16">
        <v>614.92284088999997</v>
      </c>
      <c r="CK24" s="16">
        <v>666.85334870000008</v>
      </c>
      <c r="CL24" s="16">
        <v>729.51150241000016</v>
      </c>
      <c r="CM24" s="16">
        <v>784.30517555000006</v>
      </c>
      <c r="CN24" s="16">
        <v>751.17760422000003</v>
      </c>
      <c r="CO24" s="16">
        <v>715.18968118000009</v>
      </c>
      <c r="CP24" s="16">
        <v>767.35906971000009</v>
      </c>
      <c r="CQ24" s="16">
        <v>765.10449363999999</v>
      </c>
      <c r="CR24" s="16">
        <v>791.47262092999995</v>
      </c>
      <c r="CS24" s="16">
        <v>810.64169549999997</v>
      </c>
      <c r="CT24" s="16">
        <v>896.43782320999981</v>
      </c>
      <c r="CU24" s="16">
        <v>1006.61412368</v>
      </c>
      <c r="CV24" s="16">
        <v>1136.09951297</v>
      </c>
      <c r="CW24" s="16">
        <v>1208.7040838099999</v>
      </c>
      <c r="CX24" s="16">
        <v>1217.5156454400001</v>
      </c>
      <c r="CY24" s="16">
        <v>1195.9411478</v>
      </c>
      <c r="CZ24" s="16">
        <v>1151.7374612199999</v>
      </c>
      <c r="DA24" s="16">
        <v>1224.0998845499998</v>
      </c>
      <c r="DB24" s="16">
        <v>1234.9915021700001</v>
      </c>
      <c r="DC24" s="16">
        <v>1198.9755498899997</v>
      </c>
      <c r="DD24" s="16">
        <v>1181.0609661699998</v>
      </c>
      <c r="DE24" s="16">
        <v>1232.2503151199999</v>
      </c>
      <c r="DF24" s="16">
        <v>1055.8467717399999</v>
      </c>
      <c r="DG24" s="16">
        <v>1073.7051103200001</v>
      </c>
      <c r="DH24" s="16">
        <v>1060.0439149900003</v>
      </c>
      <c r="DI24" s="16">
        <v>1076.39695097</v>
      </c>
      <c r="DJ24" s="16">
        <v>1094.3064573199999</v>
      </c>
      <c r="DK24" s="16">
        <v>838.11498252000013</v>
      </c>
      <c r="DL24" s="16">
        <v>1039.0578592000002</v>
      </c>
      <c r="DM24" s="16">
        <v>1023.8524279700002</v>
      </c>
      <c r="DN24" s="16">
        <v>1027.1674078100004</v>
      </c>
      <c r="DO24" s="16">
        <v>906.74728644000038</v>
      </c>
      <c r="DP24" s="16">
        <v>913.38488550000011</v>
      </c>
      <c r="DQ24" s="16">
        <v>907.51992223000013</v>
      </c>
      <c r="DR24" s="16">
        <v>872.48069660000021</v>
      </c>
      <c r="DS24" s="16">
        <v>900.10031003000017</v>
      </c>
      <c r="DT24" s="16">
        <v>957.41684150000026</v>
      </c>
      <c r="DU24" s="16">
        <v>943.57044502000019</v>
      </c>
      <c r="DV24" s="16">
        <v>909.49306710000019</v>
      </c>
      <c r="DW24" s="16">
        <v>911.45243593000021</v>
      </c>
      <c r="DX24" s="16">
        <v>953.18981358000019</v>
      </c>
      <c r="DY24" s="16">
        <v>957.50920061000022</v>
      </c>
      <c r="DZ24" s="16">
        <v>926.85290222000015</v>
      </c>
    </row>
    <row r="25" spans="1:130" s="18" customFormat="1" x14ac:dyDescent="0.3">
      <c r="A25" s="15" t="s">
        <v>37</v>
      </c>
      <c r="B25" s="16">
        <v>44.056257520000003</v>
      </c>
      <c r="C25" s="16">
        <v>31.335471689999999</v>
      </c>
      <c r="D25" s="16">
        <v>39.537054240000003</v>
      </c>
      <c r="E25" s="16">
        <v>39.74104852</v>
      </c>
      <c r="F25" s="16">
        <v>40.589605574000018</v>
      </c>
      <c r="G25" s="16">
        <v>40.512502965000017</v>
      </c>
      <c r="H25" s="16">
        <v>42.237341405000024</v>
      </c>
      <c r="I25" s="16">
        <v>43.296413934000029</v>
      </c>
      <c r="J25" s="16">
        <v>53.292288187000018</v>
      </c>
      <c r="K25" s="16">
        <v>52.086570000000002</v>
      </c>
      <c r="L25" s="16">
        <v>54.585674148300015</v>
      </c>
      <c r="M25" s="16">
        <v>51.950405798300025</v>
      </c>
      <c r="N25" s="16">
        <v>62.691561737200026</v>
      </c>
      <c r="O25" s="16">
        <v>64.3</v>
      </c>
      <c r="P25" s="16">
        <v>70.563262615200017</v>
      </c>
      <c r="Q25" s="16">
        <v>79.171775753200038</v>
      </c>
      <c r="R25" s="16">
        <v>76.484257631200023</v>
      </c>
      <c r="S25" s="16">
        <v>76.128497491200022</v>
      </c>
      <c r="T25" s="16">
        <v>71.637779326200032</v>
      </c>
      <c r="U25" s="16">
        <v>73.236029591200023</v>
      </c>
      <c r="V25" s="16">
        <v>88.267406460200021</v>
      </c>
      <c r="W25" s="16">
        <v>129.74464250020003</v>
      </c>
      <c r="X25" s="16">
        <v>133.8057279802</v>
      </c>
      <c r="Y25" s="16">
        <v>136.03786375020002</v>
      </c>
      <c r="Z25" s="16">
        <v>167.79240867020005</v>
      </c>
      <c r="AA25" s="16">
        <v>174.99696216020004</v>
      </c>
      <c r="AB25" s="16">
        <v>177.77829359020001</v>
      </c>
      <c r="AC25" s="16">
        <v>187.36707597020001</v>
      </c>
      <c r="AD25" s="16">
        <v>188.06104701020004</v>
      </c>
      <c r="AE25" s="16">
        <v>197.90513551019998</v>
      </c>
      <c r="AF25" s="16">
        <v>187.22127409999999</v>
      </c>
      <c r="AG25" s="16">
        <v>199.30943113999999</v>
      </c>
      <c r="AH25" s="16">
        <v>188.15676760999997</v>
      </c>
      <c r="AI25" s="16">
        <v>189.54512844000001</v>
      </c>
      <c r="AJ25" s="16">
        <v>183.99920232999997</v>
      </c>
      <c r="AK25" s="16">
        <v>186.756902225</v>
      </c>
      <c r="AL25" s="16">
        <v>143.35963764999997</v>
      </c>
      <c r="AM25" s="16">
        <v>143.87880498000001</v>
      </c>
      <c r="AN25" s="16">
        <v>144.55772352</v>
      </c>
      <c r="AO25" s="16">
        <v>157.96921014999998</v>
      </c>
      <c r="AP25" s="16">
        <v>152.7939725</v>
      </c>
      <c r="AQ25" s="16">
        <v>160.57522207999997</v>
      </c>
      <c r="AR25" s="16">
        <v>149.92987176999998</v>
      </c>
      <c r="AS25" s="16">
        <v>151.32208737999997</v>
      </c>
      <c r="AT25" s="16">
        <v>153.18452877000001</v>
      </c>
      <c r="AU25" s="16">
        <v>117.47027417999999</v>
      </c>
      <c r="AV25" s="16">
        <v>113.82430518000001</v>
      </c>
      <c r="AW25" s="16">
        <v>117.40464220999999</v>
      </c>
      <c r="AX25" s="16">
        <v>106.58001046</v>
      </c>
      <c r="AY25" s="16">
        <v>103.33006191999998</v>
      </c>
      <c r="AZ25" s="16">
        <v>99.923049550000002</v>
      </c>
      <c r="BA25" s="16">
        <v>132.04145736000001</v>
      </c>
      <c r="BB25" s="16">
        <v>84.784600449999999</v>
      </c>
      <c r="BC25" s="16">
        <v>91.888183529999992</v>
      </c>
      <c r="BD25" s="16">
        <v>95.243681330000001</v>
      </c>
      <c r="BE25" s="16">
        <v>96.91800465</v>
      </c>
      <c r="BF25" s="16">
        <v>97.860811960000007</v>
      </c>
      <c r="BG25" s="16">
        <v>102.78739584000002</v>
      </c>
      <c r="BH25" s="16">
        <v>73.722161319999998</v>
      </c>
      <c r="BI25" s="16">
        <v>80.290610000000001</v>
      </c>
      <c r="BJ25" s="16">
        <v>75.276630460000007</v>
      </c>
      <c r="BK25" s="16">
        <v>75.903635920000013</v>
      </c>
      <c r="BL25" s="16">
        <v>74.798455220000008</v>
      </c>
      <c r="BM25" s="16">
        <v>74.219936099999998</v>
      </c>
      <c r="BN25" s="16">
        <v>68.188175900000005</v>
      </c>
      <c r="BO25" s="16">
        <v>78.664902179999999</v>
      </c>
      <c r="BP25" s="16">
        <v>67.989418609999987</v>
      </c>
      <c r="BQ25" s="16">
        <v>68.062124150000002</v>
      </c>
      <c r="BR25" s="16">
        <v>66.920977089999994</v>
      </c>
      <c r="BS25" s="16">
        <v>67.229057159999996</v>
      </c>
      <c r="BT25" s="16">
        <v>71.062476140000015</v>
      </c>
      <c r="BU25" s="16">
        <v>72.220344760000017</v>
      </c>
      <c r="BV25" s="16">
        <v>67.69674203000001</v>
      </c>
      <c r="BW25" s="16">
        <v>77.303560319999988</v>
      </c>
      <c r="BX25" s="16">
        <v>79.335314519999997</v>
      </c>
      <c r="BY25" s="16">
        <v>107.20513071999999</v>
      </c>
      <c r="BZ25" s="16">
        <v>100.09621638999998</v>
      </c>
      <c r="CA25" s="16">
        <v>104.44789913</v>
      </c>
      <c r="CB25" s="16">
        <v>138.60010649999995</v>
      </c>
      <c r="CC25" s="16">
        <v>132.56977133000001</v>
      </c>
      <c r="CD25" s="16">
        <v>141.62025990999999</v>
      </c>
      <c r="CE25" s="16">
        <v>146.80520723000001</v>
      </c>
      <c r="CF25" s="16">
        <v>150.43221201000003</v>
      </c>
      <c r="CG25" s="16">
        <v>156.20547281000003</v>
      </c>
      <c r="CH25" s="16">
        <v>163.52011192000003</v>
      </c>
      <c r="CI25" s="16">
        <v>164.73612972999999</v>
      </c>
      <c r="CJ25" s="16">
        <v>156.85656738999995</v>
      </c>
      <c r="CK25" s="16">
        <v>167.26821287999999</v>
      </c>
      <c r="CL25" s="16">
        <v>155.84662299000001</v>
      </c>
      <c r="CM25" s="16">
        <v>159.29619743000003</v>
      </c>
      <c r="CN25" s="16">
        <v>158.70628978999997</v>
      </c>
      <c r="CO25" s="16">
        <v>150.4803364</v>
      </c>
      <c r="CP25" s="16">
        <v>148.41839392999998</v>
      </c>
      <c r="CQ25" s="16">
        <v>190.18742245999999</v>
      </c>
      <c r="CR25" s="16">
        <v>194.50819516000004</v>
      </c>
      <c r="CS25" s="16">
        <v>189.99542025999997</v>
      </c>
      <c r="CT25" s="16">
        <v>188.3667039</v>
      </c>
      <c r="CU25" s="16">
        <v>172.78470091</v>
      </c>
      <c r="CV25" s="16">
        <v>187.88343033000004</v>
      </c>
      <c r="CW25" s="16">
        <v>192.97750250000004</v>
      </c>
      <c r="CX25" s="16">
        <v>195.61404886</v>
      </c>
      <c r="CY25" s="16">
        <v>181.98945965000004</v>
      </c>
      <c r="CZ25" s="16">
        <v>183.41879335000002</v>
      </c>
      <c r="DA25" s="16">
        <v>187.74967491999999</v>
      </c>
      <c r="DB25" s="16">
        <v>186.74114607999999</v>
      </c>
      <c r="DC25" s="16">
        <v>181.44529268999997</v>
      </c>
      <c r="DD25" s="16">
        <v>175.02594025999997</v>
      </c>
      <c r="DE25" s="16">
        <v>173.53940741999995</v>
      </c>
      <c r="DF25" s="16">
        <v>167.95535579</v>
      </c>
      <c r="DG25" s="16">
        <v>167.57456299999996</v>
      </c>
      <c r="DH25" s="16">
        <v>168.32482640000001</v>
      </c>
      <c r="DI25" s="16">
        <v>144.39855519</v>
      </c>
      <c r="DJ25" s="16">
        <v>152.17493801000003</v>
      </c>
      <c r="DK25" s="16">
        <v>148.36998398000003</v>
      </c>
      <c r="DL25" s="16">
        <v>192.98910042</v>
      </c>
      <c r="DM25" s="16">
        <v>195.77671138999997</v>
      </c>
      <c r="DN25" s="16">
        <v>179.56467462000001</v>
      </c>
      <c r="DO25" s="16">
        <v>150.75276137</v>
      </c>
      <c r="DP25" s="16">
        <v>162.27153591000001</v>
      </c>
      <c r="DQ25" s="16">
        <v>171.85232914000002</v>
      </c>
      <c r="DR25" s="16">
        <v>245.39954364000005</v>
      </c>
      <c r="DS25" s="16">
        <v>240.39956046</v>
      </c>
      <c r="DT25" s="16">
        <v>218.59524618</v>
      </c>
      <c r="DU25" s="16">
        <v>249.29434529999997</v>
      </c>
      <c r="DV25" s="16">
        <v>214.13608806000005</v>
      </c>
      <c r="DW25" s="16">
        <v>216.39219904999999</v>
      </c>
      <c r="DX25" s="16">
        <v>212.14102256000004</v>
      </c>
      <c r="DY25" s="16">
        <v>211.45337374000005</v>
      </c>
      <c r="DZ25" s="16">
        <v>222.69374380000002</v>
      </c>
    </row>
    <row r="26" spans="1:130" s="18" customFormat="1" x14ac:dyDescent="0.3">
      <c r="A26" s="15" t="s">
        <v>38</v>
      </c>
      <c r="B26" s="16">
        <v>3.5053802300000001</v>
      </c>
      <c r="C26" s="16">
        <v>2.9106051700000002</v>
      </c>
      <c r="D26" s="16">
        <v>2.7264698300000001</v>
      </c>
      <c r="E26" s="16">
        <v>2.2074705799999998</v>
      </c>
      <c r="F26" s="16">
        <v>1.2937917299999999</v>
      </c>
      <c r="G26" s="16">
        <v>1.2728877700000001</v>
      </c>
      <c r="H26" s="16">
        <v>1.1718312040000001</v>
      </c>
      <c r="I26" s="16">
        <v>1.1611576640000001</v>
      </c>
      <c r="J26" s="16">
        <v>2.1961739340000004</v>
      </c>
      <c r="K26" s="16">
        <v>25.983229999999999</v>
      </c>
      <c r="L26" s="16">
        <v>2.8428054640000004</v>
      </c>
      <c r="M26" s="16">
        <v>3.3825242539999998</v>
      </c>
      <c r="N26" s="16">
        <v>3.6434775840000002</v>
      </c>
      <c r="O26" s="16">
        <v>4</v>
      </c>
      <c r="P26" s="16">
        <v>2.7996488239999997</v>
      </c>
      <c r="Q26" s="16">
        <v>3.1420088240000004</v>
      </c>
      <c r="R26" s="16">
        <v>5.5797388239999997</v>
      </c>
      <c r="S26" s="16">
        <v>5.9188188239999997</v>
      </c>
      <c r="T26" s="16">
        <v>3.9682025240000001</v>
      </c>
      <c r="U26" s="16">
        <v>3.9695225239999998</v>
      </c>
      <c r="V26" s="16">
        <v>3.9695225239999998</v>
      </c>
      <c r="W26" s="16">
        <v>3.3364470540000002</v>
      </c>
      <c r="X26" s="16">
        <v>3.3647870540000002</v>
      </c>
      <c r="Y26" s="16">
        <v>4.1274070539999999</v>
      </c>
      <c r="Z26" s="16">
        <v>13.204042824</v>
      </c>
      <c r="AA26" s="16">
        <v>13.260602824000001</v>
      </c>
      <c r="AB26" s="16">
        <v>13.272912824</v>
      </c>
      <c r="AC26" s="16">
        <v>12.681460100000001</v>
      </c>
      <c r="AD26" s="16">
        <v>12.8627301</v>
      </c>
      <c r="AE26" s="16">
        <v>12.668080100000001</v>
      </c>
      <c r="AF26" s="16">
        <v>17.966506089999999</v>
      </c>
      <c r="AG26" s="16">
        <v>13.51202133</v>
      </c>
      <c r="AH26" s="16">
        <v>13.86046133</v>
      </c>
      <c r="AI26" s="16">
        <v>13.788157230000001</v>
      </c>
      <c r="AJ26" s="16">
        <v>14.038157230000001</v>
      </c>
      <c r="AK26" s="16">
        <v>13.916897235</v>
      </c>
      <c r="AL26" s="16">
        <v>18.614328014999998</v>
      </c>
      <c r="AM26" s="16">
        <v>14.588798014999998</v>
      </c>
      <c r="AN26" s="16">
        <v>14.67676801</v>
      </c>
      <c r="AO26" s="16">
        <v>14.573712609999999</v>
      </c>
      <c r="AP26" s="16">
        <v>17.106712609999999</v>
      </c>
      <c r="AQ26" s="16">
        <v>16.944912609999999</v>
      </c>
      <c r="AR26" s="16">
        <v>16.70024592</v>
      </c>
      <c r="AS26" s="16">
        <v>14.57897</v>
      </c>
      <c r="AT26" s="16">
        <v>16.688355479999998</v>
      </c>
      <c r="AU26" s="16">
        <v>17.768453280000003</v>
      </c>
      <c r="AV26" s="16">
        <v>17.505308850000002</v>
      </c>
      <c r="AW26" s="16">
        <v>136.88612723</v>
      </c>
      <c r="AX26" s="16">
        <v>99.26362970000001</v>
      </c>
      <c r="AY26" s="16">
        <v>19.666885950000001</v>
      </c>
      <c r="AZ26" s="16">
        <v>17.333250360000001</v>
      </c>
      <c r="BA26" s="16">
        <v>17.523047130000002</v>
      </c>
      <c r="BB26" s="16">
        <v>17.505407640000001</v>
      </c>
      <c r="BC26" s="16">
        <v>17.407878960000001</v>
      </c>
      <c r="BD26" s="16">
        <v>17.16791577</v>
      </c>
      <c r="BE26" s="16">
        <v>16.886876900000001</v>
      </c>
      <c r="BF26" s="16">
        <v>16.82502994</v>
      </c>
      <c r="BG26" s="16">
        <v>18.086668330000002</v>
      </c>
      <c r="BH26" s="16">
        <v>17.982278170000001</v>
      </c>
      <c r="BI26" s="16">
        <v>17.71640575</v>
      </c>
      <c r="BJ26" s="16">
        <v>8.3401373799999998</v>
      </c>
      <c r="BK26" s="16">
        <v>8.2307534600000007</v>
      </c>
      <c r="BL26" s="16">
        <v>8.0380279899999998</v>
      </c>
      <c r="BM26" s="16">
        <v>6.146019700000001</v>
      </c>
      <c r="BN26" s="16">
        <v>87.293519899999993</v>
      </c>
      <c r="BO26" s="16">
        <v>12.787304389999999</v>
      </c>
      <c r="BP26" s="16">
        <v>12.557117439999999</v>
      </c>
      <c r="BQ26" s="16">
        <v>17.370351169999999</v>
      </c>
      <c r="BR26" s="16">
        <v>15.221190969999997</v>
      </c>
      <c r="BS26" s="16">
        <v>15.555582949999996</v>
      </c>
      <c r="BT26" s="16">
        <v>14.503427649999995</v>
      </c>
      <c r="BU26" s="16">
        <v>14.266570089999995</v>
      </c>
      <c r="BV26" s="16">
        <v>0.7268937099999967</v>
      </c>
      <c r="BW26" s="16">
        <v>0.7268937099999967</v>
      </c>
      <c r="BX26" s="16">
        <v>0.72689321000000018</v>
      </c>
      <c r="BY26" s="16">
        <v>0.72689321000000018</v>
      </c>
      <c r="BZ26" s="16">
        <v>8.0387292099999996</v>
      </c>
      <c r="CA26" s="16">
        <v>10.25676333</v>
      </c>
      <c r="CB26" s="16">
        <v>9.9687385300000013</v>
      </c>
      <c r="CC26" s="16">
        <v>2.6629825299999994</v>
      </c>
      <c r="CD26" s="16">
        <v>9.1670234999999991</v>
      </c>
      <c r="CE26" s="16">
        <v>9.9186417200000001</v>
      </c>
      <c r="CF26" s="16">
        <v>0</v>
      </c>
      <c r="CG26" s="16">
        <v>3.4941611400000001</v>
      </c>
      <c r="CH26" s="16">
        <v>3.4933902200000002</v>
      </c>
      <c r="CI26" s="16">
        <v>3.5</v>
      </c>
      <c r="CJ26" s="16">
        <v>3.5</v>
      </c>
      <c r="CK26" s="16">
        <v>3.5</v>
      </c>
      <c r="CL26" s="16">
        <v>0</v>
      </c>
      <c r="CM26" s="16">
        <v>0</v>
      </c>
      <c r="CN26" s="16">
        <v>0</v>
      </c>
      <c r="CO26" s="16">
        <v>10.370527020000001</v>
      </c>
      <c r="CP26" s="16">
        <v>10.395527020000001</v>
      </c>
      <c r="CQ26" s="16">
        <v>9.2397973600000007</v>
      </c>
      <c r="CR26" s="16">
        <v>9.2248400000000004</v>
      </c>
      <c r="CS26" s="16">
        <v>9.2132900000000006</v>
      </c>
      <c r="CT26" s="16">
        <v>10.77636476</v>
      </c>
      <c r="CU26" s="16">
        <v>10.75426319</v>
      </c>
      <c r="CV26" s="16">
        <v>10.722229800000001</v>
      </c>
      <c r="CW26" s="16">
        <v>10.632492620000001</v>
      </c>
      <c r="CX26" s="16">
        <v>10.584676150000002</v>
      </c>
      <c r="CY26" s="16">
        <v>10.56058193</v>
      </c>
      <c r="CZ26" s="16">
        <v>10.48277204</v>
      </c>
      <c r="DA26" s="16">
        <v>10.45883909</v>
      </c>
      <c r="DB26" s="16">
        <v>10.407227709999999</v>
      </c>
      <c r="DC26" s="16">
        <v>10.39948111</v>
      </c>
      <c r="DD26" s="16">
        <v>10.394386259999999</v>
      </c>
      <c r="DE26" s="16">
        <v>21.06667757</v>
      </c>
      <c r="DF26" s="16">
        <v>20.660783109999997</v>
      </c>
      <c r="DG26" s="16">
        <v>24.929357900000003</v>
      </c>
      <c r="DH26" s="16">
        <v>24.879307219999998</v>
      </c>
      <c r="DI26" s="16">
        <v>28.755742139999999</v>
      </c>
      <c r="DJ26" s="16">
        <v>27.932738649999997</v>
      </c>
      <c r="DK26" s="16">
        <v>439.11314159999995</v>
      </c>
      <c r="DL26" s="16">
        <v>26.414617330000024</v>
      </c>
      <c r="DM26" s="16">
        <v>25.932116010000016</v>
      </c>
      <c r="DN26" s="16">
        <v>25.154819220000018</v>
      </c>
      <c r="DO26" s="16">
        <v>19.90531960000002</v>
      </c>
      <c r="DP26" s="16">
        <v>19.888951209999998</v>
      </c>
      <c r="DQ26" s="16">
        <v>19.837807959999999</v>
      </c>
      <c r="DR26" s="16">
        <v>19.573072189999994</v>
      </c>
      <c r="DS26" s="16">
        <v>19.518168819999996</v>
      </c>
      <c r="DT26" s="16">
        <v>16.21114463</v>
      </c>
      <c r="DU26" s="16">
        <v>15.950253289999999</v>
      </c>
      <c r="DV26" s="16">
        <v>15.920143939999997</v>
      </c>
      <c r="DW26" s="16">
        <v>15.783123490000001</v>
      </c>
      <c r="DX26" s="16">
        <v>36.629450929999997</v>
      </c>
      <c r="DY26" s="16">
        <v>36.57099839</v>
      </c>
      <c r="DZ26" s="16">
        <v>34.342911890000003</v>
      </c>
    </row>
    <row r="27" spans="1:130" s="18" customFormat="1" x14ac:dyDescent="0.3">
      <c r="A27" s="15" t="s">
        <v>39</v>
      </c>
      <c r="B27" s="16">
        <v>369.67090250000001</v>
      </c>
      <c r="C27" s="16">
        <v>351.94827909999998</v>
      </c>
      <c r="D27" s="16">
        <v>353.35878559999998</v>
      </c>
      <c r="E27" s="16">
        <v>331.67207569999999</v>
      </c>
      <c r="F27" s="16">
        <v>211.41176272600001</v>
      </c>
      <c r="G27" s="16">
        <v>211.38953004100003</v>
      </c>
      <c r="H27" s="16">
        <v>213.79447018119998</v>
      </c>
      <c r="I27" s="16">
        <v>223.91379369919997</v>
      </c>
      <c r="J27" s="16">
        <v>210.71092692420001</v>
      </c>
      <c r="K27" s="16">
        <v>211.06870000000001</v>
      </c>
      <c r="L27" s="16">
        <v>186.11517600720003</v>
      </c>
      <c r="M27" s="16">
        <v>202.94166024719993</v>
      </c>
      <c r="N27" s="16">
        <v>223.58216496560001</v>
      </c>
      <c r="O27" s="16">
        <v>226.9</v>
      </c>
      <c r="P27" s="16">
        <v>233.0364757566</v>
      </c>
      <c r="Q27" s="16">
        <v>221.46603666660002</v>
      </c>
      <c r="R27" s="16">
        <v>232.24543514759998</v>
      </c>
      <c r="S27" s="16">
        <v>235.09287213159996</v>
      </c>
      <c r="T27" s="16">
        <v>247.70065882826</v>
      </c>
      <c r="U27" s="16">
        <v>242.49435253826002</v>
      </c>
      <c r="V27" s="16">
        <v>244.92832148826005</v>
      </c>
      <c r="W27" s="16">
        <v>295.52473604826002</v>
      </c>
      <c r="X27" s="16">
        <v>310.22583949160003</v>
      </c>
      <c r="Y27" s="16">
        <v>312.4099825916</v>
      </c>
      <c r="Z27" s="16">
        <v>327.31928130159997</v>
      </c>
      <c r="AA27" s="16">
        <v>336.91475874160005</v>
      </c>
      <c r="AB27" s="16">
        <v>342.9340791816</v>
      </c>
      <c r="AC27" s="16">
        <v>323.58436268160006</v>
      </c>
      <c r="AD27" s="16">
        <v>327.95484992159999</v>
      </c>
      <c r="AE27" s="16">
        <v>326.44634322159999</v>
      </c>
      <c r="AF27" s="16">
        <v>306.54440633999997</v>
      </c>
      <c r="AG27" s="16">
        <v>301.17057769000002</v>
      </c>
      <c r="AH27" s="16">
        <v>302.69396721999999</v>
      </c>
      <c r="AI27" s="16">
        <v>313.95794362999999</v>
      </c>
      <c r="AJ27" s="16">
        <v>316.48094518000005</v>
      </c>
      <c r="AK27" s="16">
        <v>318.82446347499996</v>
      </c>
      <c r="AL27" s="16">
        <v>286.22831804499998</v>
      </c>
      <c r="AM27" s="16">
        <v>287.25599545099999</v>
      </c>
      <c r="AN27" s="16">
        <v>300.47622915599999</v>
      </c>
      <c r="AO27" s="16">
        <v>352.25840618680002</v>
      </c>
      <c r="AP27" s="16">
        <v>288.08068784000005</v>
      </c>
      <c r="AQ27" s="16">
        <v>281.81749174000004</v>
      </c>
      <c r="AR27" s="16">
        <v>303.91782191999999</v>
      </c>
      <c r="AS27" s="16">
        <v>291.31592677000003</v>
      </c>
      <c r="AT27" s="16">
        <v>289.33355935999998</v>
      </c>
      <c r="AU27" s="16">
        <v>310.26201397000005</v>
      </c>
      <c r="AV27" s="16">
        <v>307.67211389999994</v>
      </c>
      <c r="AW27" s="16">
        <v>300.008332150944</v>
      </c>
      <c r="AX27" s="16">
        <v>302.90379299908062</v>
      </c>
      <c r="AY27" s="16">
        <v>298.20184754999997</v>
      </c>
      <c r="AZ27" s="16">
        <v>286.10009764000012</v>
      </c>
      <c r="BA27" s="16">
        <v>314.31776854000003</v>
      </c>
      <c r="BB27" s="16">
        <v>278.34027661000005</v>
      </c>
      <c r="BC27" s="16">
        <v>296.64324028999999</v>
      </c>
      <c r="BD27" s="16">
        <v>317.56032700000009</v>
      </c>
      <c r="BE27" s="16">
        <v>303.05370419000002</v>
      </c>
      <c r="BF27" s="16">
        <v>335.79896225000005</v>
      </c>
      <c r="BG27" s="16">
        <v>322.19587188000003</v>
      </c>
      <c r="BH27" s="16">
        <v>320.81734435585241</v>
      </c>
      <c r="BI27" s="16">
        <v>352.55862967000007</v>
      </c>
      <c r="BJ27" s="16">
        <v>381.1880233199999</v>
      </c>
      <c r="BK27" s="16">
        <v>388.71798257</v>
      </c>
      <c r="BL27" s="16">
        <v>378.29160654999998</v>
      </c>
      <c r="BM27" s="16">
        <v>438.16106296999999</v>
      </c>
      <c r="BN27" s="16">
        <v>420.04990934999989</v>
      </c>
      <c r="BO27" s="16">
        <v>411.33986007800002</v>
      </c>
      <c r="BP27" s="16">
        <v>418.82116981799993</v>
      </c>
      <c r="BQ27" s="16">
        <v>383.32805141</v>
      </c>
      <c r="BR27" s="16">
        <v>386.67568681999995</v>
      </c>
      <c r="BS27" s="16">
        <v>375.49034171999995</v>
      </c>
      <c r="BT27" s="16">
        <v>373.90514718000003</v>
      </c>
      <c r="BU27" s="16">
        <v>368.11439086000013</v>
      </c>
      <c r="BV27" s="16">
        <v>275.05678541999998</v>
      </c>
      <c r="BW27" s="16">
        <v>330.53529712999995</v>
      </c>
      <c r="BX27" s="16">
        <v>349.69818822000002</v>
      </c>
      <c r="BY27" s="16">
        <v>322.01023158000004</v>
      </c>
      <c r="BZ27" s="16">
        <v>347.52216275999996</v>
      </c>
      <c r="CA27" s="16">
        <v>420.24264105999993</v>
      </c>
      <c r="CB27" s="16">
        <v>457.45817260000001</v>
      </c>
      <c r="CC27" s="16">
        <v>455.45808763000008</v>
      </c>
      <c r="CD27" s="16">
        <v>451.30624170999994</v>
      </c>
      <c r="CE27" s="16">
        <v>493.71796412999998</v>
      </c>
      <c r="CF27" s="16">
        <v>422.9674114500001</v>
      </c>
      <c r="CG27" s="16">
        <v>448.16640532999992</v>
      </c>
      <c r="CH27" s="16">
        <v>472.65087963999991</v>
      </c>
      <c r="CI27" s="16">
        <v>452.20158339</v>
      </c>
      <c r="CJ27" s="16">
        <v>410.45125859999996</v>
      </c>
      <c r="CK27" s="16">
        <v>402.44141265999997</v>
      </c>
      <c r="CL27" s="16">
        <v>398.81400745999997</v>
      </c>
      <c r="CM27" s="16">
        <v>419.03551383000001</v>
      </c>
      <c r="CN27" s="16">
        <v>418.62702267000003</v>
      </c>
      <c r="CO27" s="16">
        <v>431.69786806999997</v>
      </c>
      <c r="CP27" s="16">
        <v>425.55884458999998</v>
      </c>
      <c r="CQ27" s="16">
        <v>421.45556922000003</v>
      </c>
      <c r="CR27" s="16">
        <v>425.46409612999992</v>
      </c>
      <c r="CS27" s="16">
        <v>409.45812875999991</v>
      </c>
      <c r="CT27" s="16">
        <v>442.46425848000001</v>
      </c>
      <c r="CU27" s="16">
        <v>438.93767527999995</v>
      </c>
      <c r="CV27" s="16">
        <v>445.20620728999995</v>
      </c>
      <c r="CW27" s="16">
        <v>433.10556653000003</v>
      </c>
      <c r="CX27" s="16">
        <v>446.90647233000004</v>
      </c>
      <c r="CY27" s="16">
        <v>414.25535325999999</v>
      </c>
      <c r="CZ27" s="16">
        <v>369.62839811000009</v>
      </c>
      <c r="DA27" s="16">
        <v>381.06177618999999</v>
      </c>
      <c r="DB27" s="16">
        <v>280.72722678999997</v>
      </c>
      <c r="DC27" s="16">
        <v>287.44872132999996</v>
      </c>
      <c r="DD27" s="16">
        <v>318.45910176000001</v>
      </c>
      <c r="DE27" s="16">
        <v>339.43774852999996</v>
      </c>
      <c r="DF27" s="16">
        <v>243.62110170000003</v>
      </c>
      <c r="DG27" s="16">
        <v>254.93249363999999</v>
      </c>
      <c r="DH27" s="16">
        <v>258.45243434999998</v>
      </c>
      <c r="DI27" s="16">
        <v>260.56319716000002</v>
      </c>
      <c r="DJ27" s="16">
        <v>261.15118868999997</v>
      </c>
      <c r="DK27" s="16">
        <v>299.82220385000005</v>
      </c>
      <c r="DL27" s="16">
        <v>282.68695732000003</v>
      </c>
      <c r="DM27" s="16">
        <v>279.49174796</v>
      </c>
      <c r="DN27" s="16">
        <v>282.82538760999995</v>
      </c>
      <c r="DO27" s="16">
        <v>323.56959898000008</v>
      </c>
      <c r="DP27" s="16">
        <v>302.79092513000001</v>
      </c>
      <c r="DQ27" s="16">
        <v>307.00511537</v>
      </c>
      <c r="DR27" s="16">
        <v>319.39745504000001</v>
      </c>
      <c r="DS27" s="16">
        <v>323.84225843000002</v>
      </c>
      <c r="DT27" s="16">
        <v>351.60611942000003</v>
      </c>
      <c r="DU27" s="16">
        <v>368.72581546999999</v>
      </c>
      <c r="DV27" s="16">
        <v>387.01582663000005</v>
      </c>
      <c r="DW27" s="16">
        <v>396.81973602999989</v>
      </c>
      <c r="DX27" s="16">
        <v>394.77400676999991</v>
      </c>
      <c r="DY27" s="16">
        <v>396.74604601999999</v>
      </c>
      <c r="DZ27" s="16">
        <v>356.34557685999994</v>
      </c>
    </row>
    <row r="28" spans="1:130" s="18" customFormat="1" x14ac:dyDescent="0.3">
      <c r="A28" s="15" t="s">
        <v>40</v>
      </c>
      <c r="B28" s="16">
        <v>0</v>
      </c>
      <c r="C28" s="16">
        <v>0</v>
      </c>
      <c r="D28" s="16"/>
      <c r="E28" s="16"/>
      <c r="F28" s="16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v>0</v>
      </c>
      <c r="BP28" s="16">
        <v>0</v>
      </c>
      <c r="BQ28" s="16">
        <v>0</v>
      </c>
      <c r="BR28" s="16">
        <v>0</v>
      </c>
      <c r="BS28" s="16">
        <v>0</v>
      </c>
      <c r="BT28" s="16">
        <v>0</v>
      </c>
      <c r="BU28" s="16">
        <v>0</v>
      </c>
      <c r="BV28" s="16">
        <v>0</v>
      </c>
      <c r="BW28" s="16">
        <v>0</v>
      </c>
      <c r="BX28" s="16">
        <v>0</v>
      </c>
      <c r="BY28" s="16">
        <v>0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0</v>
      </c>
      <c r="CF28" s="16">
        <v>0</v>
      </c>
      <c r="CG28" s="16">
        <v>0</v>
      </c>
      <c r="CH28" s="16">
        <v>0</v>
      </c>
      <c r="CI28" s="16">
        <v>0</v>
      </c>
      <c r="CJ28" s="16">
        <v>0</v>
      </c>
      <c r="CK28" s="16">
        <v>0</v>
      </c>
      <c r="CL28" s="16">
        <v>0</v>
      </c>
      <c r="CM28" s="16">
        <v>0</v>
      </c>
      <c r="CN28" s="16">
        <v>0</v>
      </c>
      <c r="CO28" s="16">
        <v>0</v>
      </c>
      <c r="CP28" s="16">
        <v>0</v>
      </c>
      <c r="CQ28" s="16">
        <v>0</v>
      </c>
      <c r="CR28" s="16">
        <v>0</v>
      </c>
      <c r="CS28" s="16">
        <v>0</v>
      </c>
      <c r="CT28" s="16">
        <v>0</v>
      </c>
      <c r="CU28" s="16">
        <v>0</v>
      </c>
      <c r="CV28" s="16">
        <v>0</v>
      </c>
      <c r="CW28" s="16">
        <v>0</v>
      </c>
      <c r="CX28" s="16">
        <v>0</v>
      </c>
      <c r="CY28" s="16">
        <v>0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0</v>
      </c>
      <c r="DF28" s="16">
        <v>0</v>
      </c>
      <c r="DG28" s="16">
        <v>0</v>
      </c>
      <c r="DH28" s="16">
        <v>0</v>
      </c>
      <c r="DI28" s="16">
        <v>0</v>
      </c>
      <c r="DJ28" s="16">
        <v>0</v>
      </c>
      <c r="DK28" s="16">
        <v>0</v>
      </c>
      <c r="DL28" s="16">
        <v>0</v>
      </c>
      <c r="DM28" s="16">
        <v>0</v>
      </c>
      <c r="DN28" s="16">
        <v>0</v>
      </c>
      <c r="DO28" s="16">
        <v>0</v>
      </c>
      <c r="DP28" s="16">
        <v>0</v>
      </c>
      <c r="DQ28" s="16">
        <v>0</v>
      </c>
      <c r="DR28" s="16">
        <v>0</v>
      </c>
      <c r="DS28" s="16">
        <v>0</v>
      </c>
      <c r="DT28" s="16">
        <v>0</v>
      </c>
      <c r="DU28" s="16">
        <v>0</v>
      </c>
      <c r="DV28" s="16">
        <v>0</v>
      </c>
      <c r="DW28" s="16">
        <v>0</v>
      </c>
      <c r="DX28" s="16">
        <v>0</v>
      </c>
      <c r="DY28" s="16">
        <v>0</v>
      </c>
      <c r="DZ28" s="16">
        <v>0</v>
      </c>
    </row>
    <row r="29" spans="1:130" s="18" customFormat="1" x14ac:dyDescent="0.3">
      <c r="A29" s="15" t="s">
        <v>41</v>
      </c>
      <c r="B29" s="16">
        <v>641.82874100000004</v>
      </c>
      <c r="C29" s="16">
        <v>654.1866096</v>
      </c>
      <c r="D29" s="16">
        <v>649.01888780000002</v>
      </c>
      <c r="E29" s="16">
        <v>655.4407549</v>
      </c>
      <c r="F29" s="16">
        <v>642.86908039399975</v>
      </c>
      <c r="G29" s="16">
        <v>615.01186510200023</v>
      </c>
      <c r="H29" s="16">
        <v>585.75710228399998</v>
      </c>
      <c r="I29" s="16">
        <v>584.40729044399995</v>
      </c>
      <c r="J29" s="16">
        <v>620.30107389300019</v>
      </c>
      <c r="K29" s="16">
        <v>598.89256</v>
      </c>
      <c r="L29" s="16">
        <v>512.0466299929999</v>
      </c>
      <c r="M29" s="16">
        <v>575.52521348599987</v>
      </c>
      <c r="N29" s="16">
        <v>553.4902528560001</v>
      </c>
      <c r="O29" s="16">
        <v>556.9</v>
      </c>
      <c r="P29" s="16">
        <v>561.50520290499981</v>
      </c>
      <c r="Q29" s="16">
        <v>511.49318346499996</v>
      </c>
      <c r="R29" s="16">
        <v>525.20789083199998</v>
      </c>
      <c r="S29" s="16">
        <v>523.36137666700017</v>
      </c>
      <c r="T29" s="16">
        <v>545.25910424299991</v>
      </c>
      <c r="U29" s="16">
        <v>473.89696922099995</v>
      </c>
      <c r="V29" s="16">
        <v>501.27813732900012</v>
      </c>
      <c r="W29" s="16">
        <v>540.77051017899998</v>
      </c>
      <c r="X29" s="16">
        <v>528.68981734900012</v>
      </c>
      <c r="Y29" s="16">
        <v>557.18894350899996</v>
      </c>
      <c r="Z29" s="16">
        <v>587.8676278690001</v>
      </c>
      <c r="AA29" s="16">
        <v>602.37849674900008</v>
      </c>
      <c r="AB29" s="16">
        <v>628.46619869900007</v>
      </c>
      <c r="AC29" s="16">
        <v>683.67235529900006</v>
      </c>
      <c r="AD29" s="16">
        <v>689.46480865000001</v>
      </c>
      <c r="AE29" s="16">
        <v>687.07697504999976</v>
      </c>
      <c r="AF29" s="16">
        <v>723.14736315999994</v>
      </c>
      <c r="AG29" s="16">
        <v>685.04519915000014</v>
      </c>
      <c r="AH29" s="16">
        <v>682.72128308999993</v>
      </c>
      <c r="AI29" s="16">
        <v>755.47692741999981</v>
      </c>
      <c r="AJ29" s="16">
        <v>736.57525901999998</v>
      </c>
      <c r="AK29" s="16">
        <v>753.04989981500012</v>
      </c>
      <c r="AL29" s="16">
        <v>682.75518228999999</v>
      </c>
      <c r="AM29" s="16">
        <v>640.31325142499998</v>
      </c>
      <c r="AN29" s="16">
        <v>622.13781935999998</v>
      </c>
      <c r="AO29" s="16">
        <v>584.89249272999984</v>
      </c>
      <c r="AP29" s="16">
        <v>556.39583488999995</v>
      </c>
      <c r="AQ29" s="16">
        <v>556.23806302000003</v>
      </c>
      <c r="AR29" s="16">
        <v>556.32320136999999</v>
      </c>
      <c r="AS29" s="16">
        <v>539.44803739999986</v>
      </c>
      <c r="AT29" s="16">
        <v>537.1341285100001</v>
      </c>
      <c r="AU29" s="16">
        <v>561.12506800999995</v>
      </c>
      <c r="AV29" s="16">
        <v>540.06561927000007</v>
      </c>
      <c r="AW29" s="16">
        <v>571.03103591000024</v>
      </c>
      <c r="AX29" s="16">
        <v>601.12829926999996</v>
      </c>
      <c r="AY29" s="16">
        <v>555.48587455999996</v>
      </c>
      <c r="AZ29" s="16">
        <v>603.74280374</v>
      </c>
      <c r="BA29" s="16">
        <v>664.04761516000008</v>
      </c>
      <c r="BB29" s="16">
        <v>628.82292284000005</v>
      </c>
      <c r="BC29" s="16">
        <v>617.12486513000022</v>
      </c>
      <c r="BD29" s="16">
        <v>631.1486874699998</v>
      </c>
      <c r="BE29" s="16">
        <v>616.22297935000006</v>
      </c>
      <c r="BF29" s="16">
        <v>637.92090937</v>
      </c>
      <c r="BG29" s="16">
        <v>629.30256539999993</v>
      </c>
      <c r="BH29" s="16">
        <v>632.78267795999989</v>
      </c>
      <c r="BI29" s="16">
        <v>658.71663221999995</v>
      </c>
      <c r="BJ29" s="16">
        <v>715.47002228000008</v>
      </c>
      <c r="BK29" s="16">
        <v>746.66480923999995</v>
      </c>
      <c r="BL29" s="16">
        <v>775.74411768999983</v>
      </c>
      <c r="BM29" s="16">
        <v>806.94930296999985</v>
      </c>
      <c r="BN29" s="16">
        <v>801.54544026000008</v>
      </c>
      <c r="BO29" s="16">
        <v>758.5486635100001</v>
      </c>
      <c r="BP29" s="16">
        <v>735.28725445999999</v>
      </c>
      <c r="BQ29" s="16">
        <v>725.35298438000007</v>
      </c>
      <c r="BR29" s="16">
        <v>724.94329975000016</v>
      </c>
      <c r="BS29" s="16">
        <v>625.72676481999997</v>
      </c>
      <c r="BT29" s="16">
        <v>618.35103235999998</v>
      </c>
      <c r="BU29" s="16">
        <v>601.72173708999992</v>
      </c>
      <c r="BV29" s="16">
        <v>562.74608772999989</v>
      </c>
      <c r="BW29" s="16">
        <v>583.25965097999995</v>
      </c>
      <c r="BX29" s="16">
        <v>605.3969671399999</v>
      </c>
      <c r="BY29" s="16">
        <v>628.07760152000003</v>
      </c>
      <c r="BZ29" s="16">
        <v>632.82344904000001</v>
      </c>
      <c r="CA29" s="16">
        <v>654.92889694999985</v>
      </c>
      <c r="CB29" s="16">
        <v>684.73828373999993</v>
      </c>
      <c r="CC29" s="16">
        <v>752.12299525000014</v>
      </c>
      <c r="CD29" s="16">
        <v>761.26042383999982</v>
      </c>
      <c r="CE29" s="16">
        <v>797.97348496000006</v>
      </c>
      <c r="CF29" s="16">
        <v>668.56889648999993</v>
      </c>
      <c r="CG29" s="16">
        <v>706.85269950999998</v>
      </c>
      <c r="CH29" s="16">
        <v>789.87399288999995</v>
      </c>
      <c r="CI29" s="16">
        <v>793.01277202999972</v>
      </c>
      <c r="CJ29" s="16">
        <v>857.98552774999985</v>
      </c>
      <c r="CK29" s="16">
        <v>971.81432977999998</v>
      </c>
      <c r="CL29" s="16">
        <v>1040.2763318099999</v>
      </c>
      <c r="CM29" s="16">
        <v>1276.2679200200002</v>
      </c>
      <c r="CN29" s="16">
        <v>1312.87343403</v>
      </c>
      <c r="CO29" s="16">
        <v>1348.6209156400002</v>
      </c>
      <c r="CP29" s="16">
        <v>1284.3130083200003</v>
      </c>
      <c r="CQ29" s="16">
        <v>1335.7626176599997</v>
      </c>
      <c r="CR29" s="16">
        <v>1362.6935224399999</v>
      </c>
      <c r="CS29" s="16">
        <v>1384.4663713200002</v>
      </c>
      <c r="CT29" s="16">
        <v>1491.3049743500001</v>
      </c>
      <c r="CU29" s="16">
        <v>1383.8816420200001</v>
      </c>
      <c r="CV29" s="16">
        <v>1488.78247981</v>
      </c>
      <c r="CW29" s="16">
        <v>1490.7477807199998</v>
      </c>
      <c r="CX29" s="16">
        <v>1481.2789517900003</v>
      </c>
      <c r="CY29" s="16">
        <v>1508.1993283200002</v>
      </c>
      <c r="CZ29" s="16">
        <v>1347.8756400999996</v>
      </c>
      <c r="DA29" s="16">
        <v>1274.2404683099999</v>
      </c>
      <c r="DB29" s="16">
        <v>1098.05415008</v>
      </c>
      <c r="DC29" s="16">
        <v>1101.0224797800001</v>
      </c>
      <c r="DD29" s="16">
        <v>1062.2900743499999</v>
      </c>
      <c r="DE29" s="16">
        <v>1080.9065038600004</v>
      </c>
      <c r="DF29" s="16">
        <v>1034.7211727300003</v>
      </c>
      <c r="DG29" s="16">
        <v>1075.5914338900002</v>
      </c>
      <c r="DH29" s="16">
        <v>1065.8579543000001</v>
      </c>
      <c r="DI29" s="16">
        <v>1074.6080122200001</v>
      </c>
      <c r="DJ29" s="16">
        <v>945.36106828000027</v>
      </c>
      <c r="DK29" s="16">
        <v>927.78427238000017</v>
      </c>
      <c r="DL29" s="16">
        <v>962.79140533000032</v>
      </c>
      <c r="DM29" s="16">
        <v>941.92004314000019</v>
      </c>
      <c r="DN29" s="16">
        <v>930.34155082000007</v>
      </c>
      <c r="DO29" s="16">
        <v>913.97718598000017</v>
      </c>
      <c r="DP29" s="16">
        <v>927.61552158000018</v>
      </c>
      <c r="DQ29" s="16">
        <v>930.39502146000018</v>
      </c>
      <c r="DR29" s="16">
        <v>971.49710828000002</v>
      </c>
      <c r="DS29" s="16">
        <v>993.06296556000018</v>
      </c>
      <c r="DT29" s="16">
        <v>1058.8999743300001</v>
      </c>
      <c r="DU29" s="16">
        <v>1101.2077218700003</v>
      </c>
      <c r="DV29" s="16">
        <v>1128.2319937199998</v>
      </c>
      <c r="DW29" s="16">
        <v>1186.03941818</v>
      </c>
      <c r="DX29" s="16">
        <v>1385.4001740399997</v>
      </c>
      <c r="DY29" s="16">
        <v>1418.4239788000002</v>
      </c>
      <c r="DZ29" s="16">
        <v>1435.3641903999994</v>
      </c>
    </row>
    <row r="30" spans="1:130" s="18" customFormat="1" x14ac:dyDescent="0.3">
      <c r="A30" s="15" t="s">
        <v>42</v>
      </c>
      <c r="B30" s="16">
        <v>994.57283719999998</v>
      </c>
      <c r="C30" s="16">
        <v>1047.347528</v>
      </c>
      <c r="D30" s="16">
        <v>1061.0690729999999</v>
      </c>
      <c r="E30" s="16">
        <v>1058.1749769999999</v>
      </c>
      <c r="F30" s="16">
        <v>1134.3023300506998</v>
      </c>
      <c r="G30" s="16">
        <v>1115.3561312336999</v>
      </c>
      <c r="H30" s="16">
        <v>1167.9517638125003</v>
      </c>
      <c r="I30" s="16">
        <v>1216.2899063884995</v>
      </c>
      <c r="J30" s="16">
        <v>1158.1609202631998</v>
      </c>
      <c r="K30" s="16">
        <v>1091.3361299999999</v>
      </c>
      <c r="L30" s="16">
        <v>1130.4330120411996</v>
      </c>
      <c r="M30" s="16">
        <v>1256.4389727711998</v>
      </c>
      <c r="N30" s="16">
        <v>1190.7962733612003</v>
      </c>
      <c r="O30" s="16">
        <v>1250.4000000000001</v>
      </c>
      <c r="P30" s="16">
        <v>1236.0306632332006</v>
      </c>
      <c r="Q30" s="16">
        <v>1282.8016821672004</v>
      </c>
      <c r="R30" s="16">
        <v>1309.1737229241999</v>
      </c>
      <c r="S30" s="16">
        <v>1320.6439019731995</v>
      </c>
      <c r="T30" s="16">
        <v>1363.5337611192003</v>
      </c>
      <c r="U30" s="16">
        <v>1388.9374109711996</v>
      </c>
      <c r="V30" s="16">
        <v>1420.2609672881997</v>
      </c>
      <c r="W30" s="16">
        <v>1426.2616519481999</v>
      </c>
      <c r="X30" s="16">
        <v>1406.2401454582002</v>
      </c>
      <c r="Y30" s="16">
        <v>1349.2755047781998</v>
      </c>
      <c r="Z30" s="16">
        <v>1468.1000648381994</v>
      </c>
      <c r="AA30" s="16">
        <v>1464.4814772681998</v>
      </c>
      <c r="AB30" s="16">
        <v>1501.8047796781996</v>
      </c>
      <c r="AC30" s="16">
        <v>1516.4122679981997</v>
      </c>
      <c r="AD30" s="16">
        <v>1516.2588835082004</v>
      </c>
      <c r="AE30" s="16">
        <v>1533.2876829781999</v>
      </c>
      <c r="AF30" s="16">
        <v>1535.28859053</v>
      </c>
      <c r="AG30" s="16">
        <v>1553.5916173899993</v>
      </c>
      <c r="AH30" s="16">
        <v>1592.1007151200001</v>
      </c>
      <c r="AI30" s="16">
        <v>1613.01441897</v>
      </c>
      <c r="AJ30" s="16">
        <v>1579.117085430001</v>
      </c>
      <c r="AK30" s="16">
        <v>1601.0807303000001</v>
      </c>
      <c r="AL30" s="16">
        <v>1541.3307606150001</v>
      </c>
      <c r="AM30" s="16">
        <v>1434.0411336468001</v>
      </c>
      <c r="AN30" s="16">
        <v>1461.9596223048</v>
      </c>
      <c r="AO30" s="16">
        <v>1560.5862780043997</v>
      </c>
      <c r="AP30" s="16">
        <v>1563.2667818699999</v>
      </c>
      <c r="AQ30" s="16">
        <v>1545.7756887100006</v>
      </c>
      <c r="AR30" s="16">
        <v>1606.0370995600001</v>
      </c>
      <c r="AS30" s="16">
        <v>1600.0566475519993</v>
      </c>
      <c r="AT30" s="16">
        <v>1610.7146021499998</v>
      </c>
      <c r="AU30" s="16">
        <v>1709.8180259499993</v>
      </c>
      <c r="AV30" s="16">
        <v>1654.8383846799993</v>
      </c>
      <c r="AW30" s="16">
        <v>1737.7945497134722</v>
      </c>
      <c r="AX30" s="16">
        <v>1794.360167763472</v>
      </c>
      <c r="AY30" s="16">
        <v>1953.72660948</v>
      </c>
      <c r="AZ30" s="16">
        <v>1961.5951460100002</v>
      </c>
      <c r="BA30" s="16">
        <v>1987.6171562299999</v>
      </c>
      <c r="BB30" s="16">
        <v>1764.2467569799999</v>
      </c>
      <c r="BC30" s="16">
        <v>1798.3792383599998</v>
      </c>
      <c r="BD30" s="16">
        <v>1928.2061723600007</v>
      </c>
      <c r="BE30" s="16">
        <v>1964.4440475500005</v>
      </c>
      <c r="BF30" s="16">
        <v>2039.7101225200008</v>
      </c>
      <c r="BG30" s="16">
        <v>2191.9879793600003</v>
      </c>
      <c r="BH30" s="16">
        <v>2155.679460847271</v>
      </c>
      <c r="BI30" s="16">
        <v>2152.0558194729997</v>
      </c>
      <c r="BJ30" s="16">
        <v>2252.3351178500002</v>
      </c>
      <c r="BK30" s="16">
        <v>2219.8825675099997</v>
      </c>
      <c r="BL30" s="16">
        <v>2251.1611525600001</v>
      </c>
      <c r="BM30" s="16">
        <v>2387.4017167899997</v>
      </c>
      <c r="BN30" s="16">
        <v>2242.5016082600005</v>
      </c>
      <c r="BO30" s="16">
        <v>2375.4866843379991</v>
      </c>
      <c r="BP30" s="16">
        <v>2057.117201</v>
      </c>
      <c r="BQ30" s="16">
        <v>2049.9390642500002</v>
      </c>
      <c r="BR30" s="16">
        <v>2051.7971319699996</v>
      </c>
      <c r="BS30" s="16">
        <v>2015.4539578799993</v>
      </c>
      <c r="BT30" s="16">
        <v>2013.4509857100002</v>
      </c>
      <c r="BU30" s="16">
        <v>2079.6783286700002</v>
      </c>
      <c r="BV30" s="16">
        <v>1975.4955203899992</v>
      </c>
      <c r="BW30" s="16">
        <v>1977.9812044499988</v>
      </c>
      <c r="BX30" s="16">
        <v>2033.3976384700002</v>
      </c>
      <c r="BY30" s="16">
        <v>2067.6704943400005</v>
      </c>
      <c r="BZ30" s="16">
        <v>2057.5523480699999</v>
      </c>
      <c r="CA30" s="16">
        <v>2207.2043492800003</v>
      </c>
      <c r="CB30" s="16">
        <v>2310.8560541999996</v>
      </c>
      <c r="CC30" s="16">
        <v>2406.7279111499997</v>
      </c>
      <c r="CD30" s="16">
        <v>2437.6648837699995</v>
      </c>
      <c r="CE30" s="16">
        <v>2578.5359693399992</v>
      </c>
      <c r="CF30" s="16">
        <v>2541.413320839999</v>
      </c>
      <c r="CG30" s="16">
        <v>2571.1043323099998</v>
      </c>
      <c r="CH30" s="16">
        <v>2637.0338491799998</v>
      </c>
      <c r="CI30" s="16">
        <v>2607.1021712600009</v>
      </c>
      <c r="CJ30" s="16">
        <v>2707.7742334900004</v>
      </c>
      <c r="CK30" s="16">
        <v>2845.3083662700001</v>
      </c>
      <c r="CL30" s="16">
        <v>2766.5062502600003</v>
      </c>
      <c r="CM30" s="16">
        <v>2832.2151220599999</v>
      </c>
      <c r="CN30" s="16">
        <v>3081.7206195399995</v>
      </c>
      <c r="CO30" s="16">
        <v>3131.5329700799994</v>
      </c>
      <c r="CP30" s="16">
        <v>3216.6145553299998</v>
      </c>
      <c r="CQ30" s="16">
        <v>3296.8044683500007</v>
      </c>
      <c r="CR30" s="16">
        <v>3403.1684546799997</v>
      </c>
      <c r="CS30" s="16">
        <v>3391.4246060099999</v>
      </c>
      <c r="CT30" s="16">
        <v>3579.6414917100005</v>
      </c>
      <c r="CU30" s="16">
        <v>3530.1197194499996</v>
      </c>
      <c r="CV30" s="16">
        <v>3555.3180886700006</v>
      </c>
      <c r="CW30" s="16">
        <v>3419.8133165100003</v>
      </c>
      <c r="CX30" s="16">
        <v>3465.8171436299999</v>
      </c>
      <c r="CY30" s="16">
        <v>3499.6838648800003</v>
      </c>
      <c r="CZ30" s="16">
        <v>3486.8097530600003</v>
      </c>
      <c r="DA30" s="16">
        <v>3527.3027212099996</v>
      </c>
      <c r="DB30" s="16">
        <v>3383.7027386</v>
      </c>
      <c r="DC30" s="16">
        <v>3406.5629317099997</v>
      </c>
      <c r="DD30" s="16">
        <v>3426.0216207499993</v>
      </c>
      <c r="DE30" s="16">
        <v>3393.9281283000005</v>
      </c>
      <c r="DF30" s="16">
        <v>3008.0289304300004</v>
      </c>
      <c r="DG30" s="16">
        <v>3080.0150322299996</v>
      </c>
      <c r="DH30" s="16">
        <v>2941.5484770099997</v>
      </c>
      <c r="DI30" s="16">
        <v>2915.1886545800003</v>
      </c>
      <c r="DJ30" s="16">
        <v>2890.0422509499999</v>
      </c>
      <c r="DK30" s="16">
        <v>2483.1177381799998</v>
      </c>
      <c r="DL30" s="16">
        <v>2988.7627404099994</v>
      </c>
      <c r="DM30" s="16">
        <v>2930.8953247300001</v>
      </c>
      <c r="DN30" s="16">
        <v>2958.7597002900002</v>
      </c>
      <c r="DO30" s="16">
        <v>2857.6346669599993</v>
      </c>
      <c r="DP30" s="16">
        <v>2866.4298104799996</v>
      </c>
      <c r="DQ30" s="16">
        <v>2880.00234477</v>
      </c>
      <c r="DR30" s="16">
        <v>2938.0920661899991</v>
      </c>
      <c r="DS30" s="16">
        <v>2938.7535227899994</v>
      </c>
      <c r="DT30" s="16">
        <v>2978.1666052700002</v>
      </c>
      <c r="DU30" s="16">
        <v>3068.8940528999997</v>
      </c>
      <c r="DV30" s="16">
        <v>3108.3356932799998</v>
      </c>
      <c r="DW30" s="16">
        <v>3155.113125679999</v>
      </c>
      <c r="DX30" s="16">
        <v>3180.5079837500007</v>
      </c>
      <c r="DY30" s="16">
        <v>3220.5625380900005</v>
      </c>
      <c r="DZ30" s="16">
        <v>3235.8564195300005</v>
      </c>
    </row>
    <row r="31" spans="1:130" s="18" customFormat="1" x14ac:dyDescent="0.3">
      <c r="A31" s="15" t="s">
        <v>43</v>
      </c>
      <c r="B31" s="16">
        <v>272.99122320000004</v>
      </c>
      <c r="C31" s="16">
        <v>284.66515870000001</v>
      </c>
      <c r="D31" s="16">
        <v>278.20217689999998</v>
      </c>
      <c r="E31" s="16">
        <v>278.94142540000001</v>
      </c>
      <c r="F31" s="16">
        <v>278.36752833100002</v>
      </c>
      <c r="G31" s="16">
        <v>287.53107177899994</v>
      </c>
      <c r="H31" s="16">
        <v>274.47877556490005</v>
      </c>
      <c r="I31" s="16">
        <v>277.19691649589998</v>
      </c>
      <c r="J31" s="16">
        <v>246.8129474529</v>
      </c>
      <c r="K31" s="16">
        <v>251.19343000000001</v>
      </c>
      <c r="L31" s="16">
        <v>262.28498334289998</v>
      </c>
      <c r="M31" s="16">
        <v>259.53275820290003</v>
      </c>
      <c r="N31" s="16">
        <v>277.38602768089976</v>
      </c>
      <c r="O31" s="16">
        <v>289.8</v>
      </c>
      <c r="P31" s="16">
        <v>280.73401608090001</v>
      </c>
      <c r="Q31" s="16">
        <v>288.17979835089994</v>
      </c>
      <c r="R31" s="16">
        <v>289.38687915790001</v>
      </c>
      <c r="S31" s="16">
        <v>292.83035881489997</v>
      </c>
      <c r="T31" s="16">
        <v>255.65224569590001</v>
      </c>
      <c r="U31" s="16">
        <v>275.09495417189993</v>
      </c>
      <c r="V31" s="16">
        <v>287.09419959190001</v>
      </c>
      <c r="W31" s="16">
        <v>285.16997051190003</v>
      </c>
      <c r="X31" s="16">
        <v>285.71107952189999</v>
      </c>
      <c r="Y31" s="16">
        <v>285.99025232190002</v>
      </c>
      <c r="Z31" s="16">
        <v>304.4885893819</v>
      </c>
      <c r="AA31" s="16">
        <v>315.21440941189991</v>
      </c>
      <c r="AB31" s="16">
        <v>283.69882718190001</v>
      </c>
      <c r="AC31" s="16">
        <v>302.38472258190001</v>
      </c>
      <c r="AD31" s="16">
        <v>308.26728416999998</v>
      </c>
      <c r="AE31" s="16">
        <v>308.17271148000003</v>
      </c>
      <c r="AF31" s="16">
        <v>309.41637542999996</v>
      </c>
      <c r="AG31" s="16">
        <v>326.11698856000004</v>
      </c>
      <c r="AH31" s="16">
        <v>310.52160986000001</v>
      </c>
      <c r="AI31" s="16">
        <v>318.28121075999996</v>
      </c>
      <c r="AJ31" s="16">
        <v>304.71280442999995</v>
      </c>
      <c r="AK31" s="16">
        <v>305.686795695</v>
      </c>
      <c r="AL31" s="16">
        <v>300.30086275499997</v>
      </c>
      <c r="AM31" s="16">
        <v>289.14626842500002</v>
      </c>
      <c r="AN31" s="16">
        <v>261.81032371999993</v>
      </c>
      <c r="AO31" s="16">
        <v>293.10184171999998</v>
      </c>
      <c r="AP31" s="16">
        <v>270.64361449000006</v>
      </c>
      <c r="AQ31" s="16">
        <v>275.78257019</v>
      </c>
      <c r="AR31" s="16">
        <v>271.75765048</v>
      </c>
      <c r="AS31" s="16">
        <v>266.34834304000003</v>
      </c>
      <c r="AT31" s="16">
        <v>256.51541451000003</v>
      </c>
      <c r="AU31" s="16">
        <v>253.25395527999999</v>
      </c>
      <c r="AV31" s="16">
        <v>252.71044953999998</v>
      </c>
      <c r="AW31" s="16">
        <v>260.06878447000003</v>
      </c>
      <c r="AX31" s="16">
        <v>268.00135381000007</v>
      </c>
      <c r="AY31" s="16">
        <v>261.18765051000003</v>
      </c>
      <c r="AZ31" s="16">
        <v>298.27392544999992</v>
      </c>
      <c r="BA31" s="16">
        <v>325.59834577999999</v>
      </c>
      <c r="BB31" s="16">
        <v>309.74082791999996</v>
      </c>
      <c r="BC31" s="16">
        <v>311.66795470999995</v>
      </c>
      <c r="BD31" s="16">
        <v>317.88249339000004</v>
      </c>
      <c r="BE31" s="16">
        <v>312.61877229000004</v>
      </c>
      <c r="BF31" s="16">
        <v>325.47294419000008</v>
      </c>
      <c r="BG31" s="16">
        <v>325.43881940000006</v>
      </c>
      <c r="BH31" s="16">
        <v>319.33029554999996</v>
      </c>
      <c r="BI31" s="16">
        <v>300.53463450999999</v>
      </c>
      <c r="BJ31" s="16">
        <v>324.22675850333331</v>
      </c>
      <c r="BK31" s="16">
        <v>323.33211957333344</v>
      </c>
      <c r="BL31" s="16">
        <v>310.63165502333339</v>
      </c>
      <c r="BM31" s="16">
        <v>332.08318433333329</v>
      </c>
      <c r="BN31" s="16">
        <v>346.67311943333334</v>
      </c>
      <c r="BO31" s="16">
        <v>366.20813742333343</v>
      </c>
      <c r="BP31" s="16">
        <v>355.65348881333335</v>
      </c>
      <c r="BQ31" s="16">
        <v>353.38279071000005</v>
      </c>
      <c r="BR31" s="16">
        <v>349.7889161600001</v>
      </c>
      <c r="BS31" s="16">
        <v>368.69125624000003</v>
      </c>
      <c r="BT31" s="16">
        <v>367.33159454000008</v>
      </c>
      <c r="BU31" s="16">
        <v>361.55973243000005</v>
      </c>
      <c r="BV31" s="16">
        <v>340.63739134000002</v>
      </c>
      <c r="BW31" s="16">
        <v>282.96317782</v>
      </c>
      <c r="BX31" s="16">
        <v>280.84763322999999</v>
      </c>
      <c r="BY31" s="16">
        <v>286.35719071999995</v>
      </c>
      <c r="BZ31" s="16">
        <v>282.64461656999998</v>
      </c>
      <c r="CA31" s="16">
        <v>291.11283099000002</v>
      </c>
      <c r="CB31" s="16">
        <v>294.23894314999995</v>
      </c>
      <c r="CC31" s="16">
        <v>300.06167444000005</v>
      </c>
      <c r="CD31" s="16">
        <v>289.36374630000006</v>
      </c>
      <c r="CE31" s="16">
        <v>315.26623300999995</v>
      </c>
      <c r="CF31" s="16">
        <v>149.20994876</v>
      </c>
      <c r="CG31" s="16">
        <v>147.49539102</v>
      </c>
      <c r="CH31" s="16">
        <v>198.04782524999999</v>
      </c>
      <c r="CI31" s="16">
        <v>205.66402832999998</v>
      </c>
      <c r="CJ31" s="16">
        <v>244.82055285000001</v>
      </c>
      <c r="CK31" s="16">
        <v>241.96734991999995</v>
      </c>
      <c r="CL31" s="16">
        <v>241.65409790999999</v>
      </c>
      <c r="CM31" s="16">
        <v>260.76971356000001</v>
      </c>
      <c r="CN31" s="16">
        <v>274.64784352000004</v>
      </c>
      <c r="CO31" s="16">
        <v>285.37730965000003</v>
      </c>
      <c r="CP31" s="16">
        <v>294.91746290000003</v>
      </c>
      <c r="CQ31" s="16">
        <v>324.88271632999999</v>
      </c>
      <c r="CR31" s="16">
        <v>320.93313575999997</v>
      </c>
      <c r="CS31" s="16">
        <v>324.62650675999998</v>
      </c>
      <c r="CT31" s="16">
        <v>373.32704256999995</v>
      </c>
      <c r="CU31" s="16">
        <v>375.44851690999997</v>
      </c>
      <c r="CV31" s="16">
        <v>376.27083458999999</v>
      </c>
      <c r="CW31" s="16">
        <v>255.78401948000001</v>
      </c>
      <c r="CX31" s="16">
        <v>335.70579692000001</v>
      </c>
      <c r="CY31" s="16">
        <v>332.17864936000001</v>
      </c>
      <c r="CZ31" s="16">
        <v>333.84844915000002</v>
      </c>
      <c r="DA31" s="16">
        <v>330.79329596999997</v>
      </c>
      <c r="DB31" s="16">
        <v>297.66693026000002</v>
      </c>
      <c r="DC31" s="16">
        <v>298.13981515999996</v>
      </c>
      <c r="DD31" s="16">
        <v>297.60320208000002</v>
      </c>
      <c r="DE31" s="16">
        <v>309.98335756000006</v>
      </c>
      <c r="DF31" s="16">
        <v>288.25286548000003</v>
      </c>
      <c r="DG31" s="16">
        <v>300.89979539000001</v>
      </c>
      <c r="DH31" s="16">
        <v>292.08066854000003</v>
      </c>
      <c r="DI31" s="16">
        <v>281.18421118999998</v>
      </c>
      <c r="DJ31" s="16">
        <v>280.77432174000006</v>
      </c>
      <c r="DK31" s="16">
        <v>282.87444842000002</v>
      </c>
      <c r="DL31" s="16">
        <v>268.79467607999999</v>
      </c>
      <c r="DM31" s="16">
        <v>304.98158395000002</v>
      </c>
      <c r="DN31" s="16">
        <v>362.41928777000004</v>
      </c>
      <c r="DO31" s="16">
        <v>296.47434945000003</v>
      </c>
      <c r="DP31" s="16">
        <v>284.30098191000008</v>
      </c>
      <c r="DQ31" s="16">
        <v>282.92204384000007</v>
      </c>
      <c r="DR31" s="16">
        <v>304.04540229000008</v>
      </c>
      <c r="DS31" s="16">
        <v>317.85672524000006</v>
      </c>
      <c r="DT31" s="16">
        <v>348.88577266000004</v>
      </c>
      <c r="DU31" s="16">
        <v>397.06536554999997</v>
      </c>
      <c r="DV31" s="16">
        <v>390.23638136999995</v>
      </c>
      <c r="DW31" s="16">
        <v>425.24822598000003</v>
      </c>
      <c r="DX31" s="16">
        <v>424.45352584999995</v>
      </c>
      <c r="DY31" s="16">
        <v>439.47339967000005</v>
      </c>
      <c r="DZ31" s="16">
        <v>424.05341431999994</v>
      </c>
    </row>
    <row r="32" spans="1:130" s="18" customFormat="1" x14ac:dyDescent="0.3">
      <c r="A32" s="15" t="s">
        <v>44</v>
      </c>
      <c r="B32" s="16">
        <v>213.82408430000001</v>
      </c>
      <c r="C32" s="16">
        <v>191.3250817</v>
      </c>
      <c r="D32" s="16">
        <v>194.95242110000001</v>
      </c>
      <c r="E32" s="16">
        <v>207.59914019999999</v>
      </c>
      <c r="F32" s="16">
        <v>214.64225279400009</v>
      </c>
      <c r="G32" s="16">
        <v>215.81211214999996</v>
      </c>
      <c r="H32" s="16">
        <v>223.83048827070002</v>
      </c>
      <c r="I32" s="16">
        <v>231.82302885370001</v>
      </c>
      <c r="J32" s="16">
        <v>236.95061300769999</v>
      </c>
      <c r="K32" s="16">
        <v>197.77967999999998</v>
      </c>
      <c r="L32" s="16">
        <v>224.65618277640004</v>
      </c>
      <c r="M32" s="16">
        <v>210.27711608639999</v>
      </c>
      <c r="N32" s="16">
        <v>200.49767215440022</v>
      </c>
      <c r="O32" s="16">
        <v>206.1</v>
      </c>
      <c r="P32" s="16">
        <v>206.05191765040016</v>
      </c>
      <c r="Q32" s="16">
        <v>220.55957226040016</v>
      </c>
      <c r="R32" s="16">
        <v>235.34254928339999</v>
      </c>
      <c r="S32" s="16">
        <v>229.75974031239997</v>
      </c>
      <c r="T32" s="16">
        <v>267.59240852139999</v>
      </c>
      <c r="U32" s="16">
        <v>262.58285277340002</v>
      </c>
      <c r="V32" s="16">
        <v>249.87756485539995</v>
      </c>
      <c r="W32" s="16">
        <v>246.12381302540001</v>
      </c>
      <c r="X32" s="16">
        <v>242.70256064539993</v>
      </c>
      <c r="Y32" s="16">
        <v>233.67643093539999</v>
      </c>
      <c r="Z32" s="16">
        <v>267.64459405539998</v>
      </c>
      <c r="AA32" s="16">
        <v>286.70756339539997</v>
      </c>
      <c r="AB32" s="16">
        <v>291.60168713539997</v>
      </c>
      <c r="AC32" s="16">
        <v>313.79824406539996</v>
      </c>
      <c r="AD32" s="16">
        <v>320.81112151999997</v>
      </c>
      <c r="AE32" s="16">
        <v>329.88027538</v>
      </c>
      <c r="AF32" s="16">
        <v>468.06450567999997</v>
      </c>
      <c r="AG32" s="16">
        <v>467.17397157000005</v>
      </c>
      <c r="AH32" s="16">
        <v>461.35460537</v>
      </c>
      <c r="AI32" s="16">
        <v>441.20275679000008</v>
      </c>
      <c r="AJ32" s="16">
        <v>424.65108881000003</v>
      </c>
      <c r="AK32" s="16">
        <v>425.8282393049999</v>
      </c>
      <c r="AL32" s="16">
        <v>436.81398348499994</v>
      </c>
      <c r="AM32" s="16">
        <v>446.74972110499988</v>
      </c>
      <c r="AN32" s="16">
        <v>466.71536361</v>
      </c>
      <c r="AO32" s="16">
        <v>488.07401067000001</v>
      </c>
      <c r="AP32" s="16">
        <v>477.06416504999993</v>
      </c>
      <c r="AQ32" s="16">
        <v>470.6246175899999</v>
      </c>
      <c r="AR32" s="16">
        <v>464.59832859999995</v>
      </c>
      <c r="AS32" s="16">
        <v>451.71800108999997</v>
      </c>
      <c r="AT32" s="16">
        <v>391.43729107000001</v>
      </c>
      <c r="AU32" s="16">
        <v>403.87007368999997</v>
      </c>
      <c r="AV32" s="16">
        <v>399.86874648999986</v>
      </c>
      <c r="AW32" s="16">
        <v>422.8618351099999</v>
      </c>
      <c r="AX32" s="16">
        <v>428.07389791999992</v>
      </c>
      <c r="AY32" s="16">
        <v>420.02623478999993</v>
      </c>
      <c r="AZ32" s="16">
        <v>418.99620868</v>
      </c>
      <c r="BA32" s="16">
        <v>426.80862415000024</v>
      </c>
      <c r="BB32" s="16">
        <v>413.28171132000011</v>
      </c>
      <c r="BC32" s="16">
        <v>423.15891786999998</v>
      </c>
      <c r="BD32" s="16">
        <v>372.89447258000001</v>
      </c>
      <c r="BE32" s="16">
        <v>366.95235602000002</v>
      </c>
      <c r="BF32" s="16">
        <v>373.13530738000009</v>
      </c>
      <c r="BG32" s="16">
        <v>383.93612081999993</v>
      </c>
      <c r="BH32" s="16">
        <v>380.97739473000001</v>
      </c>
      <c r="BI32" s="16">
        <v>383.60700013999991</v>
      </c>
      <c r="BJ32" s="16">
        <v>359.64788910999999</v>
      </c>
      <c r="BK32" s="16">
        <v>339.24809567999995</v>
      </c>
      <c r="BL32" s="16">
        <v>355.17728728000003</v>
      </c>
      <c r="BM32" s="16">
        <v>397.80633201000001</v>
      </c>
      <c r="BN32" s="16">
        <v>356.25295924000005</v>
      </c>
      <c r="BO32" s="16">
        <v>347.71039433999999</v>
      </c>
      <c r="BP32" s="16">
        <v>319.51857302000008</v>
      </c>
      <c r="BQ32" s="16">
        <v>320.06648183000004</v>
      </c>
      <c r="BR32" s="16">
        <v>320.69394913000002</v>
      </c>
      <c r="BS32" s="16">
        <v>310.83918018000003</v>
      </c>
      <c r="BT32" s="16">
        <v>312.22836768999997</v>
      </c>
      <c r="BU32" s="16">
        <v>336.32886632000003</v>
      </c>
      <c r="BV32" s="16">
        <v>249.34143111999995</v>
      </c>
      <c r="BW32" s="16">
        <v>277.36723044999997</v>
      </c>
      <c r="BX32" s="16">
        <v>286.25480455999997</v>
      </c>
      <c r="BY32" s="16">
        <v>309.2112497</v>
      </c>
      <c r="BZ32" s="16">
        <v>317.95038140000003</v>
      </c>
      <c r="CA32" s="16">
        <v>349.97693800000002</v>
      </c>
      <c r="CB32" s="16">
        <v>327.71653426</v>
      </c>
      <c r="CC32" s="16">
        <v>317.74311996000006</v>
      </c>
      <c r="CD32" s="16">
        <v>332.26277311000007</v>
      </c>
      <c r="CE32" s="16">
        <v>314.84221818999998</v>
      </c>
      <c r="CF32" s="16">
        <v>307.91660398999994</v>
      </c>
      <c r="CG32" s="16">
        <v>304.83889256999993</v>
      </c>
      <c r="CH32" s="16">
        <v>352.92996110000001</v>
      </c>
      <c r="CI32" s="16">
        <v>376.59232144000003</v>
      </c>
      <c r="CJ32" s="16">
        <v>415.80576912000004</v>
      </c>
      <c r="CK32" s="16">
        <v>425.90916128999999</v>
      </c>
      <c r="CL32" s="16">
        <v>421.1174241999999</v>
      </c>
      <c r="CM32" s="16">
        <v>477.61226961999984</v>
      </c>
      <c r="CN32" s="16">
        <v>538.39194785999985</v>
      </c>
      <c r="CO32" s="16">
        <v>566.03130649000002</v>
      </c>
      <c r="CP32" s="16">
        <v>1067.24155673</v>
      </c>
      <c r="CQ32" s="16">
        <v>1107.2784591500001</v>
      </c>
      <c r="CR32" s="16">
        <v>601.63300052000011</v>
      </c>
      <c r="CS32" s="16">
        <v>599.99026349000007</v>
      </c>
      <c r="CT32" s="16">
        <v>666.06903168999997</v>
      </c>
      <c r="CU32" s="16">
        <v>657.22916438999994</v>
      </c>
      <c r="CV32" s="16">
        <v>668.19354898000006</v>
      </c>
      <c r="CW32" s="16">
        <v>683.15005493000024</v>
      </c>
      <c r="CX32" s="16">
        <v>623.82643690000009</v>
      </c>
      <c r="CY32" s="16">
        <v>624.97324126000001</v>
      </c>
      <c r="CZ32" s="16">
        <v>653.78306072000021</v>
      </c>
      <c r="DA32" s="16">
        <v>649.74325824000016</v>
      </c>
      <c r="DB32" s="16">
        <v>649.59100318000014</v>
      </c>
      <c r="DC32" s="16">
        <v>644.74165233999997</v>
      </c>
      <c r="DD32" s="16">
        <v>644.05959826999992</v>
      </c>
      <c r="DE32" s="16">
        <v>634.95766668999988</v>
      </c>
      <c r="DF32" s="16">
        <v>518.11829352000007</v>
      </c>
      <c r="DG32" s="16">
        <v>511.46005489000009</v>
      </c>
      <c r="DH32" s="16">
        <v>516.58435835</v>
      </c>
      <c r="DI32" s="16">
        <v>508.07104663999996</v>
      </c>
      <c r="DJ32" s="16">
        <v>502.33025392000002</v>
      </c>
      <c r="DK32" s="16">
        <v>516.10606014000007</v>
      </c>
      <c r="DL32" s="16">
        <v>532.64199737000001</v>
      </c>
      <c r="DM32" s="16">
        <v>529.80400023000004</v>
      </c>
      <c r="DN32" s="16">
        <v>592.52564971000015</v>
      </c>
      <c r="DO32" s="16">
        <v>448.24993940999997</v>
      </c>
      <c r="DP32" s="16">
        <v>444.43171613999999</v>
      </c>
      <c r="DQ32" s="16">
        <v>456.81192241999997</v>
      </c>
      <c r="DR32" s="16">
        <v>482.14280936</v>
      </c>
      <c r="DS32" s="16">
        <v>469.33278961999991</v>
      </c>
      <c r="DT32" s="16">
        <v>499.65485324999992</v>
      </c>
      <c r="DU32" s="16">
        <v>492.92911084999992</v>
      </c>
      <c r="DV32" s="16">
        <v>574.5673182999999</v>
      </c>
      <c r="DW32" s="16">
        <v>582.76260983999987</v>
      </c>
      <c r="DX32" s="16">
        <v>585.43432577999999</v>
      </c>
      <c r="DY32" s="16">
        <v>587.2306079199999</v>
      </c>
      <c r="DZ32" s="16">
        <v>634.24550014999977</v>
      </c>
    </row>
    <row r="33" spans="1:130" s="18" customFormat="1" x14ac:dyDescent="0.3">
      <c r="A33" s="15" t="s">
        <v>45</v>
      </c>
      <c r="B33" s="16">
        <v>0</v>
      </c>
      <c r="C33" s="16">
        <v>0</v>
      </c>
      <c r="D33" s="16"/>
      <c r="E33" s="16"/>
      <c r="F33" s="16"/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6">
        <v>0</v>
      </c>
      <c r="BH33" s="16">
        <v>0</v>
      </c>
      <c r="BI33" s="16">
        <v>0</v>
      </c>
      <c r="BJ33" s="16">
        <v>0</v>
      </c>
      <c r="BK33" s="16">
        <v>0</v>
      </c>
      <c r="BL33" s="16">
        <v>0</v>
      </c>
      <c r="BM33" s="16">
        <v>0</v>
      </c>
      <c r="BN33" s="16">
        <v>0</v>
      </c>
      <c r="BO33" s="16">
        <v>0</v>
      </c>
      <c r="BP33" s="16">
        <v>0</v>
      </c>
      <c r="BQ33" s="16">
        <v>0</v>
      </c>
      <c r="BR33" s="16">
        <v>0</v>
      </c>
      <c r="BS33" s="16">
        <v>0</v>
      </c>
      <c r="BT33" s="16">
        <v>0</v>
      </c>
      <c r="BU33" s="16">
        <v>0</v>
      </c>
      <c r="BV33" s="16">
        <v>0</v>
      </c>
      <c r="BW33" s="16">
        <v>0</v>
      </c>
      <c r="BX33" s="16">
        <v>0</v>
      </c>
      <c r="BY33" s="16">
        <v>0</v>
      </c>
      <c r="BZ33" s="16">
        <v>0</v>
      </c>
      <c r="CA33" s="16">
        <v>0</v>
      </c>
      <c r="CB33" s="16">
        <v>0</v>
      </c>
      <c r="CC33" s="16">
        <v>0</v>
      </c>
      <c r="CD33" s="16">
        <v>0</v>
      </c>
      <c r="CE33" s="16">
        <v>0</v>
      </c>
      <c r="CF33" s="16">
        <v>0</v>
      </c>
      <c r="CG33" s="16">
        <v>0</v>
      </c>
      <c r="CH33" s="16">
        <v>0</v>
      </c>
      <c r="CI33" s="16">
        <v>0</v>
      </c>
      <c r="CJ33" s="16">
        <v>0</v>
      </c>
      <c r="CK33" s="16">
        <v>0</v>
      </c>
      <c r="CL33" s="16">
        <v>0</v>
      </c>
      <c r="CM33" s="16">
        <v>0</v>
      </c>
      <c r="CN33" s="16">
        <v>0</v>
      </c>
      <c r="CO33" s="16">
        <v>0</v>
      </c>
      <c r="CP33" s="16">
        <v>0</v>
      </c>
      <c r="CQ33" s="16">
        <v>0</v>
      </c>
      <c r="CR33" s="16">
        <v>0</v>
      </c>
      <c r="CS33" s="16">
        <v>0</v>
      </c>
      <c r="CT33" s="16">
        <v>0</v>
      </c>
      <c r="CU33" s="16">
        <v>0</v>
      </c>
      <c r="CV33" s="16">
        <v>0</v>
      </c>
      <c r="CW33" s="16">
        <v>0</v>
      </c>
      <c r="CX33" s="16">
        <v>0</v>
      </c>
      <c r="CY33" s="16">
        <v>0</v>
      </c>
      <c r="CZ33" s="16">
        <v>0</v>
      </c>
      <c r="DA33" s="16">
        <v>0</v>
      </c>
      <c r="DB33" s="16">
        <v>0</v>
      </c>
      <c r="DC33" s="16">
        <v>0</v>
      </c>
      <c r="DD33" s="16">
        <v>0</v>
      </c>
      <c r="DE33" s="16">
        <v>0</v>
      </c>
      <c r="DF33" s="16">
        <v>0</v>
      </c>
      <c r="DG33" s="16">
        <v>0</v>
      </c>
      <c r="DH33" s="16">
        <v>0</v>
      </c>
      <c r="DI33" s="16">
        <v>0</v>
      </c>
      <c r="DJ33" s="16">
        <v>0</v>
      </c>
      <c r="DK33" s="16">
        <v>0</v>
      </c>
      <c r="DL33" s="16">
        <v>0</v>
      </c>
      <c r="DM33" s="16">
        <v>0</v>
      </c>
      <c r="DN33" s="16">
        <v>0</v>
      </c>
      <c r="DO33" s="16">
        <v>0</v>
      </c>
      <c r="DP33" s="16">
        <v>0</v>
      </c>
      <c r="DQ33" s="16">
        <v>0</v>
      </c>
      <c r="DR33" s="16">
        <v>0</v>
      </c>
      <c r="DS33" s="16">
        <v>0</v>
      </c>
      <c r="DT33" s="16">
        <v>0</v>
      </c>
      <c r="DU33" s="16">
        <v>0</v>
      </c>
      <c r="DV33" s="16">
        <v>0</v>
      </c>
      <c r="DW33" s="16">
        <v>0</v>
      </c>
      <c r="DX33" s="16">
        <v>0</v>
      </c>
      <c r="DY33" s="16">
        <v>0</v>
      </c>
      <c r="DZ33" s="16">
        <v>0</v>
      </c>
    </row>
    <row r="34" spans="1:130" s="18" customFormat="1" x14ac:dyDescent="0.3">
      <c r="A34" s="15" t="s">
        <v>46</v>
      </c>
      <c r="B34" s="16">
        <v>129.02591460000002</v>
      </c>
      <c r="C34" s="16">
        <v>133.55205090000001</v>
      </c>
      <c r="D34" s="16">
        <v>136.92475759999999</v>
      </c>
      <c r="E34" s="16">
        <v>141.1677851</v>
      </c>
      <c r="F34" s="16">
        <v>144.240688272</v>
      </c>
      <c r="G34" s="16">
        <v>147.80653259300004</v>
      </c>
      <c r="H34" s="16">
        <v>152.8224635027</v>
      </c>
      <c r="I34" s="16">
        <v>147.78120185769995</v>
      </c>
      <c r="J34" s="16">
        <v>143.92395746210002</v>
      </c>
      <c r="K34" s="16">
        <v>141.64852999999999</v>
      </c>
      <c r="L34" s="16">
        <v>169.47719574830001</v>
      </c>
      <c r="M34" s="16">
        <v>172.64382884830002</v>
      </c>
      <c r="N34" s="16">
        <v>182.81038397730001</v>
      </c>
      <c r="O34" s="16">
        <v>149.1</v>
      </c>
      <c r="P34" s="16">
        <v>137.50153978130001</v>
      </c>
      <c r="Q34" s="16">
        <v>147.13532613130002</v>
      </c>
      <c r="R34" s="16">
        <v>133.90178239229996</v>
      </c>
      <c r="S34" s="16">
        <v>135.7204107533</v>
      </c>
      <c r="T34" s="16">
        <v>132.5680668663</v>
      </c>
      <c r="U34" s="16">
        <v>143.57195144630001</v>
      </c>
      <c r="V34" s="16">
        <v>150.06672424730002</v>
      </c>
      <c r="W34" s="16">
        <v>149.22258747730004</v>
      </c>
      <c r="X34" s="16">
        <v>127.67005611730002</v>
      </c>
      <c r="Y34" s="16">
        <v>125.8142316773</v>
      </c>
      <c r="Z34" s="16">
        <v>133.12552586729998</v>
      </c>
      <c r="AA34" s="16">
        <v>141.67291486730002</v>
      </c>
      <c r="AB34" s="16">
        <v>160.75819084730003</v>
      </c>
      <c r="AC34" s="16">
        <v>164.43419922730001</v>
      </c>
      <c r="AD34" s="16">
        <v>149.30969585999998</v>
      </c>
      <c r="AE34" s="16">
        <v>158.01514682999999</v>
      </c>
      <c r="AF34" s="16">
        <v>163.09285388999999</v>
      </c>
      <c r="AG34" s="16">
        <v>158.74497706999998</v>
      </c>
      <c r="AH34" s="16">
        <v>157.08234663000002</v>
      </c>
      <c r="AI34" s="16">
        <v>174.55794438000001</v>
      </c>
      <c r="AJ34" s="16">
        <v>176.05656174000003</v>
      </c>
      <c r="AK34" s="16">
        <v>173.32558587500003</v>
      </c>
      <c r="AL34" s="16">
        <v>203.02717426500004</v>
      </c>
      <c r="AM34" s="16">
        <v>201.03925533500006</v>
      </c>
      <c r="AN34" s="16">
        <v>194.17235131999999</v>
      </c>
      <c r="AO34" s="16">
        <v>200.94062652</v>
      </c>
      <c r="AP34" s="16">
        <v>209.64373842999996</v>
      </c>
      <c r="AQ34" s="16">
        <v>199.36210693999996</v>
      </c>
      <c r="AR34" s="16">
        <v>238.81693565999998</v>
      </c>
      <c r="AS34" s="16">
        <v>228.91006687000001</v>
      </c>
      <c r="AT34" s="16">
        <v>228.85609295000003</v>
      </c>
      <c r="AU34" s="16">
        <v>244.54463501000004</v>
      </c>
      <c r="AV34" s="16">
        <v>238.42778137999997</v>
      </c>
      <c r="AW34" s="16">
        <v>197.76895221999999</v>
      </c>
      <c r="AX34" s="16">
        <v>207.93751215999995</v>
      </c>
      <c r="AY34" s="16">
        <v>207.01141454999998</v>
      </c>
      <c r="AZ34" s="16">
        <v>202.96575186999999</v>
      </c>
      <c r="BA34" s="16">
        <v>199.99299628999995</v>
      </c>
      <c r="BB34" s="16">
        <v>198.39905767000002</v>
      </c>
      <c r="BC34" s="16">
        <v>197.06794069999998</v>
      </c>
      <c r="BD34" s="16">
        <v>190.27962581</v>
      </c>
      <c r="BE34" s="16">
        <v>179.52444430999995</v>
      </c>
      <c r="BF34" s="16">
        <v>190.2324356</v>
      </c>
      <c r="BG34" s="16">
        <v>302.25756317999992</v>
      </c>
      <c r="BH34" s="16">
        <v>321.18136759000004</v>
      </c>
      <c r="BI34" s="16">
        <v>311.35628549000012</v>
      </c>
      <c r="BJ34" s="16">
        <v>355.40394062000007</v>
      </c>
      <c r="BK34" s="16">
        <v>305.70631026000007</v>
      </c>
      <c r="BL34" s="16">
        <v>312.97591926000007</v>
      </c>
      <c r="BM34" s="16">
        <v>332.60655089000005</v>
      </c>
      <c r="BN34" s="16">
        <v>274.21307609000013</v>
      </c>
      <c r="BO34" s="16">
        <v>326.4857992200001</v>
      </c>
      <c r="BP34" s="16">
        <v>328.0078308300001</v>
      </c>
      <c r="BQ34" s="16">
        <v>339.74168580000003</v>
      </c>
      <c r="BR34" s="16">
        <v>327.48829295000002</v>
      </c>
      <c r="BS34" s="16">
        <v>302.77805467000002</v>
      </c>
      <c r="BT34" s="16">
        <v>293.50595654000006</v>
      </c>
      <c r="BU34" s="16">
        <v>333.51147862000005</v>
      </c>
      <c r="BV34" s="16">
        <v>244.13533526000003</v>
      </c>
      <c r="BW34" s="16">
        <v>250.75595606000005</v>
      </c>
      <c r="BX34" s="16">
        <v>262.38850350000007</v>
      </c>
      <c r="BY34" s="16">
        <v>353.36160482000008</v>
      </c>
      <c r="BZ34" s="16">
        <v>380.42396937000001</v>
      </c>
      <c r="CA34" s="16">
        <v>405.84558391000007</v>
      </c>
      <c r="CB34" s="16">
        <v>347.80971797000007</v>
      </c>
      <c r="CC34" s="16">
        <v>360.14684197000003</v>
      </c>
      <c r="CD34" s="16">
        <v>382.84496545000007</v>
      </c>
      <c r="CE34" s="16">
        <v>402.47501349000004</v>
      </c>
      <c r="CF34" s="16">
        <v>393.87746851999998</v>
      </c>
      <c r="CG34" s="16">
        <v>400.43326060000004</v>
      </c>
      <c r="CH34" s="16">
        <v>476.72198724999998</v>
      </c>
      <c r="CI34" s="16">
        <v>506.53389906000007</v>
      </c>
      <c r="CJ34" s="16">
        <v>526.16788381000003</v>
      </c>
      <c r="CK34" s="16">
        <v>564.5362476900001</v>
      </c>
      <c r="CL34" s="16">
        <v>531.36343096999985</v>
      </c>
      <c r="CM34" s="16">
        <v>493.85298881999995</v>
      </c>
      <c r="CN34" s="16">
        <v>518.02024296000002</v>
      </c>
      <c r="CO34" s="16">
        <v>591.76292021000006</v>
      </c>
      <c r="CP34" s="16">
        <v>638.97082669000008</v>
      </c>
      <c r="CQ34" s="16">
        <v>667.25218941000003</v>
      </c>
      <c r="CR34" s="16">
        <v>695.39392397000006</v>
      </c>
      <c r="CS34" s="16">
        <v>715.88889442000004</v>
      </c>
      <c r="CT34" s="16">
        <v>728.87281744999996</v>
      </c>
      <c r="CU34" s="16">
        <v>744.53337126999998</v>
      </c>
      <c r="CV34" s="16">
        <v>767.1282568900001</v>
      </c>
      <c r="CW34" s="16">
        <v>581.44780144000015</v>
      </c>
      <c r="CX34" s="16">
        <v>762.37309302999995</v>
      </c>
      <c r="CY34" s="16">
        <v>781.90643820000003</v>
      </c>
      <c r="CZ34" s="16">
        <v>643.22716613999989</v>
      </c>
      <c r="DA34" s="16">
        <v>634.22510017000002</v>
      </c>
      <c r="DB34" s="16">
        <v>627.92288430999997</v>
      </c>
      <c r="DC34" s="16">
        <v>613.52829634999989</v>
      </c>
      <c r="DD34" s="16">
        <v>697.89021336999997</v>
      </c>
      <c r="DE34" s="16">
        <v>707.12183557000003</v>
      </c>
      <c r="DF34" s="16">
        <v>642.22725157999992</v>
      </c>
      <c r="DG34" s="16">
        <v>654.91135057999998</v>
      </c>
      <c r="DH34" s="16">
        <v>636.52022686999999</v>
      </c>
      <c r="DI34" s="16">
        <v>635.51530230000003</v>
      </c>
      <c r="DJ34" s="16">
        <v>636.36318670999992</v>
      </c>
      <c r="DK34" s="16">
        <v>566.97379918000001</v>
      </c>
      <c r="DL34" s="16">
        <v>589.48851952999996</v>
      </c>
      <c r="DM34" s="16">
        <v>610.26658543999997</v>
      </c>
      <c r="DN34" s="16">
        <v>629.35310301999993</v>
      </c>
      <c r="DO34" s="16">
        <v>589.39331814000002</v>
      </c>
      <c r="DP34" s="16">
        <v>625.98542948999989</v>
      </c>
      <c r="DQ34" s="16">
        <v>596.73456589000011</v>
      </c>
      <c r="DR34" s="16">
        <v>867.1901284999999</v>
      </c>
      <c r="DS34" s="16">
        <v>975.99007615000005</v>
      </c>
      <c r="DT34" s="16">
        <v>951.73224330000005</v>
      </c>
      <c r="DU34" s="16">
        <v>975.68843965999974</v>
      </c>
      <c r="DV34" s="16">
        <v>1004.2612548999999</v>
      </c>
      <c r="DW34" s="16">
        <v>1007.404822</v>
      </c>
      <c r="DX34" s="16">
        <v>1019.6216875899999</v>
      </c>
      <c r="DY34" s="16">
        <v>1078.7719871899999</v>
      </c>
      <c r="DZ34" s="16">
        <v>1070.5984136199997</v>
      </c>
    </row>
    <row r="35" spans="1:130" s="18" customFormat="1" x14ac:dyDescent="0.3">
      <c r="A35" s="15" t="s">
        <v>47</v>
      </c>
      <c r="B35" s="16">
        <v>56.31143342</v>
      </c>
      <c r="C35" s="16">
        <v>62.318953090000001</v>
      </c>
      <c r="D35" s="16">
        <v>62.93949181</v>
      </c>
      <c r="E35" s="16">
        <v>59.522028800000001</v>
      </c>
      <c r="F35" s="16">
        <v>67.768272538999994</v>
      </c>
      <c r="G35" s="16">
        <v>63.054499190000001</v>
      </c>
      <c r="H35" s="16">
        <v>62.585285869999993</v>
      </c>
      <c r="I35" s="16">
        <v>63.897370677999994</v>
      </c>
      <c r="J35" s="16">
        <v>63.998873267999997</v>
      </c>
      <c r="K35" s="16">
        <v>59.873050000000006</v>
      </c>
      <c r="L35" s="16">
        <v>64.42315030799999</v>
      </c>
      <c r="M35" s="16">
        <v>77.700419688000011</v>
      </c>
      <c r="N35" s="16">
        <v>76.185492357999991</v>
      </c>
      <c r="O35" s="16">
        <v>55.4</v>
      </c>
      <c r="P35" s="16">
        <v>56.532473127999999</v>
      </c>
      <c r="Q35" s="16">
        <v>56.588772658000003</v>
      </c>
      <c r="R35" s="16">
        <v>69.600666665999995</v>
      </c>
      <c r="S35" s="16">
        <v>74.118075858000012</v>
      </c>
      <c r="T35" s="16">
        <v>70.706690662000014</v>
      </c>
      <c r="U35" s="16">
        <v>79.583709511999999</v>
      </c>
      <c r="V35" s="16">
        <v>61.67813115669999</v>
      </c>
      <c r="W35" s="16">
        <v>54.613447529999995</v>
      </c>
      <c r="X35" s="16">
        <v>56.74312187999999</v>
      </c>
      <c r="Y35" s="16">
        <v>62.825716899999996</v>
      </c>
      <c r="Z35" s="16">
        <v>62.719576719999999</v>
      </c>
      <c r="AA35" s="16">
        <v>53.061828229999989</v>
      </c>
      <c r="AB35" s="16">
        <v>55.665935940000004</v>
      </c>
      <c r="AC35" s="16">
        <v>53.675419679999997</v>
      </c>
      <c r="AD35" s="16">
        <v>53.374521639999998</v>
      </c>
      <c r="AE35" s="16">
        <v>53.460194659999999</v>
      </c>
      <c r="AF35" s="16">
        <v>33.064877439999997</v>
      </c>
      <c r="AG35" s="16">
        <v>40.549614740000003</v>
      </c>
      <c r="AH35" s="16">
        <v>39.143711850000003</v>
      </c>
      <c r="AI35" s="16">
        <v>46.219740270000003</v>
      </c>
      <c r="AJ35" s="16">
        <v>46.373206180000004</v>
      </c>
      <c r="AK35" s="16">
        <v>47.097770295000004</v>
      </c>
      <c r="AL35" s="16">
        <v>60.331695584999999</v>
      </c>
      <c r="AM35" s="16">
        <v>50.996581825</v>
      </c>
      <c r="AN35" s="16">
        <v>54.877694789999993</v>
      </c>
      <c r="AO35" s="16">
        <v>53.338896210000009</v>
      </c>
      <c r="AP35" s="16">
        <v>52.348277510000003</v>
      </c>
      <c r="AQ35" s="16">
        <v>55.411396999999994</v>
      </c>
      <c r="AR35" s="16">
        <v>58.752426710000002</v>
      </c>
      <c r="AS35" s="16">
        <v>61.877103719999994</v>
      </c>
      <c r="AT35" s="16">
        <v>60.734380160000001</v>
      </c>
      <c r="AU35" s="16">
        <v>60.116570430000003</v>
      </c>
      <c r="AV35" s="16">
        <v>120.41366359999996</v>
      </c>
      <c r="AW35" s="16">
        <v>74.58130426000001</v>
      </c>
      <c r="AX35" s="16">
        <v>75.9564199</v>
      </c>
      <c r="AY35" s="16">
        <v>77.255866909999995</v>
      </c>
      <c r="AZ35" s="16">
        <v>78.637311659999995</v>
      </c>
      <c r="BA35" s="16">
        <v>77.603137749999988</v>
      </c>
      <c r="BB35" s="16">
        <v>76.121773480000002</v>
      </c>
      <c r="BC35" s="16">
        <v>78.781850729999988</v>
      </c>
      <c r="BD35" s="16">
        <v>93.366480810000013</v>
      </c>
      <c r="BE35" s="16">
        <v>93.942096960000015</v>
      </c>
      <c r="BF35" s="16">
        <v>112.33965324</v>
      </c>
      <c r="BG35" s="16">
        <v>127.33340571000001</v>
      </c>
      <c r="BH35" s="16">
        <v>135.55811407000002</v>
      </c>
      <c r="BI35" s="16">
        <v>135.19372063</v>
      </c>
      <c r="BJ35" s="16">
        <v>136.60792111999999</v>
      </c>
      <c r="BK35" s="16">
        <v>137.40272978000002</v>
      </c>
      <c r="BL35" s="16">
        <v>152.94857558999996</v>
      </c>
      <c r="BM35" s="16">
        <v>152.78644882</v>
      </c>
      <c r="BN35" s="16">
        <v>152.34910493999999</v>
      </c>
      <c r="BO35" s="16">
        <v>149.84657665</v>
      </c>
      <c r="BP35" s="16">
        <v>148.59903258999998</v>
      </c>
      <c r="BQ35" s="16">
        <v>154.42906116</v>
      </c>
      <c r="BR35" s="16">
        <v>145.27216016999998</v>
      </c>
      <c r="BS35" s="16">
        <v>99.801097749999997</v>
      </c>
      <c r="BT35" s="16">
        <v>102.34066914</v>
      </c>
      <c r="BU35" s="16">
        <v>84.265374649999998</v>
      </c>
      <c r="BV35" s="16">
        <v>64.934888389999998</v>
      </c>
      <c r="BW35" s="16">
        <v>62.657368619999993</v>
      </c>
      <c r="BX35" s="16">
        <v>66.244497360000011</v>
      </c>
      <c r="BY35" s="16">
        <v>92.321613370000009</v>
      </c>
      <c r="BZ35" s="16">
        <v>81.199654789999983</v>
      </c>
      <c r="CA35" s="16">
        <v>83.04998476999998</v>
      </c>
      <c r="CB35" s="16">
        <v>93.269104869999978</v>
      </c>
      <c r="CC35" s="16">
        <v>92.013534039999982</v>
      </c>
      <c r="CD35" s="16">
        <v>78.508462689999988</v>
      </c>
      <c r="CE35" s="16">
        <v>100.31898593</v>
      </c>
      <c r="CF35" s="16">
        <v>83.059849509999992</v>
      </c>
      <c r="CG35" s="16">
        <v>82.997077919999995</v>
      </c>
      <c r="CH35" s="16">
        <v>82.29434037999998</v>
      </c>
      <c r="CI35" s="16">
        <v>66.213488769999998</v>
      </c>
      <c r="CJ35" s="16">
        <v>58.389608720000005</v>
      </c>
      <c r="CK35" s="16">
        <v>65.785068039999999</v>
      </c>
      <c r="CL35" s="16">
        <v>64.103220860000008</v>
      </c>
      <c r="CM35" s="16">
        <v>62.041204490000005</v>
      </c>
      <c r="CN35" s="16">
        <v>60.973632610000003</v>
      </c>
      <c r="CO35" s="16">
        <v>60.463896410000004</v>
      </c>
      <c r="CP35" s="16">
        <v>88.331057560000005</v>
      </c>
      <c r="CQ35" s="16">
        <v>108.60995187</v>
      </c>
      <c r="CR35" s="16">
        <v>166.32182225999998</v>
      </c>
      <c r="CS35" s="16">
        <v>169.31445089999997</v>
      </c>
      <c r="CT35" s="16">
        <v>255.30477217000001</v>
      </c>
      <c r="CU35" s="16">
        <v>252.06092765999998</v>
      </c>
      <c r="CV35" s="16">
        <v>237.70565005000003</v>
      </c>
      <c r="CW35" s="16">
        <v>438.11961064999997</v>
      </c>
      <c r="CX35" s="16">
        <v>239.82765194000001</v>
      </c>
      <c r="CY35" s="16">
        <v>241.54363347</v>
      </c>
      <c r="CZ35" s="16">
        <v>187.27839776000002</v>
      </c>
      <c r="DA35" s="16">
        <v>190.94925917000003</v>
      </c>
      <c r="DB35" s="16">
        <v>191.63443882000001</v>
      </c>
      <c r="DC35" s="16">
        <v>192.34672814000001</v>
      </c>
      <c r="DD35" s="16">
        <v>208.24231299000002</v>
      </c>
      <c r="DE35" s="16">
        <v>215.22709662</v>
      </c>
      <c r="DF35" s="16">
        <v>164.51946269000001</v>
      </c>
      <c r="DG35" s="16">
        <v>166.40511827999998</v>
      </c>
      <c r="DH35" s="16">
        <v>168.67678703000001</v>
      </c>
      <c r="DI35" s="16">
        <v>164.48002758000001</v>
      </c>
      <c r="DJ35" s="16">
        <v>156.09575578000005</v>
      </c>
      <c r="DK35" s="16">
        <v>140.53160387000005</v>
      </c>
      <c r="DL35" s="16">
        <v>102.24746222000002</v>
      </c>
      <c r="DM35" s="16">
        <v>102.93505473</v>
      </c>
      <c r="DN35" s="16">
        <v>91.512199139999993</v>
      </c>
      <c r="DO35" s="16">
        <v>71.529173700000015</v>
      </c>
      <c r="DP35" s="16">
        <v>66.030161140000004</v>
      </c>
      <c r="DQ35" s="16">
        <v>65.800286550000024</v>
      </c>
      <c r="DR35" s="16">
        <v>66.349762340000012</v>
      </c>
      <c r="DS35" s="16">
        <v>168.41189803</v>
      </c>
      <c r="DT35" s="16">
        <v>171.14203756999999</v>
      </c>
      <c r="DU35" s="16">
        <v>175.55772428999998</v>
      </c>
      <c r="DV35" s="16">
        <v>201.27663855</v>
      </c>
      <c r="DW35" s="16">
        <v>213.98583196000001</v>
      </c>
      <c r="DX35" s="16">
        <v>159.81353577000002</v>
      </c>
      <c r="DY35" s="16">
        <v>160.49264197000002</v>
      </c>
      <c r="DZ35" s="16">
        <v>155.48492267</v>
      </c>
    </row>
    <row r="36" spans="1:130" s="18" customFormat="1" x14ac:dyDescent="0.3">
      <c r="A36" s="15" t="s">
        <v>48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0.5</v>
      </c>
      <c r="Q36" s="16">
        <v>0</v>
      </c>
      <c r="R36" s="16">
        <v>2.5360735000000001</v>
      </c>
      <c r="S36" s="16">
        <v>13.151459480000002</v>
      </c>
      <c r="T36" s="16">
        <v>14.52880558</v>
      </c>
      <c r="U36" s="16">
        <v>3.8411234999999997</v>
      </c>
      <c r="V36" s="16">
        <v>2.5840000000000001</v>
      </c>
      <c r="W36" s="16">
        <v>0.95</v>
      </c>
      <c r="X36" s="16">
        <v>0.95</v>
      </c>
      <c r="Y36" s="16">
        <v>0.95</v>
      </c>
      <c r="Z36" s="16">
        <v>26.902323429999999</v>
      </c>
      <c r="AA36" s="16">
        <v>37.829595429999998</v>
      </c>
      <c r="AB36" s="16">
        <v>57.278093430000006</v>
      </c>
      <c r="AC36" s="16">
        <v>55.427143469999997</v>
      </c>
      <c r="AD36" s="16">
        <v>57.378113370000001</v>
      </c>
      <c r="AE36" s="16">
        <v>55.56216337</v>
      </c>
      <c r="AF36" s="16">
        <v>57.044504250000003</v>
      </c>
      <c r="AG36" s="16">
        <v>86.554834249999999</v>
      </c>
      <c r="AH36" s="16">
        <v>86.651304249999995</v>
      </c>
      <c r="AI36" s="16">
        <v>87.206320059999996</v>
      </c>
      <c r="AJ36" s="16">
        <v>77.039399059999994</v>
      </c>
      <c r="AK36" s="16">
        <v>31.059189934999999</v>
      </c>
      <c r="AL36" s="16">
        <v>31.013933295000001</v>
      </c>
      <c r="AM36" s="16">
        <v>31.013933295000001</v>
      </c>
      <c r="AN36" s="16">
        <v>31.013933290000001</v>
      </c>
      <c r="AO36" s="16">
        <v>30.96999696</v>
      </c>
      <c r="AP36" s="16">
        <v>30.969995960000002</v>
      </c>
      <c r="AQ36" s="16">
        <v>30.973245960000003</v>
      </c>
      <c r="AR36" s="16">
        <v>30.92646684</v>
      </c>
      <c r="AS36" s="16">
        <v>30.93632212</v>
      </c>
      <c r="AT36" s="16">
        <v>30.93632212</v>
      </c>
      <c r="AU36" s="16">
        <v>30.922906099999999</v>
      </c>
      <c r="AV36" s="16">
        <v>30.902906099999999</v>
      </c>
      <c r="AW36" s="16">
        <v>30.922906099999999</v>
      </c>
      <c r="AX36" s="16">
        <v>41.246915979999997</v>
      </c>
      <c r="AY36" s="16">
        <v>40.896197209999997</v>
      </c>
      <c r="AZ36" s="16">
        <v>45.03570397</v>
      </c>
      <c r="BA36" s="16">
        <v>46.067802380000003</v>
      </c>
      <c r="BB36" s="16">
        <v>8.8366891600000006</v>
      </c>
      <c r="BC36" s="16">
        <v>9.0376755299999978</v>
      </c>
      <c r="BD36" s="16">
        <v>9.0301810899999992</v>
      </c>
      <c r="BE36" s="16">
        <v>8.53240117</v>
      </c>
      <c r="BF36" s="16">
        <v>8.5322833300000003</v>
      </c>
      <c r="BG36" s="16">
        <v>4.5492468899999992</v>
      </c>
      <c r="BH36" s="16">
        <v>4.54921591</v>
      </c>
      <c r="BI36" s="16">
        <v>4.5405659100000006</v>
      </c>
      <c r="BJ36" s="16">
        <v>3.9483272999999999</v>
      </c>
      <c r="BK36" s="16">
        <v>3.95</v>
      </c>
      <c r="BL36" s="16">
        <v>3.95</v>
      </c>
      <c r="BM36" s="16">
        <v>3.9491420500000003</v>
      </c>
      <c r="BN36" s="16">
        <v>3.9500000000000006</v>
      </c>
      <c r="BO36" s="16">
        <v>3.9500000000000006</v>
      </c>
      <c r="BP36" s="16">
        <v>3.9478900900000005</v>
      </c>
      <c r="BQ36" s="16">
        <v>3.9500000000000006</v>
      </c>
      <c r="BR36" s="16">
        <v>3.9500000000000006</v>
      </c>
      <c r="BS36" s="16">
        <v>3.9436385900000004</v>
      </c>
      <c r="BT36" s="16">
        <v>3.9500000000000006</v>
      </c>
      <c r="BU36" s="16">
        <v>3.9500000000000006</v>
      </c>
      <c r="BV36" s="16">
        <v>0</v>
      </c>
      <c r="BW36" s="16">
        <v>0</v>
      </c>
      <c r="BX36" s="16">
        <v>0</v>
      </c>
      <c r="BY36" s="16">
        <v>0</v>
      </c>
      <c r="BZ36" s="16">
        <v>0</v>
      </c>
      <c r="CA36" s="16">
        <v>0</v>
      </c>
      <c r="CB36" s="16">
        <v>0</v>
      </c>
      <c r="CC36" s="16">
        <v>0</v>
      </c>
      <c r="CD36" s="16">
        <v>0</v>
      </c>
      <c r="CE36" s="16">
        <v>0</v>
      </c>
      <c r="CF36" s="16">
        <v>0</v>
      </c>
      <c r="CG36" s="16">
        <v>0</v>
      </c>
      <c r="CH36" s="16">
        <v>0</v>
      </c>
      <c r="CI36" s="16">
        <v>0</v>
      </c>
      <c r="CJ36" s="16">
        <v>0</v>
      </c>
      <c r="CK36" s="16">
        <v>0</v>
      </c>
      <c r="CL36" s="16">
        <v>0</v>
      </c>
      <c r="CM36" s="16">
        <v>0</v>
      </c>
      <c r="CN36" s="16">
        <v>0</v>
      </c>
      <c r="CO36" s="16">
        <v>0</v>
      </c>
      <c r="CP36" s="16">
        <v>0</v>
      </c>
      <c r="CQ36" s="16">
        <v>0.65997000000000006</v>
      </c>
      <c r="CR36" s="16">
        <v>0.65997000000000006</v>
      </c>
      <c r="CS36" s="16">
        <v>0.57937147999999994</v>
      </c>
      <c r="CT36" s="16">
        <v>0.68538147999999988</v>
      </c>
      <c r="CU36" s="16">
        <v>0.52438147999999984</v>
      </c>
      <c r="CV36" s="16">
        <v>3.4131480000000013E-2</v>
      </c>
      <c r="CW36" s="16">
        <v>0.97413099999999997</v>
      </c>
      <c r="CX36" s="16">
        <v>1.1723814800000001</v>
      </c>
      <c r="CY36" s="16">
        <v>1.18888148</v>
      </c>
      <c r="CZ36" s="16">
        <v>1.8891480000000002E-2</v>
      </c>
      <c r="DA36" s="16">
        <v>0.14569148000000001</v>
      </c>
      <c r="DB36" s="16">
        <v>0.35142845000000034</v>
      </c>
      <c r="DC36" s="16">
        <v>1.1823633800000002</v>
      </c>
      <c r="DD36" s="16">
        <v>0.82173680000000038</v>
      </c>
      <c r="DE36" s="16">
        <v>1.2052301100000005</v>
      </c>
      <c r="DF36" s="16">
        <v>1.4209324200000004</v>
      </c>
      <c r="DG36" s="16">
        <v>1.3279489500000003</v>
      </c>
      <c r="DH36" s="16">
        <v>3.0375770400000004</v>
      </c>
      <c r="DI36" s="16">
        <v>2.9395855700000011</v>
      </c>
      <c r="DJ36" s="16">
        <v>3.1062879700000008</v>
      </c>
      <c r="DK36" s="16">
        <v>3.5871038400000006</v>
      </c>
      <c r="DL36" s="16">
        <v>3.0736438400000008</v>
      </c>
      <c r="DM36" s="16">
        <v>2.9667541500000008</v>
      </c>
      <c r="DN36" s="16">
        <v>3.0012888300000009</v>
      </c>
      <c r="DO36" s="16">
        <v>3.0700000002639171E-6</v>
      </c>
      <c r="DP36" s="16">
        <v>3.0700000002639171E-6</v>
      </c>
      <c r="DQ36" s="16">
        <v>3.0700000002639171E-6</v>
      </c>
      <c r="DR36" s="16">
        <v>3.0700000002639171E-6</v>
      </c>
      <c r="DS36" s="16">
        <v>0</v>
      </c>
      <c r="DT36" s="16">
        <v>0</v>
      </c>
      <c r="DU36" s="16">
        <v>0</v>
      </c>
      <c r="DV36" s="16">
        <v>0</v>
      </c>
      <c r="DW36" s="16">
        <v>0</v>
      </c>
      <c r="DX36" s="16">
        <v>13.24946999</v>
      </c>
      <c r="DY36" s="16">
        <v>13.25</v>
      </c>
      <c r="DZ36" s="16">
        <v>13.25</v>
      </c>
    </row>
    <row r="37" spans="1:130" s="18" customFormat="1" x14ac:dyDescent="0.3">
      <c r="A37" s="15" t="s">
        <v>49</v>
      </c>
      <c r="B37" s="16">
        <v>25.328749999999999</v>
      </c>
      <c r="C37" s="16">
        <v>25.326750000000001</v>
      </c>
      <c r="D37" s="16">
        <v>24.20675</v>
      </c>
      <c r="E37" s="16">
        <v>24.20675</v>
      </c>
      <c r="F37" s="16">
        <v>24.734678200000005</v>
      </c>
      <c r="G37" s="16">
        <v>24.447803659999998</v>
      </c>
      <c r="H37" s="16">
        <v>25.608240460000001</v>
      </c>
      <c r="I37" s="16">
        <v>28.891433799999998</v>
      </c>
      <c r="J37" s="16">
        <v>31.139678670000002</v>
      </c>
      <c r="K37" s="16">
        <v>46.261589999999998</v>
      </c>
      <c r="L37" s="16">
        <v>47.784055270000003</v>
      </c>
      <c r="M37" s="16">
        <v>31.104825270000003</v>
      </c>
      <c r="N37" s="16">
        <v>15.95394527</v>
      </c>
      <c r="O37" s="16">
        <v>27.2</v>
      </c>
      <c r="P37" s="16">
        <v>29.284518690000002</v>
      </c>
      <c r="Q37" s="16">
        <v>29.59193617</v>
      </c>
      <c r="R37" s="16">
        <v>25.74281002</v>
      </c>
      <c r="S37" s="16">
        <v>25.704353920000003</v>
      </c>
      <c r="T37" s="16">
        <v>25.956588660000001</v>
      </c>
      <c r="U37" s="16">
        <v>25.37700912</v>
      </c>
      <c r="V37" s="16">
        <v>22.76648849</v>
      </c>
      <c r="W37" s="16">
        <v>24.285167000000001</v>
      </c>
      <c r="X37" s="16">
        <v>22.897484309999999</v>
      </c>
      <c r="Y37" s="16">
        <v>22.50083652</v>
      </c>
      <c r="Z37" s="16">
        <v>23.824007949999999</v>
      </c>
      <c r="AA37" s="16">
        <v>24.345207849999998</v>
      </c>
      <c r="AB37" s="16">
        <v>27.618328669</v>
      </c>
      <c r="AC37" s="16">
        <v>24.660672449</v>
      </c>
      <c r="AD37" s="16">
        <v>25.094322449</v>
      </c>
      <c r="AE37" s="16">
        <v>26.072272449</v>
      </c>
      <c r="AF37" s="16">
        <v>26.476627969000003</v>
      </c>
      <c r="AG37" s="16">
        <v>27.044703489</v>
      </c>
      <c r="AH37" s="16">
        <v>28.147881138999999</v>
      </c>
      <c r="AI37" s="16">
        <v>29.052404149000001</v>
      </c>
      <c r="AJ37" s="16">
        <v>26.801786909</v>
      </c>
      <c r="AK37" s="16">
        <v>27.459178445000003</v>
      </c>
      <c r="AL37" s="16">
        <v>19.614694034999999</v>
      </c>
      <c r="AM37" s="16">
        <v>20.112868705</v>
      </c>
      <c r="AN37" s="16">
        <v>22.1541584</v>
      </c>
      <c r="AO37" s="16">
        <v>22.58673946</v>
      </c>
      <c r="AP37" s="16">
        <v>21.308692390000001</v>
      </c>
      <c r="AQ37" s="16">
        <v>13.70230422</v>
      </c>
      <c r="AR37" s="16">
        <v>16.80741635</v>
      </c>
      <c r="AS37" s="16">
        <v>17.901079200000002</v>
      </c>
      <c r="AT37" s="16">
        <v>22.902069109999999</v>
      </c>
      <c r="AU37" s="16">
        <v>22.460214449999999</v>
      </c>
      <c r="AV37" s="16">
        <v>20.290846429999998</v>
      </c>
      <c r="AW37" s="16">
        <v>17.99572847</v>
      </c>
      <c r="AX37" s="16">
        <v>43.884312799999996</v>
      </c>
      <c r="AY37" s="16">
        <v>42.132393150000006</v>
      </c>
      <c r="AZ37" s="16">
        <v>39.825805370000005</v>
      </c>
      <c r="BA37" s="16">
        <v>40.038282439999996</v>
      </c>
      <c r="BB37" s="16">
        <v>37.874723620000005</v>
      </c>
      <c r="BC37" s="16">
        <v>38.258901829999999</v>
      </c>
      <c r="BD37" s="16">
        <v>37.509870859999992</v>
      </c>
      <c r="BE37" s="16">
        <v>38.898006630000005</v>
      </c>
      <c r="BF37" s="16">
        <v>41.652434790000001</v>
      </c>
      <c r="BG37" s="16">
        <v>42.756515620000009</v>
      </c>
      <c r="BH37" s="16">
        <v>46.01708034</v>
      </c>
      <c r="BI37" s="16">
        <v>32.909811130000001</v>
      </c>
      <c r="BJ37" s="16">
        <v>34.276025070000003</v>
      </c>
      <c r="BK37" s="16">
        <v>34.494313210000001</v>
      </c>
      <c r="BL37" s="16">
        <v>33.073156760000003</v>
      </c>
      <c r="BM37" s="16">
        <v>32.684516930000001</v>
      </c>
      <c r="BN37" s="16">
        <v>36.317079759999999</v>
      </c>
      <c r="BO37" s="16">
        <v>36.253990380000005</v>
      </c>
      <c r="BP37" s="16">
        <v>39.95758266</v>
      </c>
      <c r="BQ37" s="16">
        <v>41.165670169999999</v>
      </c>
      <c r="BR37" s="16">
        <v>43.476567200000005</v>
      </c>
      <c r="BS37" s="16">
        <v>42.995428060000009</v>
      </c>
      <c r="BT37" s="16">
        <v>40.622058360000004</v>
      </c>
      <c r="BU37" s="16">
        <v>35.345400829999996</v>
      </c>
      <c r="BV37" s="16">
        <v>21.230396509999999</v>
      </c>
      <c r="BW37" s="16">
        <v>34.825968600000003</v>
      </c>
      <c r="BX37" s="16">
        <v>34.267289789999992</v>
      </c>
      <c r="BY37" s="16">
        <v>35.141843190000003</v>
      </c>
      <c r="BZ37" s="16">
        <v>35.145305450000002</v>
      </c>
      <c r="CA37" s="16">
        <v>32.761773169999998</v>
      </c>
      <c r="CB37" s="16">
        <v>32.890940180000001</v>
      </c>
      <c r="CC37" s="16">
        <v>34.497228210000003</v>
      </c>
      <c r="CD37" s="16">
        <v>34.72925575</v>
      </c>
      <c r="CE37" s="16">
        <v>37.360538519999999</v>
      </c>
      <c r="CF37" s="16">
        <v>36.02516095</v>
      </c>
      <c r="CG37" s="16">
        <v>36.509757100000002</v>
      </c>
      <c r="CH37" s="16">
        <v>38.326021089999998</v>
      </c>
      <c r="CI37" s="16">
        <v>38.204792479999995</v>
      </c>
      <c r="CJ37" s="16">
        <v>38.336805060000003</v>
      </c>
      <c r="CK37" s="16">
        <v>34.368967529999992</v>
      </c>
      <c r="CL37" s="16">
        <v>34.960438060000001</v>
      </c>
      <c r="CM37" s="16">
        <v>34.961148789999996</v>
      </c>
      <c r="CN37" s="16">
        <v>40.095357369999995</v>
      </c>
      <c r="CO37" s="16">
        <v>40.06567999</v>
      </c>
      <c r="CP37" s="16">
        <v>42.633154550000008</v>
      </c>
      <c r="CQ37" s="16">
        <v>62.730909069999996</v>
      </c>
      <c r="CR37" s="16">
        <v>68.124938700000001</v>
      </c>
      <c r="CS37" s="16">
        <v>69.55418954999999</v>
      </c>
      <c r="CT37" s="16">
        <v>74.704618290000013</v>
      </c>
      <c r="CU37" s="16">
        <v>74.602912809999992</v>
      </c>
      <c r="CV37" s="16">
        <v>68.305216860000002</v>
      </c>
      <c r="CW37" s="16">
        <v>47.552935299999994</v>
      </c>
      <c r="CX37" s="16">
        <v>46.720125969999998</v>
      </c>
      <c r="CY37" s="16">
        <v>40.623393929999999</v>
      </c>
      <c r="CZ37" s="16">
        <v>46.214206070000003</v>
      </c>
      <c r="DA37" s="16">
        <v>42.194220720000004</v>
      </c>
      <c r="DB37" s="16">
        <v>38.568058440000001</v>
      </c>
      <c r="DC37" s="16">
        <v>30.705967479999998</v>
      </c>
      <c r="DD37" s="16">
        <v>36.200020420000001</v>
      </c>
      <c r="DE37" s="16">
        <v>36.001990380000002</v>
      </c>
      <c r="DF37" s="16">
        <v>20.765207590000003</v>
      </c>
      <c r="DG37" s="16">
        <v>33.447394700000004</v>
      </c>
      <c r="DH37" s="16">
        <v>27.922627720000001</v>
      </c>
      <c r="DI37" s="16">
        <v>28.397059410000001</v>
      </c>
      <c r="DJ37" s="16">
        <v>28.84638764</v>
      </c>
      <c r="DK37" s="16">
        <v>29.072920590000003</v>
      </c>
      <c r="DL37" s="16">
        <v>32.025020040000001</v>
      </c>
      <c r="DM37" s="16">
        <v>34.483795600000008</v>
      </c>
      <c r="DN37" s="16">
        <v>33.65636834</v>
      </c>
      <c r="DO37" s="16">
        <v>35.118438529999999</v>
      </c>
      <c r="DP37" s="16">
        <v>30.766562360000002</v>
      </c>
      <c r="DQ37" s="16">
        <v>31.699840180000002</v>
      </c>
      <c r="DR37" s="16">
        <v>56.246653269999996</v>
      </c>
      <c r="DS37" s="16">
        <v>77.815837770000016</v>
      </c>
      <c r="DT37" s="16">
        <v>75.79977027999999</v>
      </c>
      <c r="DU37" s="16">
        <v>76.230873990000006</v>
      </c>
      <c r="DV37" s="16">
        <v>77.368509270000004</v>
      </c>
      <c r="DW37" s="16">
        <v>85.275195969999999</v>
      </c>
      <c r="DX37" s="16">
        <v>115.28201091000001</v>
      </c>
      <c r="DY37" s="16">
        <v>111.42796595999999</v>
      </c>
      <c r="DZ37" s="16">
        <v>111.89669823999999</v>
      </c>
    </row>
    <row r="38" spans="1:130" s="18" customFormat="1" x14ac:dyDescent="0.3">
      <c r="A38" s="15" t="s">
        <v>50</v>
      </c>
      <c r="B38" s="16">
        <v>11.557960599999999</v>
      </c>
      <c r="C38" s="16">
        <v>9.5394909899999991</v>
      </c>
      <c r="D38" s="16">
        <v>11.558130670000001</v>
      </c>
      <c r="E38" s="16">
        <v>9.4873957900000008</v>
      </c>
      <c r="F38" s="16">
        <v>10.816525903</v>
      </c>
      <c r="G38" s="16">
        <v>10.597241273</v>
      </c>
      <c r="H38" s="16">
        <v>9.3410072829999997</v>
      </c>
      <c r="I38" s="16">
        <v>9.8762569940000002</v>
      </c>
      <c r="J38" s="16">
        <v>10.233170424000001</v>
      </c>
      <c r="K38" s="16">
        <v>18.674240000000001</v>
      </c>
      <c r="L38" s="16">
        <v>10.887529323999999</v>
      </c>
      <c r="M38" s="16">
        <v>11.303353344</v>
      </c>
      <c r="N38" s="16">
        <v>84.951691233999995</v>
      </c>
      <c r="O38" s="16">
        <v>19</v>
      </c>
      <c r="P38" s="16">
        <v>21.140795234000002</v>
      </c>
      <c r="Q38" s="16">
        <v>21.605529013999995</v>
      </c>
      <c r="R38" s="16">
        <v>33.079496583999997</v>
      </c>
      <c r="S38" s="16">
        <v>32.925416103999993</v>
      </c>
      <c r="T38" s="16">
        <v>25.317628223999996</v>
      </c>
      <c r="U38" s="16">
        <v>67.148343764000003</v>
      </c>
      <c r="V38" s="16">
        <v>63.283105114000008</v>
      </c>
      <c r="W38" s="16">
        <v>62.931495213999995</v>
      </c>
      <c r="X38" s="16">
        <v>59.752423413999999</v>
      </c>
      <c r="Y38" s="16">
        <v>59.12377648399999</v>
      </c>
      <c r="Z38" s="16">
        <v>62.369296883999993</v>
      </c>
      <c r="AA38" s="16">
        <v>22.144300464000001</v>
      </c>
      <c r="AB38" s="16">
        <v>19.627041314000003</v>
      </c>
      <c r="AC38" s="16">
        <v>22.587668763999996</v>
      </c>
      <c r="AD38" s="16">
        <v>21.49761311</v>
      </c>
      <c r="AE38" s="16">
        <v>21.19862127</v>
      </c>
      <c r="AF38" s="16">
        <v>20.884116909999999</v>
      </c>
      <c r="AG38" s="16">
        <v>17.80594636</v>
      </c>
      <c r="AH38" s="16">
        <v>18.272745220000001</v>
      </c>
      <c r="AI38" s="16">
        <v>18.243297330000001</v>
      </c>
      <c r="AJ38" s="16">
        <v>16.130871820000003</v>
      </c>
      <c r="AK38" s="16">
        <v>14.057484195000002</v>
      </c>
      <c r="AL38" s="16">
        <v>19.072263244999998</v>
      </c>
      <c r="AM38" s="16">
        <v>18.734411945000002</v>
      </c>
      <c r="AN38" s="16">
        <v>15.648971850000002</v>
      </c>
      <c r="AO38" s="16">
        <v>20.420752649999997</v>
      </c>
      <c r="AP38" s="16">
        <v>15.636403640000003</v>
      </c>
      <c r="AQ38" s="16">
        <v>17.305800510000001</v>
      </c>
      <c r="AR38" s="16">
        <v>16.617995130000001</v>
      </c>
      <c r="AS38" s="16">
        <v>19.033489670000002</v>
      </c>
      <c r="AT38" s="16">
        <v>17.048977560000001</v>
      </c>
      <c r="AU38" s="16">
        <v>19.546044000000002</v>
      </c>
      <c r="AV38" s="16">
        <v>21.169537630000001</v>
      </c>
      <c r="AW38" s="16">
        <v>21.558601539999998</v>
      </c>
      <c r="AX38" s="16">
        <v>27.609354159999999</v>
      </c>
      <c r="AY38" s="16">
        <v>28.770501339999996</v>
      </c>
      <c r="AZ38" s="16">
        <v>28.075004379999999</v>
      </c>
      <c r="BA38" s="16">
        <v>28.283476219999997</v>
      </c>
      <c r="BB38" s="16">
        <v>27.864082859999996</v>
      </c>
      <c r="BC38" s="16">
        <v>24.895584419999995</v>
      </c>
      <c r="BD38" s="16">
        <v>25.981005689999996</v>
      </c>
      <c r="BE38" s="16">
        <v>25.196478080000002</v>
      </c>
      <c r="BF38" s="16">
        <v>24.315810269999997</v>
      </c>
      <c r="BG38" s="16">
        <v>24.690602429999995</v>
      </c>
      <c r="BH38" s="16">
        <v>23.353788879999996</v>
      </c>
      <c r="BI38" s="16">
        <v>17.312083439999999</v>
      </c>
      <c r="BJ38" s="16">
        <v>23.333099669999999</v>
      </c>
      <c r="BK38" s="16">
        <v>26.34110386</v>
      </c>
      <c r="BL38" s="16">
        <v>26.867185169999999</v>
      </c>
      <c r="BM38" s="16">
        <v>34.062119510000002</v>
      </c>
      <c r="BN38" s="16">
        <v>38.153392650000001</v>
      </c>
      <c r="BO38" s="16">
        <v>43.128545389999992</v>
      </c>
      <c r="BP38" s="16">
        <v>48.06500286</v>
      </c>
      <c r="BQ38" s="16">
        <v>47.830301889999994</v>
      </c>
      <c r="BR38" s="16">
        <v>47.187473760000003</v>
      </c>
      <c r="BS38" s="16">
        <v>38.182525689999991</v>
      </c>
      <c r="BT38" s="16">
        <v>38.890528240000002</v>
      </c>
      <c r="BU38" s="16">
        <v>45.659453999999997</v>
      </c>
      <c r="BV38" s="16">
        <v>33.459260199999996</v>
      </c>
      <c r="BW38" s="16">
        <v>34.738758670000003</v>
      </c>
      <c r="BX38" s="16">
        <v>34.163848989999998</v>
      </c>
      <c r="BY38" s="16">
        <v>32.574912869999999</v>
      </c>
      <c r="BZ38" s="16">
        <v>31.921753349999996</v>
      </c>
      <c r="CA38" s="16">
        <v>32.591118509999994</v>
      </c>
      <c r="CB38" s="16">
        <v>32.563914670000003</v>
      </c>
      <c r="CC38" s="16">
        <v>42.67466713000001</v>
      </c>
      <c r="CD38" s="16">
        <v>42.636455479999995</v>
      </c>
      <c r="CE38" s="16">
        <v>35.588426699999999</v>
      </c>
      <c r="CF38" s="16">
        <v>32.485514539999997</v>
      </c>
      <c r="CG38" s="16">
        <v>37.958449980000005</v>
      </c>
      <c r="CH38" s="16">
        <v>40.567664909999998</v>
      </c>
      <c r="CI38" s="16">
        <v>48.305487239999998</v>
      </c>
      <c r="CJ38" s="16">
        <v>41.819753819999995</v>
      </c>
      <c r="CK38" s="16">
        <v>47.369921429999998</v>
      </c>
      <c r="CL38" s="16">
        <v>42.676380069999993</v>
      </c>
      <c r="CM38" s="16">
        <v>40.880490990000006</v>
      </c>
      <c r="CN38" s="16">
        <v>45.070948410000007</v>
      </c>
      <c r="CO38" s="16">
        <v>49.804610999999994</v>
      </c>
      <c r="CP38" s="16">
        <v>90.074641689999993</v>
      </c>
      <c r="CQ38" s="16">
        <v>90.143410139999986</v>
      </c>
      <c r="CR38" s="16">
        <v>90.25924225</v>
      </c>
      <c r="CS38" s="16">
        <v>89.043173499999995</v>
      </c>
      <c r="CT38" s="16">
        <v>79.062481180000006</v>
      </c>
      <c r="CU38" s="16">
        <v>77.331536580000005</v>
      </c>
      <c r="CV38" s="16">
        <v>78.193790089999993</v>
      </c>
      <c r="CW38" s="16">
        <v>73.200537760000003</v>
      </c>
      <c r="CX38" s="16">
        <v>73.198989040000001</v>
      </c>
      <c r="CY38" s="16">
        <v>68.112765269999997</v>
      </c>
      <c r="CZ38" s="16">
        <v>68.737777670000014</v>
      </c>
      <c r="DA38" s="16">
        <v>68.663414140000015</v>
      </c>
      <c r="DB38" s="16">
        <v>28.70678878</v>
      </c>
      <c r="DC38" s="16">
        <v>28.565578159999998</v>
      </c>
      <c r="DD38" s="16">
        <v>27.490898600000001</v>
      </c>
      <c r="DE38" s="16">
        <v>28.189889060000002</v>
      </c>
      <c r="DF38" s="16">
        <v>29.295234979999996</v>
      </c>
      <c r="DG38" s="16">
        <v>29.675833690000005</v>
      </c>
      <c r="DH38" s="16">
        <v>29.631439740000001</v>
      </c>
      <c r="DI38" s="16">
        <v>31.736471279999996</v>
      </c>
      <c r="DJ38" s="16">
        <v>30.411941370000005</v>
      </c>
      <c r="DK38" s="16">
        <v>29.332085899999999</v>
      </c>
      <c r="DL38" s="16">
        <v>29.797462500000002</v>
      </c>
      <c r="DM38" s="16">
        <v>29.987828790000005</v>
      </c>
      <c r="DN38" s="16">
        <v>30.677394719999995</v>
      </c>
      <c r="DO38" s="16">
        <v>33.124938069999999</v>
      </c>
      <c r="DP38" s="16">
        <v>35.366961510000003</v>
      </c>
      <c r="DQ38" s="16">
        <v>36.302065740000003</v>
      </c>
      <c r="DR38" s="16">
        <v>91.653510340000011</v>
      </c>
      <c r="DS38" s="16">
        <v>93.079580809999996</v>
      </c>
      <c r="DT38" s="16">
        <v>96.973923450000001</v>
      </c>
      <c r="DU38" s="16">
        <v>95.356801450000006</v>
      </c>
      <c r="DV38" s="16">
        <v>94.617367549999997</v>
      </c>
      <c r="DW38" s="16">
        <v>92.67461145</v>
      </c>
      <c r="DX38" s="16">
        <v>127.49380398</v>
      </c>
      <c r="DY38" s="16">
        <v>127.52803361999997</v>
      </c>
      <c r="DZ38" s="16">
        <v>129.50889165999999</v>
      </c>
    </row>
    <row r="39" spans="1:130" s="18" customFormat="1" x14ac:dyDescent="0.3">
      <c r="A39" s="15" t="s">
        <v>51</v>
      </c>
      <c r="B39" s="16">
        <v>298.69754449999999</v>
      </c>
      <c r="C39" s="16">
        <v>281.45303389999998</v>
      </c>
      <c r="D39" s="16">
        <v>283.83270909999999</v>
      </c>
      <c r="E39" s="16">
        <v>286.72302350000001</v>
      </c>
      <c r="F39" s="16">
        <v>280.61011963600004</v>
      </c>
      <c r="G39" s="16">
        <v>273.32599251599999</v>
      </c>
      <c r="H39" s="16">
        <v>285.34601318599994</v>
      </c>
      <c r="I39" s="16">
        <v>294.332453859</v>
      </c>
      <c r="J39" s="16">
        <v>139.76294385500003</v>
      </c>
      <c r="K39" s="16">
        <v>138.73416</v>
      </c>
      <c r="L39" s="16">
        <v>154.57196207499999</v>
      </c>
      <c r="M39" s="16">
        <v>176.40371758500007</v>
      </c>
      <c r="N39" s="16">
        <v>182.44955805500001</v>
      </c>
      <c r="O39" s="16">
        <v>186.4</v>
      </c>
      <c r="P39" s="16">
        <v>184.46322968500002</v>
      </c>
      <c r="Q39" s="16">
        <v>192.48719642500004</v>
      </c>
      <c r="R39" s="16">
        <v>212.39080570499999</v>
      </c>
      <c r="S39" s="16">
        <v>192.94941742499998</v>
      </c>
      <c r="T39" s="16">
        <v>199.21035157499998</v>
      </c>
      <c r="U39" s="16">
        <v>174.21426600499998</v>
      </c>
      <c r="V39" s="16">
        <v>161.07302278500001</v>
      </c>
      <c r="W39" s="16">
        <v>233.22554961499998</v>
      </c>
      <c r="X39" s="16">
        <v>227.55230791499997</v>
      </c>
      <c r="Y39" s="16">
        <v>216.147770665</v>
      </c>
      <c r="Z39" s="16">
        <v>285.26232698499996</v>
      </c>
      <c r="AA39" s="16">
        <v>315.63155817500001</v>
      </c>
      <c r="AB39" s="16">
        <v>313.85264140499999</v>
      </c>
      <c r="AC39" s="16">
        <v>347.88839596499992</v>
      </c>
      <c r="AD39" s="16">
        <v>356.93570556999998</v>
      </c>
      <c r="AE39" s="16">
        <v>383.67922162999997</v>
      </c>
      <c r="AF39" s="16">
        <v>392.56749935999994</v>
      </c>
      <c r="AG39" s="16">
        <v>389.75188591000006</v>
      </c>
      <c r="AH39" s="16">
        <v>391.71540162999997</v>
      </c>
      <c r="AI39" s="16">
        <v>406.2062463100001</v>
      </c>
      <c r="AJ39" s="16">
        <v>404.70107744999996</v>
      </c>
      <c r="AK39" s="16">
        <v>390.13143615500002</v>
      </c>
      <c r="AL39" s="16">
        <v>442.44398120499994</v>
      </c>
      <c r="AM39" s="16">
        <v>400.732367135</v>
      </c>
      <c r="AN39" s="16">
        <v>386.041629</v>
      </c>
      <c r="AO39" s="16">
        <v>416.92500981000001</v>
      </c>
      <c r="AP39" s="16">
        <v>347.56904183000006</v>
      </c>
      <c r="AQ39" s="16">
        <v>360.25909286000001</v>
      </c>
      <c r="AR39" s="16">
        <v>380.91316949999998</v>
      </c>
      <c r="AS39" s="16">
        <v>376.17079357</v>
      </c>
      <c r="AT39" s="16">
        <v>373.2347067</v>
      </c>
      <c r="AU39" s="16">
        <v>251.26813409000002</v>
      </c>
      <c r="AV39" s="16">
        <v>257.56313247999998</v>
      </c>
      <c r="AW39" s="16">
        <v>269.56556419999998</v>
      </c>
      <c r="AX39" s="16">
        <v>267.29861655999997</v>
      </c>
      <c r="AY39" s="16">
        <v>265.38696047999997</v>
      </c>
      <c r="AZ39" s="16">
        <v>270.83385342000003</v>
      </c>
      <c r="BA39" s="16">
        <v>271.85152965999998</v>
      </c>
      <c r="BB39" s="16">
        <v>271.13157352999991</v>
      </c>
      <c r="BC39" s="16">
        <v>290.48663912000001</v>
      </c>
      <c r="BD39" s="16">
        <v>296.54822559000007</v>
      </c>
      <c r="BE39" s="16">
        <v>306.08796364000011</v>
      </c>
      <c r="BF39" s="16">
        <v>310.35418857000002</v>
      </c>
      <c r="BG39" s="16">
        <v>326.82044794000007</v>
      </c>
      <c r="BH39" s="16">
        <v>324.76086696000004</v>
      </c>
      <c r="BI39" s="16">
        <v>294.40409285000004</v>
      </c>
      <c r="BJ39" s="16">
        <v>323.03724538000006</v>
      </c>
      <c r="BK39" s="16">
        <v>322.90330038000002</v>
      </c>
      <c r="BL39" s="16">
        <v>326.34372180999998</v>
      </c>
      <c r="BM39" s="16">
        <v>364.84818942999993</v>
      </c>
      <c r="BN39" s="16">
        <v>396.12484087000001</v>
      </c>
      <c r="BO39" s="16">
        <v>408.44267996999997</v>
      </c>
      <c r="BP39" s="16">
        <v>370.74575281</v>
      </c>
      <c r="BQ39" s="16">
        <v>357.66138373999991</v>
      </c>
      <c r="BR39" s="16">
        <v>348.56199423999999</v>
      </c>
      <c r="BS39" s="16">
        <v>314.69065546000002</v>
      </c>
      <c r="BT39" s="16">
        <v>308.69494043000009</v>
      </c>
      <c r="BU39" s="16">
        <v>307.79457329000002</v>
      </c>
      <c r="BV39" s="16">
        <v>275.83081805</v>
      </c>
      <c r="BW39" s="16">
        <v>261.40410093999998</v>
      </c>
      <c r="BX39" s="16">
        <v>268.10145828000003</v>
      </c>
      <c r="BY39" s="16">
        <v>288.86972767999998</v>
      </c>
      <c r="BZ39" s="16">
        <v>304.12249618000004</v>
      </c>
      <c r="CA39" s="16">
        <v>309.49230074000002</v>
      </c>
      <c r="CB39" s="16">
        <v>346.83786449999997</v>
      </c>
      <c r="CC39" s="16">
        <v>348.34041280999998</v>
      </c>
      <c r="CD39" s="16">
        <v>340.59437730000002</v>
      </c>
      <c r="CE39" s="16">
        <v>362.00341746999999</v>
      </c>
      <c r="CF39" s="16">
        <v>310.60496754000002</v>
      </c>
      <c r="CG39" s="16">
        <v>333.28302451000008</v>
      </c>
      <c r="CH39" s="16">
        <v>333.16543036999997</v>
      </c>
      <c r="CI39" s="16">
        <v>346.75371260999998</v>
      </c>
      <c r="CJ39" s="16">
        <v>348.65276290999998</v>
      </c>
      <c r="CK39" s="16">
        <v>382.00283129000007</v>
      </c>
      <c r="CL39" s="16">
        <v>385.47162277000001</v>
      </c>
      <c r="CM39" s="16">
        <v>386.68577058</v>
      </c>
      <c r="CN39" s="16">
        <v>384.32198089000002</v>
      </c>
      <c r="CO39" s="16">
        <v>397.97229302</v>
      </c>
      <c r="CP39" s="16">
        <v>407.44452776000003</v>
      </c>
      <c r="CQ39" s="16">
        <v>389.63029042000005</v>
      </c>
      <c r="CR39" s="16">
        <v>485.08474201000007</v>
      </c>
      <c r="CS39" s="16">
        <v>498.04987026999993</v>
      </c>
      <c r="CT39" s="16">
        <v>521.32559456000001</v>
      </c>
      <c r="CU39" s="16">
        <v>511.33756960000005</v>
      </c>
      <c r="CV39" s="16">
        <v>520.30023167000002</v>
      </c>
      <c r="CW39" s="16">
        <v>501.81321835999995</v>
      </c>
      <c r="CX39" s="16">
        <v>500.55881178999988</v>
      </c>
      <c r="CY39" s="16">
        <v>494.52321992999993</v>
      </c>
      <c r="CZ39" s="16">
        <v>484.50956876000004</v>
      </c>
      <c r="DA39" s="16">
        <v>469.11301405</v>
      </c>
      <c r="DB39" s="16">
        <v>473.5784367</v>
      </c>
      <c r="DC39" s="16">
        <v>503.12469801000003</v>
      </c>
      <c r="DD39" s="16">
        <v>502.85635493000001</v>
      </c>
      <c r="DE39" s="16">
        <v>514.72345671000005</v>
      </c>
      <c r="DF39" s="16">
        <v>459.93983293000002</v>
      </c>
      <c r="DG39" s="16">
        <v>445.17095173999996</v>
      </c>
      <c r="DH39" s="16">
        <v>442.48686266999999</v>
      </c>
      <c r="DI39" s="16">
        <v>461.29775409000007</v>
      </c>
      <c r="DJ39" s="16">
        <v>447.52222315000006</v>
      </c>
      <c r="DK39" s="16">
        <v>434.70771782000003</v>
      </c>
      <c r="DL39" s="16">
        <v>418.92537152</v>
      </c>
      <c r="DM39" s="16">
        <v>416.58629312000005</v>
      </c>
      <c r="DN39" s="16">
        <v>384.16142904999998</v>
      </c>
      <c r="DO39" s="16">
        <v>379.30425421999996</v>
      </c>
      <c r="DP39" s="16">
        <v>382.89264810999998</v>
      </c>
      <c r="DQ39" s="16">
        <v>376.63611810999998</v>
      </c>
      <c r="DR39" s="16">
        <v>373.87602859999998</v>
      </c>
      <c r="DS39" s="16">
        <v>383.45812959010004</v>
      </c>
      <c r="DT39" s="16">
        <v>535.65661539999996</v>
      </c>
      <c r="DU39" s="16">
        <v>569.86260269000104</v>
      </c>
      <c r="DV39" s="16">
        <v>584.79725384999995</v>
      </c>
      <c r="DW39" s="16">
        <v>736.00106285999993</v>
      </c>
      <c r="DX39" s="16">
        <v>756.24588209000001</v>
      </c>
      <c r="DY39" s="16">
        <v>623.10675604999994</v>
      </c>
      <c r="DZ39" s="16">
        <v>623.44836945999998</v>
      </c>
    </row>
    <row r="40" spans="1:130" s="18" customFormat="1" x14ac:dyDescent="0.3">
      <c r="A40" s="15" t="s">
        <v>52</v>
      </c>
      <c r="B40" s="16">
        <v>310.27801740000001</v>
      </c>
      <c r="C40" s="16">
        <v>430.23148270000002</v>
      </c>
      <c r="D40" s="16">
        <v>501.36174679999999</v>
      </c>
      <c r="E40" s="16">
        <v>497.10568060000003</v>
      </c>
      <c r="F40" s="16">
        <v>502.37689731300003</v>
      </c>
      <c r="G40" s="16">
        <v>515.60284744299997</v>
      </c>
      <c r="H40" s="16">
        <v>527.99368207799989</v>
      </c>
      <c r="I40" s="16">
        <v>535.49114731200007</v>
      </c>
      <c r="J40" s="16">
        <v>292.77951240299996</v>
      </c>
      <c r="K40" s="16">
        <v>339.11871000000002</v>
      </c>
      <c r="L40" s="16">
        <v>345.65238468799998</v>
      </c>
      <c r="M40" s="16">
        <v>349.87294894799999</v>
      </c>
      <c r="N40" s="16">
        <v>351.455628762</v>
      </c>
      <c r="O40" s="16">
        <v>353.2</v>
      </c>
      <c r="P40" s="16">
        <v>274.00388502700002</v>
      </c>
      <c r="Q40" s="16">
        <v>274.71784844700005</v>
      </c>
      <c r="R40" s="16">
        <v>356.96127087700006</v>
      </c>
      <c r="S40" s="16">
        <v>352.71818277400001</v>
      </c>
      <c r="T40" s="16">
        <v>348.77674641800007</v>
      </c>
      <c r="U40" s="16">
        <v>347.77959355800004</v>
      </c>
      <c r="V40" s="16">
        <v>346.03065933800008</v>
      </c>
      <c r="W40" s="16">
        <v>356.55909365800005</v>
      </c>
      <c r="X40" s="16">
        <v>345.85553425799998</v>
      </c>
      <c r="Y40" s="16">
        <v>359.83505999800002</v>
      </c>
      <c r="Z40" s="16">
        <v>402.74420480800001</v>
      </c>
      <c r="AA40" s="16">
        <v>372.34456230799998</v>
      </c>
      <c r="AB40" s="16">
        <v>365.37837215799999</v>
      </c>
      <c r="AC40" s="16">
        <v>360.78424644800009</v>
      </c>
      <c r="AD40" s="16">
        <v>363.26282153999995</v>
      </c>
      <c r="AE40" s="16">
        <v>395.04482163999995</v>
      </c>
      <c r="AF40" s="16">
        <v>434.49440504000006</v>
      </c>
      <c r="AG40" s="16">
        <v>504.65070999000005</v>
      </c>
      <c r="AH40" s="16">
        <v>514.90844040000002</v>
      </c>
      <c r="AI40" s="16">
        <v>537.67572100999996</v>
      </c>
      <c r="AJ40" s="16">
        <v>533.9955905600001</v>
      </c>
      <c r="AK40" s="16">
        <v>561.80020845500007</v>
      </c>
      <c r="AL40" s="16">
        <v>512.33516767499998</v>
      </c>
      <c r="AM40" s="16">
        <v>509.08266356500002</v>
      </c>
      <c r="AN40" s="16">
        <v>500.89264433999995</v>
      </c>
      <c r="AO40" s="16">
        <v>505.43946058</v>
      </c>
      <c r="AP40" s="16">
        <v>500.05096316999993</v>
      </c>
      <c r="AQ40" s="16">
        <v>491.04484907</v>
      </c>
      <c r="AR40" s="16">
        <v>492.99254110000004</v>
      </c>
      <c r="AS40" s="16">
        <v>511.20451650000001</v>
      </c>
      <c r="AT40" s="16">
        <v>509.53328966999993</v>
      </c>
      <c r="AU40" s="16">
        <v>495.62970082999999</v>
      </c>
      <c r="AV40" s="16">
        <v>465.36523820999997</v>
      </c>
      <c r="AW40" s="16">
        <v>456.63698320000003</v>
      </c>
      <c r="AX40" s="16">
        <v>477.48408406999999</v>
      </c>
      <c r="AY40" s="16">
        <v>462.96889347000007</v>
      </c>
      <c r="AZ40" s="16">
        <v>473.02858927</v>
      </c>
      <c r="BA40" s="16">
        <v>463.29598472000004</v>
      </c>
      <c r="BB40" s="16">
        <v>425.80871811999998</v>
      </c>
      <c r="BC40" s="16">
        <v>427.27134184999994</v>
      </c>
      <c r="BD40" s="16">
        <v>434.60815249000001</v>
      </c>
      <c r="BE40" s="16">
        <v>430.60043419000004</v>
      </c>
      <c r="BF40" s="16">
        <v>467.37252625000013</v>
      </c>
      <c r="BG40" s="16">
        <v>475.55144977000003</v>
      </c>
      <c r="BH40" s="16">
        <v>476.96631858000006</v>
      </c>
      <c r="BI40" s="16">
        <v>472.88287579999997</v>
      </c>
      <c r="BJ40" s="16">
        <v>520.01109825000015</v>
      </c>
      <c r="BK40" s="16">
        <v>512.55805322000003</v>
      </c>
      <c r="BL40" s="16">
        <v>518.65728984999998</v>
      </c>
      <c r="BM40" s="16">
        <v>491.46426363000006</v>
      </c>
      <c r="BN40" s="16">
        <v>493.49471355000009</v>
      </c>
      <c r="BO40" s="16">
        <v>489.09064465999995</v>
      </c>
      <c r="BP40" s="16">
        <v>468.87739317999996</v>
      </c>
      <c r="BQ40" s="16">
        <v>478.97711692000001</v>
      </c>
      <c r="BR40" s="16">
        <v>476.7547999599999</v>
      </c>
      <c r="BS40" s="16">
        <v>474.95312344000007</v>
      </c>
      <c r="BT40" s="16">
        <v>478.06225640000002</v>
      </c>
      <c r="BU40" s="16">
        <v>470.52690665</v>
      </c>
      <c r="BV40" s="16">
        <v>432.73283976999994</v>
      </c>
      <c r="BW40" s="16">
        <v>222.49564004999999</v>
      </c>
      <c r="BX40" s="16">
        <v>230.5719039</v>
      </c>
      <c r="BY40" s="16">
        <v>234.74807847</v>
      </c>
      <c r="BZ40" s="16">
        <v>239.40928735000003</v>
      </c>
      <c r="CA40" s="16">
        <v>247.54793692999999</v>
      </c>
      <c r="CB40" s="16">
        <v>253.17589548000001</v>
      </c>
      <c r="CC40" s="16">
        <v>263.75034672000004</v>
      </c>
      <c r="CD40" s="16">
        <v>271.45987546999999</v>
      </c>
      <c r="CE40" s="16">
        <v>277.88605174000003</v>
      </c>
      <c r="CF40" s="16">
        <v>254.46587365000002</v>
      </c>
      <c r="CG40" s="16">
        <v>252.66852085000002</v>
      </c>
      <c r="CH40" s="16">
        <v>280.31873455900001</v>
      </c>
      <c r="CI40" s="16">
        <v>278.45577537899999</v>
      </c>
      <c r="CJ40" s="16">
        <v>276.28205282900001</v>
      </c>
      <c r="CK40" s="16">
        <v>273.94055222900005</v>
      </c>
      <c r="CL40" s="16">
        <v>596.60149705900005</v>
      </c>
      <c r="CM40" s="16">
        <v>596.74656432900008</v>
      </c>
      <c r="CN40" s="16">
        <v>893.146520549</v>
      </c>
      <c r="CO40" s="16">
        <v>893.44334778899997</v>
      </c>
      <c r="CP40" s="16">
        <v>769.89831145900007</v>
      </c>
      <c r="CQ40" s="16">
        <v>714.20712619900007</v>
      </c>
      <c r="CR40" s="16">
        <v>712.55902433999995</v>
      </c>
      <c r="CS40" s="16">
        <v>726.01195905999998</v>
      </c>
      <c r="CT40" s="16">
        <v>703.92334276000008</v>
      </c>
      <c r="CU40" s="16">
        <v>582.53457173999993</v>
      </c>
      <c r="CV40" s="16">
        <v>582.31932920999998</v>
      </c>
      <c r="CW40" s="16">
        <v>586.64444060000005</v>
      </c>
      <c r="CX40" s="16">
        <v>586.02491285000008</v>
      </c>
      <c r="CY40" s="16">
        <v>585.90945475000001</v>
      </c>
      <c r="CZ40" s="16">
        <v>612.84327208000002</v>
      </c>
      <c r="DA40" s="16">
        <v>612.07386646000009</v>
      </c>
      <c r="DB40" s="16">
        <v>410.05330231000005</v>
      </c>
      <c r="DC40" s="16">
        <v>407.29495248000012</v>
      </c>
      <c r="DD40" s="16">
        <v>375.17907272000008</v>
      </c>
      <c r="DE40" s="16">
        <v>375.16304786000006</v>
      </c>
      <c r="DF40" s="16">
        <v>621.24262603000011</v>
      </c>
      <c r="DG40" s="16">
        <v>621.58704502000012</v>
      </c>
      <c r="DH40" s="16">
        <v>872.20587163000005</v>
      </c>
      <c r="DI40" s="16">
        <v>871.39246120000007</v>
      </c>
      <c r="DJ40" s="16">
        <v>870.83076826000001</v>
      </c>
      <c r="DK40" s="16">
        <v>1072.2304429200003</v>
      </c>
      <c r="DL40" s="16">
        <v>1219.8211205699999</v>
      </c>
      <c r="DM40" s="16">
        <v>1234.7107749300001</v>
      </c>
      <c r="DN40" s="16">
        <v>1245.20153179</v>
      </c>
      <c r="DO40" s="16">
        <v>1356.3674836800001</v>
      </c>
      <c r="DP40" s="16">
        <v>1405.8493257400003</v>
      </c>
      <c r="DQ40" s="16">
        <v>1403.8368192400001</v>
      </c>
      <c r="DR40" s="16">
        <v>1408.0035223200002</v>
      </c>
      <c r="DS40" s="16">
        <v>1519.2315781900002</v>
      </c>
      <c r="DT40" s="16">
        <v>1558.6945270600002</v>
      </c>
      <c r="DU40" s="16">
        <v>1563.7429829500002</v>
      </c>
      <c r="DV40" s="16">
        <v>1415.6702966900002</v>
      </c>
      <c r="DW40" s="16">
        <v>1476.0569925899999</v>
      </c>
      <c r="DX40" s="16">
        <v>1193.1778452599999</v>
      </c>
      <c r="DY40" s="16">
        <v>1193.6950413299999</v>
      </c>
      <c r="DZ40" s="16">
        <v>1191.2698477599999</v>
      </c>
    </row>
    <row r="41" spans="1:130" s="18" customFormat="1" x14ac:dyDescent="0.3">
      <c r="A41" s="15" t="s">
        <v>53</v>
      </c>
      <c r="B41" s="16">
        <v>308.06689289999997</v>
      </c>
      <c r="C41" s="16">
        <v>301.63044530000002</v>
      </c>
      <c r="D41" s="16">
        <v>301.50059540000001</v>
      </c>
      <c r="E41" s="16">
        <v>346.53769820000002</v>
      </c>
      <c r="F41" s="16">
        <v>399.41409113999998</v>
      </c>
      <c r="G41" s="16">
        <v>407.33274777000003</v>
      </c>
      <c r="H41" s="16">
        <v>396.35882275999995</v>
      </c>
      <c r="I41" s="16">
        <v>405.14721328999997</v>
      </c>
      <c r="J41" s="16">
        <v>304.94830109999992</v>
      </c>
      <c r="K41" s="16">
        <v>332.36887999999999</v>
      </c>
      <c r="L41" s="16">
        <v>353.36075021999994</v>
      </c>
      <c r="M41" s="16">
        <v>359.73118037</v>
      </c>
      <c r="N41" s="16">
        <v>377.07982270000002</v>
      </c>
      <c r="O41" s="16">
        <v>357.5</v>
      </c>
      <c r="P41" s="16">
        <v>438.18138524000011</v>
      </c>
      <c r="Q41" s="16">
        <v>457.24499281999999</v>
      </c>
      <c r="R41" s="16">
        <v>391.41501402</v>
      </c>
      <c r="S41" s="16">
        <v>397.87713501000002</v>
      </c>
      <c r="T41" s="16">
        <v>408.25570766999999</v>
      </c>
      <c r="U41" s="16">
        <v>429.72239358000002</v>
      </c>
      <c r="V41" s="16">
        <v>429.452391922</v>
      </c>
      <c r="W41" s="16">
        <v>439.429923712</v>
      </c>
      <c r="X41" s="16">
        <v>462.1566470620001</v>
      </c>
      <c r="Y41" s="16">
        <v>472.94437531200003</v>
      </c>
      <c r="Z41" s="16">
        <v>506.99157283199997</v>
      </c>
      <c r="AA41" s="16">
        <v>505.59927126199995</v>
      </c>
      <c r="AB41" s="16">
        <v>531.07999552199988</v>
      </c>
      <c r="AC41" s="16">
        <v>545.17623006199995</v>
      </c>
      <c r="AD41" s="16">
        <v>543.77199275199996</v>
      </c>
      <c r="AE41" s="16">
        <v>539.10372651200009</v>
      </c>
      <c r="AF41" s="16">
        <v>610.41822777999994</v>
      </c>
      <c r="AG41" s="16">
        <v>614.95901817000004</v>
      </c>
      <c r="AH41" s="16">
        <v>611.12320259000001</v>
      </c>
      <c r="AI41" s="16">
        <v>644.3234126499998</v>
      </c>
      <c r="AJ41" s="16">
        <v>629.64821340980814</v>
      </c>
      <c r="AK41" s="16">
        <v>618.18258663999984</v>
      </c>
      <c r="AL41" s="16">
        <v>576.44759917999988</v>
      </c>
      <c r="AM41" s="16">
        <v>551.82096618999992</v>
      </c>
      <c r="AN41" s="16">
        <v>525.49189766999996</v>
      </c>
      <c r="AO41" s="16">
        <v>565.19336863640001</v>
      </c>
      <c r="AP41" s="16">
        <v>523.06688021000002</v>
      </c>
      <c r="AQ41" s="16">
        <v>503.44361326000006</v>
      </c>
      <c r="AR41" s="16">
        <v>514.73931378999998</v>
      </c>
      <c r="AS41" s="16">
        <v>506.80393789400006</v>
      </c>
      <c r="AT41" s="16">
        <v>514.59863210000003</v>
      </c>
      <c r="AU41" s="16">
        <v>570.75893251000002</v>
      </c>
      <c r="AV41" s="16">
        <v>552.53032647999999</v>
      </c>
      <c r="AW41" s="16">
        <v>567.82908857303994</v>
      </c>
      <c r="AX41" s="16">
        <v>620.13318651210022</v>
      </c>
      <c r="AY41" s="16">
        <v>601.11751496000022</v>
      </c>
      <c r="AZ41" s="16">
        <v>606.68411908999997</v>
      </c>
      <c r="BA41" s="16">
        <v>673.90438574649977</v>
      </c>
      <c r="BB41" s="16">
        <v>640.8550832699998</v>
      </c>
      <c r="BC41" s="16">
        <v>627.97804756999983</v>
      </c>
      <c r="BD41" s="16">
        <v>625.20217316999981</v>
      </c>
      <c r="BE41" s="16">
        <v>675.3703526700001</v>
      </c>
      <c r="BF41" s="16">
        <v>688.25525531999983</v>
      </c>
      <c r="BG41" s="16">
        <v>710.38698077999982</v>
      </c>
      <c r="BH41" s="16">
        <v>731.84589706999986</v>
      </c>
      <c r="BI41" s="16">
        <v>801.69646223855</v>
      </c>
      <c r="BJ41" s="16">
        <v>846.96277513999996</v>
      </c>
      <c r="BK41" s="16">
        <v>833.65538063999998</v>
      </c>
      <c r="BL41" s="16">
        <v>873.54789081856006</v>
      </c>
      <c r="BM41" s="16">
        <v>941.52975779999986</v>
      </c>
      <c r="BN41" s="16">
        <v>966.12162840999997</v>
      </c>
      <c r="BO41" s="16">
        <v>969.5248124960001</v>
      </c>
      <c r="BP41" s="16">
        <v>1013.0070274460001</v>
      </c>
      <c r="BQ41" s="16">
        <v>1015.9853150399999</v>
      </c>
      <c r="BR41" s="16">
        <v>1007.50088811</v>
      </c>
      <c r="BS41" s="16">
        <v>1018.9802801199999</v>
      </c>
      <c r="BT41" s="16">
        <v>1005.8050110800001</v>
      </c>
      <c r="BU41" s="16">
        <v>1023.02630916</v>
      </c>
      <c r="BV41" s="16">
        <v>1009.28932868</v>
      </c>
      <c r="BW41" s="16">
        <v>1019.08646851</v>
      </c>
      <c r="BX41" s="16">
        <v>1015.4477092199998</v>
      </c>
      <c r="BY41" s="16">
        <v>1026.3849611199998</v>
      </c>
      <c r="BZ41" s="16">
        <v>1061.4698257299999</v>
      </c>
      <c r="CA41" s="16">
        <v>1087.41240292</v>
      </c>
      <c r="CB41" s="16">
        <v>1066.4176949</v>
      </c>
      <c r="CC41" s="16">
        <v>1136.9975339300001</v>
      </c>
      <c r="CD41" s="16">
        <v>1205.7200235800001</v>
      </c>
      <c r="CE41" s="16">
        <v>1246.0355047199996</v>
      </c>
      <c r="CF41" s="16">
        <v>1125.2947541399997</v>
      </c>
      <c r="CG41" s="16">
        <v>1101.0380693799998</v>
      </c>
      <c r="CH41" s="16">
        <v>1089.8294984799998</v>
      </c>
      <c r="CI41" s="16">
        <v>1060.6900079299999</v>
      </c>
      <c r="CJ41" s="16">
        <v>1115.4130429799998</v>
      </c>
      <c r="CK41" s="16">
        <v>1220.8990656399999</v>
      </c>
      <c r="CL41" s="16">
        <v>1240.78570272</v>
      </c>
      <c r="CM41" s="16">
        <v>1263.18020656</v>
      </c>
      <c r="CN41" s="16">
        <v>1369.2666353499997</v>
      </c>
      <c r="CO41" s="16">
        <v>1392.2967599100002</v>
      </c>
      <c r="CP41" s="16">
        <v>1400.3240772399997</v>
      </c>
      <c r="CQ41" s="16">
        <v>1519.7516634799999</v>
      </c>
      <c r="CR41" s="16">
        <v>1573.9915915299998</v>
      </c>
      <c r="CS41" s="16">
        <v>1697.0879542499997</v>
      </c>
      <c r="CT41" s="16">
        <v>1778.9606043299998</v>
      </c>
      <c r="CU41" s="16">
        <v>1779.0320300000001</v>
      </c>
      <c r="CV41" s="16">
        <v>1787.4030401300001</v>
      </c>
      <c r="CW41" s="16">
        <v>1774.9486464300003</v>
      </c>
      <c r="CX41" s="16">
        <v>1767.6880144099998</v>
      </c>
      <c r="CY41" s="16">
        <v>1798.6051775400001</v>
      </c>
      <c r="CZ41" s="16">
        <v>1976.4145071100002</v>
      </c>
      <c r="DA41" s="16">
        <v>1981.6836210600002</v>
      </c>
      <c r="DB41" s="16">
        <v>2010.55899565</v>
      </c>
      <c r="DC41" s="16">
        <v>2106.2438909499997</v>
      </c>
      <c r="DD41" s="16">
        <v>1994.4299972900001</v>
      </c>
      <c r="DE41" s="16">
        <v>1884.6969519300001</v>
      </c>
      <c r="DF41" s="16">
        <v>1617.5010351800001</v>
      </c>
      <c r="DG41" s="16">
        <v>1598.0598395300001</v>
      </c>
      <c r="DH41" s="16">
        <v>1530.5698785099999</v>
      </c>
      <c r="DI41" s="16">
        <v>1569.6331737800001</v>
      </c>
      <c r="DJ41" s="16">
        <v>1557.2059061799998</v>
      </c>
      <c r="DK41" s="16">
        <v>1520.98927142</v>
      </c>
      <c r="DL41" s="16">
        <v>1633.8815185599999</v>
      </c>
      <c r="DM41" s="16">
        <v>1607.26972129</v>
      </c>
      <c r="DN41" s="16">
        <v>1674.3768663699998</v>
      </c>
      <c r="DO41" s="16">
        <v>1754.76896846</v>
      </c>
      <c r="DP41" s="16">
        <v>1748.6254889299996</v>
      </c>
      <c r="DQ41" s="16">
        <v>1748.8017163700001</v>
      </c>
      <c r="DR41" s="16">
        <v>1794.2836048599997</v>
      </c>
      <c r="DS41" s="16">
        <v>1843.9749071700001</v>
      </c>
      <c r="DT41" s="16">
        <v>1842.8281525299999</v>
      </c>
      <c r="DU41" s="16">
        <v>2043.4559999199998</v>
      </c>
      <c r="DV41" s="16">
        <v>2077.8322544399998</v>
      </c>
      <c r="DW41" s="16">
        <v>2098.2093670499999</v>
      </c>
      <c r="DX41" s="16">
        <v>2217.1264439199999</v>
      </c>
      <c r="DY41" s="16">
        <v>2295.2249257999997</v>
      </c>
      <c r="DZ41" s="16">
        <v>2319.2767164399997</v>
      </c>
    </row>
    <row r="42" spans="1:130" s="18" customFormat="1" x14ac:dyDescent="0.3">
      <c r="A42" s="15" t="s">
        <v>54</v>
      </c>
      <c r="B42" s="16">
        <v>445.5132241</v>
      </c>
      <c r="C42" s="16">
        <v>449.27436549999999</v>
      </c>
      <c r="D42" s="16">
        <v>433.81586759999999</v>
      </c>
      <c r="E42" s="16">
        <v>403.62882250000001</v>
      </c>
      <c r="F42" s="16">
        <v>440.39206301400003</v>
      </c>
      <c r="G42" s="16">
        <v>352.72204703400007</v>
      </c>
      <c r="H42" s="16">
        <v>445.010687609</v>
      </c>
      <c r="I42" s="16">
        <v>497.21436495800009</v>
      </c>
      <c r="J42" s="16">
        <v>200.37531557499997</v>
      </c>
      <c r="K42" s="16">
        <v>210.58923000000001</v>
      </c>
      <c r="L42" s="16">
        <v>204.91956061499999</v>
      </c>
      <c r="M42" s="16">
        <v>201.982638874</v>
      </c>
      <c r="N42" s="16">
        <v>216.12070900400002</v>
      </c>
      <c r="O42" s="16">
        <v>173.8</v>
      </c>
      <c r="P42" s="16">
        <v>178.891796731</v>
      </c>
      <c r="Q42" s="16">
        <v>191.03651908099999</v>
      </c>
      <c r="R42" s="16">
        <v>210.67536377100001</v>
      </c>
      <c r="S42" s="16">
        <v>215.95616526100002</v>
      </c>
      <c r="T42" s="16">
        <v>248.23823597000001</v>
      </c>
      <c r="U42" s="16">
        <v>250.01804954000002</v>
      </c>
      <c r="V42" s="16">
        <v>254.62320142000004</v>
      </c>
      <c r="W42" s="16">
        <v>217.62608555999998</v>
      </c>
      <c r="X42" s="16">
        <v>217.01363075999998</v>
      </c>
      <c r="Y42" s="16">
        <v>244.89666161999997</v>
      </c>
      <c r="Z42" s="16">
        <v>247.34701361</v>
      </c>
      <c r="AA42" s="16">
        <v>237.42626006999998</v>
      </c>
      <c r="AB42" s="16">
        <v>232.93515927999997</v>
      </c>
      <c r="AC42" s="16">
        <v>229.41856025999996</v>
      </c>
      <c r="AD42" s="16">
        <v>220.75518157000002</v>
      </c>
      <c r="AE42" s="16">
        <v>221.79270689999998</v>
      </c>
      <c r="AF42" s="16">
        <v>242.73745843</v>
      </c>
      <c r="AG42" s="16">
        <v>247.08838117000002</v>
      </c>
      <c r="AH42" s="16">
        <v>224.20587513000001</v>
      </c>
      <c r="AI42" s="16">
        <v>215.62882022000002</v>
      </c>
      <c r="AJ42" s="16">
        <v>166.27333661999998</v>
      </c>
      <c r="AK42" s="16">
        <v>164.07993467500003</v>
      </c>
      <c r="AL42" s="16">
        <v>183.95818184000001</v>
      </c>
      <c r="AM42" s="16">
        <v>154.03699683399995</v>
      </c>
      <c r="AN42" s="16">
        <v>168.98645112399998</v>
      </c>
      <c r="AO42" s="16">
        <v>172.0214434808</v>
      </c>
      <c r="AP42" s="16">
        <v>138.99531759000001</v>
      </c>
      <c r="AQ42" s="16">
        <v>134.05183087</v>
      </c>
      <c r="AR42" s="16">
        <v>142.21460602350001</v>
      </c>
      <c r="AS42" s="16">
        <v>137.34009777799997</v>
      </c>
      <c r="AT42" s="16">
        <v>130.90526473</v>
      </c>
      <c r="AU42" s="16">
        <v>139.36155874000002</v>
      </c>
      <c r="AV42" s="16">
        <v>148.63076946000001</v>
      </c>
      <c r="AW42" s="16">
        <v>144.75744422796799</v>
      </c>
      <c r="AX42" s="16">
        <v>317.74417709776156</v>
      </c>
      <c r="AY42" s="16">
        <v>305.37174023</v>
      </c>
      <c r="AZ42" s="16">
        <v>300.75627216000004</v>
      </c>
      <c r="BA42" s="16">
        <v>331.25877713500006</v>
      </c>
      <c r="BB42" s="16">
        <v>274.67369435000001</v>
      </c>
      <c r="BC42" s="16">
        <v>235.10364654000006</v>
      </c>
      <c r="BD42" s="16">
        <v>319.23057018000003</v>
      </c>
      <c r="BE42" s="16">
        <v>270.30811290000003</v>
      </c>
      <c r="BF42" s="16">
        <v>206.79469308</v>
      </c>
      <c r="BG42" s="16">
        <v>261.36053479999998</v>
      </c>
      <c r="BH42" s="16">
        <v>276.26217365999997</v>
      </c>
      <c r="BI42" s="16">
        <v>274.05563656364995</v>
      </c>
      <c r="BJ42" s="16">
        <v>329.90595344000008</v>
      </c>
      <c r="BK42" s="16">
        <v>197.14495780999999</v>
      </c>
      <c r="BL42" s="16">
        <v>258.17880176599999</v>
      </c>
      <c r="BM42" s="16">
        <v>356.46207864000002</v>
      </c>
      <c r="BN42" s="16">
        <v>350.40165681000002</v>
      </c>
      <c r="BO42" s="16">
        <v>223.33040098800004</v>
      </c>
      <c r="BP42" s="16">
        <v>238.81095308200003</v>
      </c>
      <c r="BQ42" s="16">
        <v>244.13538678999998</v>
      </c>
      <c r="BR42" s="16">
        <v>274.63398899999999</v>
      </c>
      <c r="BS42" s="16">
        <v>284.39835103000001</v>
      </c>
      <c r="BT42" s="16">
        <v>230.58268061000001</v>
      </c>
      <c r="BU42" s="16">
        <v>219.06951893000002</v>
      </c>
      <c r="BV42" s="16">
        <v>213.97779758999982</v>
      </c>
      <c r="BW42" s="16">
        <v>189.9134560599999</v>
      </c>
      <c r="BX42" s="16">
        <v>180.23550160999989</v>
      </c>
      <c r="BY42" s="16">
        <v>190.36742980999995</v>
      </c>
      <c r="BZ42" s="16">
        <v>203.27620300999988</v>
      </c>
      <c r="CA42" s="16">
        <v>207.18952324999992</v>
      </c>
      <c r="CB42" s="16">
        <v>258.42218625999993</v>
      </c>
      <c r="CC42" s="16">
        <v>265.80818909999988</v>
      </c>
      <c r="CD42" s="16">
        <v>268.8552653399999</v>
      </c>
      <c r="CE42" s="16">
        <v>314.6740550099999</v>
      </c>
      <c r="CF42" s="16">
        <v>310.82467474999987</v>
      </c>
      <c r="CG42" s="16">
        <v>342.76935533999995</v>
      </c>
      <c r="CH42" s="16">
        <v>365.04978512999986</v>
      </c>
      <c r="CI42" s="16">
        <v>344.02395260999998</v>
      </c>
      <c r="CJ42" s="16">
        <v>368.84543560999998</v>
      </c>
      <c r="CK42" s="16">
        <v>396.62663077999997</v>
      </c>
      <c r="CL42" s="16">
        <v>391.5897978399999</v>
      </c>
      <c r="CM42" s="16">
        <v>420.07654970999994</v>
      </c>
      <c r="CN42" s="16">
        <v>428.15449397999993</v>
      </c>
      <c r="CO42" s="16">
        <v>421.52650651999994</v>
      </c>
      <c r="CP42" s="16">
        <v>430.68293000999995</v>
      </c>
      <c r="CQ42" s="16">
        <v>431.90784254999988</v>
      </c>
      <c r="CR42" s="16">
        <v>447.41515658000003</v>
      </c>
      <c r="CS42" s="16">
        <v>477.70205017999996</v>
      </c>
      <c r="CT42" s="16">
        <v>638.05322122999996</v>
      </c>
      <c r="CU42" s="16">
        <v>640.59495040999991</v>
      </c>
      <c r="CV42" s="16">
        <v>571.85946873</v>
      </c>
      <c r="CW42" s="16">
        <v>573.28132982999989</v>
      </c>
      <c r="CX42" s="16">
        <v>557.25705217999996</v>
      </c>
      <c r="CY42" s="16">
        <v>563.96904192999978</v>
      </c>
      <c r="CZ42" s="16">
        <v>560.3192573099999</v>
      </c>
      <c r="DA42" s="16">
        <v>555.03803064999988</v>
      </c>
      <c r="DB42" s="16">
        <v>521.57562539999992</v>
      </c>
      <c r="DC42" s="16">
        <v>525.04471563999982</v>
      </c>
      <c r="DD42" s="16">
        <v>553.97540392999974</v>
      </c>
      <c r="DE42" s="16">
        <v>496.09152687999995</v>
      </c>
      <c r="DF42" s="16">
        <v>446.92790564999984</v>
      </c>
      <c r="DG42" s="16">
        <v>421.36906712999996</v>
      </c>
      <c r="DH42" s="16">
        <v>477.47999559000004</v>
      </c>
      <c r="DI42" s="16">
        <v>500.32566847999993</v>
      </c>
      <c r="DJ42" s="16">
        <v>502.51903492000002</v>
      </c>
      <c r="DK42" s="16">
        <v>500.15764675999998</v>
      </c>
      <c r="DL42" s="16">
        <v>703.92247604999989</v>
      </c>
      <c r="DM42" s="16">
        <v>741.91256842999996</v>
      </c>
      <c r="DN42" s="16">
        <v>783.91876306000006</v>
      </c>
      <c r="DO42" s="16">
        <v>755.98609580000004</v>
      </c>
      <c r="DP42" s="16">
        <v>763.4609768900001</v>
      </c>
      <c r="DQ42" s="16">
        <v>764.93107854000004</v>
      </c>
      <c r="DR42" s="16">
        <v>775.27445492000004</v>
      </c>
      <c r="DS42" s="16">
        <v>767.96183537000013</v>
      </c>
      <c r="DT42" s="16">
        <v>868.14681143000007</v>
      </c>
      <c r="DU42" s="16">
        <v>878.98024285999998</v>
      </c>
      <c r="DV42" s="16">
        <v>896.7783054099998</v>
      </c>
      <c r="DW42" s="16">
        <v>897.64747708999982</v>
      </c>
      <c r="DX42" s="16">
        <v>893.29842298000005</v>
      </c>
      <c r="DY42" s="16">
        <v>942.9742411200001</v>
      </c>
      <c r="DZ42" s="16">
        <v>943.47844883000027</v>
      </c>
    </row>
    <row r="43" spans="1:130" s="18" customFormat="1" x14ac:dyDescent="0.3">
      <c r="A43" s="15" t="s">
        <v>55</v>
      </c>
      <c r="B43" s="16">
        <v>162.27622539999999</v>
      </c>
      <c r="C43" s="16">
        <v>164.84438750000001</v>
      </c>
      <c r="D43" s="16">
        <v>166.01609999999999</v>
      </c>
      <c r="E43" s="16">
        <v>165.55719189999999</v>
      </c>
      <c r="F43" s="16">
        <v>172.78103541000002</v>
      </c>
      <c r="G43" s="16">
        <v>190.58643327100003</v>
      </c>
      <c r="H43" s="16">
        <v>190.93329924599999</v>
      </c>
      <c r="I43" s="16">
        <v>206.84726045400004</v>
      </c>
      <c r="J43" s="16">
        <v>213.61656534400001</v>
      </c>
      <c r="K43" s="16">
        <v>215.23623000000001</v>
      </c>
      <c r="L43" s="16">
        <v>224.63111689679999</v>
      </c>
      <c r="M43" s="16">
        <v>230.43402071580005</v>
      </c>
      <c r="N43" s="16">
        <v>212.81572672760001</v>
      </c>
      <c r="O43" s="16">
        <v>245.5</v>
      </c>
      <c r="P43" s="16">
        <v>253.58853053159999</v>
      </c>
      <c r="Q43" s="16">
        <v>243.66271314159997</v>
      </c>
      <c r="R43" s="16">
        <v>259.66902300859994</v>
      </c>
      <c r="S43" s="16">
        <v>263.46688393260001</v>
      </c>
      <c r="T43" s="16">
        <v>264.23756006859992</v>
      </c>
      <c r="U43" s="16">
        <v>281.78007906859995</v>
      </c>
      <c r="V43" s="16">
        <v>280.12520934859998</v>
      </c>
      <c r="W43" s="16">
        <v>283.35523859859995</v>
      </c>
      <c r="X43" s="16">
        <v>286.94691581860002</v>
      </c>
      <c r="Y43" s="16">
        <v>293.02418123859991</v>
      </c>
      <c r="Z43" s="16">
        <v>311.24926538860001</v>
      </c>
      <c r="AA43" s="16">
        <v>298.73620942859998</v>
      </c>
      <c r="AB43" s="16">
        <v>303.46759593860003</v>
      </c>
      <c r="AC43" s="16">
        <v>317.31737061860002</v>
      </c>
      <c r="AD43" s="16">
        <v>333.06455419859992</v>
      </c>
      <c r="AE43" s="16">
        <v>325.95401919859989</v>
      </c>
      <c r="AF43" s="16">
        <v>314.22129826999998</v>
      </c>
      <c r="AG43" s="16">
        <v>307.51962376</v>
      </c>
      <c r="AH43" s="16">
        <v>304.89258927000003</v>
      </c>
      <c r="AI43" s="16">
        <v>322.51661701119997</v>
      </c>
      <c r="AJ43" s="16">
        <v>326.04096577120009</v>
      </c>
      <c r="AK43" s="16">
        <v>273.17823856619998</v>
      </c>
      <c r="AL43" s="16">
        <v>276.01791362</v>
      </c>
      <c r="AM43" s="16">
        <v>290.88302418620003</v>
      </c>
      <c r="AN43" s="16">
        <v>288.1300432111999</v>
      </c>
      <c r="AO43" s="16">
        <v>284.36151905119993</v>
      </c>
      <c r="AP43" s="16">
        <v>283.5295360888</v>
      </c>
      <c r="AQ43" s="16">
        <v>280.13544713120007</v>
      </c>
      <c r="AR43" s="16">
        <v>290.09687604359999</v>
      </c>
      <c r="AS43" s="16">
        <v>301.12115091119989</v>
      </c>
      <c r="AT43" s="16">
        <v>318.51762718879996</v>
      </c>
      <c r="AU43" s="16">
        <v>329.95248523880008</v>
      </c>
      <c r="AV43" s="16">
        <v>325.94408399880001</v>
      </c>
      <c r="AW43" s="16">
        <v>362.83500668119996</v>
      </c>
      <c r="AX43" s="16">
        <v>371.75218879879986</v>
      </c>
      <c r="AY43" s="16">
        <v>398.05809949119993</v>
      </c>
      <c r="AZ43" s="16">
        <v>399.76487455120002</v>
      </c>
      <c r="BA43" s="16">
        <v>375.66513073120001</v>
      </c>
      <c r="BB43" s="16">
        <v>344.12764753119995</v>
      </c>
      <c r="BC43" s="16">
        <v>352.10249812119997</v>
      </c>
      <c r="BD43" s="16">
        <v>354.52992314120007</v>
      </c>
      <c r="BE43" s="16">
        <v>354.44023977120003</v>
      </c>
      <c r="BF43" s="16">
        <v>379.72480376120001</v>
      </c>
      <c r="BG43" s="16">
        <v>434.47763579879989</v>
      </c>
      <c r="BH43" s="16">
        <v>428.9327253376</v>
      </c>
      <c r="BI43" s="16">
        <v>438.18848847880002</v>
      </c>
      <c r="BJ43" s="16">
        <v>463.70591499120007</v>
      </c>
      <c r="BK43" s="16">
        <v>465.43677997120005</v>
      </c>
      <c r="BL43" s="16">
        <v>484.30231215120006</v>
      </c>
      <c r="BM43" s="16">
        <v>533.80944154120004</v>
      </c>
      <c r="BN43" s="16">
        <v>568.16195056999993</v>
      </c>
      <c r="BO43" s="16">
        <v>556.79802328000005</v>
      </c>
      <c r="BP43" s="16">
        <v>549.57730528000002</v>
      </c>
      <c r="BQ43" s="16">
        <v>538.79397243000005</v>
      </c>
      <c r="BR43" s="16">
        <v>536.48970944999996</v>
      </c>
      <c r="BS43" s="16">
        <v>518.82131903000004</v>
      </c>
      <c r="BT43" s="16">
        <v>512.3974657</v>
      </c>
      <c r="BU43" s="16">
        <v>519.44198959000005</v>
      </c>
      <c r="BV43" s="16">
        <v>456.42262818</v>
      </c>
      <c r="BW43" s="16">
        <v>547.91207025999995</v>
      </c>
      <c r="BX43" s="16">
        <v>540.8119781900001</v>
      </c>
      <c r="BY43" s="16">
        <v>594.27787454000008</v>
      </c>
      <c r="BZ43" s="16">
        <v>628.04137004999995</v>
      </c>
      <c r="CA43" s="16">
        <v>655.30463615999997</v>
      </c>
      <c r="CB43" s="16">
        <v>787.50852896999982</v>
      </c>
      <c r="CC43" s="16">
        <v>802.36389797000004</v>
      </c>
      <c r="CD43" s="16">
        <v>780.29225073000009</v>
      </c>
      <c r="CE43" s="16">
        <v>825.35650848000023</v>
      </c>
      <c r="CF43" s="16">
        <v>798.8051066999999</v>
      </c>
      <c r="CG43" s="16">
        <v>788.23332203999985</v>
      </c>
      <c r="CH43" s="16">
        <v>817.19605206999995</v>
      </c>
      <c r="CI43" s="16">
        <v>800.58233602999974</v>
      </c>
      <c r="CJ43" s="16">
        <v>817.58677639000018</v>
      </c>
      <c r="CK43" s="16">
        <v>839.78319283000019</v>
      </c>
      <c r="CL43" s="16">
        <v>886.42267831999993</v>
      </c>
      <c r="CM43" s="16">
        <v>889.35025474999998</v>
      </c>
      <c r="CN43" s="16">
        <v>966.65481786999999</v>
      </c>
      <c r="CO43" s="16">
        <v>915.7791660700002</v>
      </c>
      <c r="CP43" s="16">
        <v>941.07814820000021</v>
      </c>
      <c r="CQ43" s="16">
        <v>927.25483654000004</v>
      </c>
      <c r="CR43" s="16">
        <v>906.01710587000014</v>
      </c>
      <c r="CS43" s="16">
        <v>884.20285113</v>
      </c>
      <c r="CT43" s="16">
        <v>963.89298427999972</v>
      </c>
      <c r="CU43" s="16">
        <v>934.93585659000018</v>
      </c>
      <c r="CV43" s="16">
        <v>931.82992819999993</v>
      </c>
      <c r="CW43" s="16">
        <v>888.63208206000013</v>
      </c>
      <c r="CX43" s="16">
        <v>905.07831319000002</v>
      </c>
      <c r="CY43" s="16">
        <v>913.36851954000008</v>
      </c>
      <c r="CZ43" s="16">
        <v>893.43581799000015</v>
      </c>
      <c r="DA43" s="16">
        <v>889.05105735999996</v>
      </c>
      <c r="DB43" s="16">
        <v>882.97750643999996</v>
      </c>
      <c r="DC43" s="16">
        <v>1144.6266382200004</v>
      </c>
      <c r="DD43" s="16">
        <v>1200.0574019500002</v>
      </c>
      <c r="DE43" s="16">
        <v>1295.1971762399999</v>
      </c>
      <c r="DF43" s="16">
        <v>1121.7023889199997</v>
      </c>
      <c r="DG43" s="16">
        <v>1140.4081757200004</v>
      </c>
      <c r="DH43" s="16">
        <v>1059.5044604500001</v>
      </c>
      <c r="DI43" s="16">
        <v>1112.0609083099998</v>
      </c>
      <c r="DJ43" s="16">
        <v>1123.8375769000002</v>
      </c>
      <c r="DK43" s="16">
        <v>1143.1692378600001</v>
      </c>
      <c r="DL43" s="16">
        <v>1241.2183411100002</v>
      </c>
      <c r="DM43" s="16">
        <v>1205.8002597800003</v>
      </c>
      <c r="DN43" s="16">
        <v>1222.65512549</v>
      </c>
      <c r="DO43" s="16">
        <v>1145.8974117799999</v>
      </c>
      <c r="DP43" s="16">
        <v>1185.9849491400003</v>
      </c>
      <c r="DQ43" s="16">
        <v>1181.3835065199999</v>
      </c>
      <c r="DR43" s="16">
        <v>1215.7591425099999</v>
      </c>
      <c r="DS43" s="16">
        <v>1240.9448395500001</v>
      </c>
      <c r="DT43" s="16">
        <v>1289.1772495299999</v>
      </c>
      <c r="DU43" s="16">
        <v>1302.5134546499996</v>
      </c>
      <c r="DV43" s="16">
        <v>1316.8924403000001</v>
      </c>
      <c r="DW43" s="16">
        <v>1382.0007969899998</v>
      </c>
      <c r="DX43" s="16">
        <v>1402.99566802</v>
      </c>
      <c r="DY43" s="16">
        <v>1409.7720744900003</v>
      </c>
      <c r="DZ43" s="16">
        <v>1455.0777595</v>
      </c>
    </row>
    <row r="44" spans="1:130" s="18" customFormat="1" x14ac:dyDescent="0.3">
      <c r="A44" s="15" t="s">
        <v>56</v>
      </c>
      <c r="B44" s="16">
        <v>1020.895585</v>
      </c>
      <c r="C44" s="16">
        <v>1024.279524</v>
      </c>
      <c r="D44" s="16">
        <v>969.29016690000003</v>
      </c>
      <c r="E44" s="16">
        <v>939.99600310000005</v>
      </c>
      <c r="F44" s="16">
        <v>979.56587249099994</v>
      </c>
      <c r="G44" s="16">
        <v>977.57571066699995</v>
      </c>
      <c r="H44" s="16">
        <v>1017.8321219576001</v>
      </c>
      <c r="I44" s="16">
        <v>1044.1201356265999</v>
      </c>
      <c r="J44" s="16">
        <v>1015.3104278706999</v>
      </c>
      <c r="K44" s="16">
        <v>1013.08311</v>
      </c>
      <c r="L44" s="16">
        <v>1009.5524492529998</v>
      </c>
      <c r="M44" s="16">
        <v>1151.5119387570001</v>
      </c>
      <c r="N44" s="16">
        <v>1233.1707755259997</v>
      </c>
      <c r="O44" s="16">
        <v>1265.7</v>
      </c>
      <c r="P44" s="16">
        <v>1277.047797637</v>
      </c>
      <c r="Q44" s="16">
        <v>1318.187158727</v>
      </c>
      <c r="R44" s="16">
        <v>1384.2605788548999</v>
      </c>
      <c r="S44" s="16">
        <v>1404.5463835629</v>
      </c>
      <c r="T44" s="16">
        <v>1422.2582145038998</v>
      </c>
      <c r="U44" s="16">
        <v>1437.8259819652999</v>
      </c>
      <c r="V44" s="16">
        <v>1435.2654649988999</v>
      </c>
      <c r="W44" s="16">
        <v>1441.2568308588998</v>
      </c>
      <c r="X44" s="16">
        <v>1472.9709470488997</v>
      </c>
      <c r="Y44" s="16">
        <v>1469.4041221744553</v>
      </c>
      <c r="Z44" s="16">
        <v>1523.0384640779002</v>
      </c>
      <c r="AA44" s="16">
        <v>1555.6875665378998</v>
      </c>
      <c r="AB44" s="16">
        <v>1561.4126545078998</v>
      </c>
      <c r="AC44" s="16">
        <v>1694.6222160378998</v>
      </c>
      <c r="AD44" s="16">
        <v>1725.5363901578999</v>
      </c>
      <c r="AE44" s="16">
        <v>1737.1717161978997</v>
      </c>
      <c r="AF44" s="16">
        <v>1824.2395532599999</v>
      </c>
      <c r="AG44" s="16">
        <v>1779.4559574099999</v>
      </c>
      <c r="AH44" s="16">
        <v>1796.4050836499998</v>
      </c>
      <c r="AI44" s="16">
        <v>1839.8243687000004</v>
      </c>
      <c r="AJ44" s="16">
        <v>1878.9536509300001</v>
      </c>
      <c r="AK44" s="16">
        <v>1837.450058855</v>
      </c>
      <c r="AL44" s="16">
        <v>2016.625441375</v>
      </c>
      <c r="AM44" s="16">
        <v>1917.7733313269996</v>
      </c>
      <c r="AN44" s="16">
        <v>1996.645467152</v>
      </c>
      <c r="AO44" s="16">
        <v>2029.7435597480003</v>
      </c>
      <c r="AP44" s="16">
        <v>1906.6506506200001</v>
      </c>
      <c r="AQ44" s="16">
        <v>1936.9157918000001</v>
      </c>
      <c r="AR44" s="16">
        <v>1953.9177097184997</v>
      </c>
      <c r="AS44" s="16">
        <v>2004.9572137720002</v>
      </c>
      <c r="AT44" s="16">
        <v>2059.7539297599997</v>
      </c>
      <c r="AU44" s="16">
        <v>2117.2419811099994</v>
      </c>
      <c r="AV44" s="16">
        <v>2144.6866872499995</v>
      </c>
      <c r="AW44" s="16">
        <v>2216.7446206322238</v>
      </c>
      <c r="AX44" s="16">
        <v>2236.3310536067015</v>
      </c>
      <c r="AY44" s="16">
        <v>1995.75792282</v>
      </c>
      <c r="AZ44" s="16">
        <v>2006.4411029900004</v>
      </c>
      <c r="BA44" s="16">
        <v>2014.1163757155002</v>
      </c>
      <c r="BB44" s="16">
        <v>1830.9334857900003</v>
      </c>
      <c r="BC44" s="16">
        <v>1895.1635262799998</v>
      </c>
      <c r="BD44" s="16">
        <v>1948.1203238399999</v>
      </c>
      <c r="BE44" s="16">
        <v>2004.8689411500004</v>
      </c>
      <c r="BF44" s="16">
        <v>2061.1054672700002</v>
      </c>
      <c r="BG44" s="16">
        <v>2341.9128439000001</v>
      </c>
      <c r="BH44" s="16">
        <v>2469.6013068000002</v>
      </c>
      <c r="BI44" s="16">
        <v>2569.8416061662997</v>
      </c>
      <c r="BJ44" s="16">
        <v>2775.6424317100004</v>
      </c>
      <c r="BK44" s="16">
        <v>2670.9688996600003</v>
      </c>
      <c r="BL44" s="16">
        <v>2739.7956106666402</v>
      </c>
      <c r="BM44" s="16">
        <v>2880.97653498</v>
      </c>
      <c r="BN44" s="16">
        <v>2931.09656137</v>
      </c>
      <c r="BO44" s="16">
        <v>2941.5579876620004</v>
      </c>
      <c r="BP44" s="16">
        <v>2378.300801586</v>
      </c>
      <c r="BQ44" s="16">
        <v>2352.8272017499999</v>
      </c>
      <c r="BR44" s="16">
        <v>2325.4206803000002</v>
      </c>
      <c r="BS44" s="16">
        <v>2323.7818517699998</v>
      </c>
      <c r="BT44" s="16">
        <v>2088.7413829299999</v>
      </c>
      <c r="BU44" s="16">
        <v>2155.1368085099998</v>
      </c>
      <c r="BV44" s="16">
        <v>1786.2903591100001</v>
      </c>
      <c r="BW44" s="16">
        <v>1972.5543336200001</v>
      </c>
      <c r="BX44" s="16">
        <v>2056.5856472099999</v>
      </c>
      <c r="BY44" s="16">
        <v>2109.4235771599997</v>
      </c>
      <c r="BZ44" s="16">
        <v>2147.2659671500001</v>
      </c>
      <c r="CA44" s="16">
        <v>2092.3830802400007</v>
      </c>
      <c r="CB44" s="16">
        <v>2196.8959630700006</v>
      </c>
      <c r="CC44" s="16">
        <v>2247.4765133399997</v>
      </c>
      <c r="CD44" s="16">
        <v>2249.24169325</v>
      </c>
      <c r="CE44" s="16">
        <v>2480.1674230600001</v>
      </c>
      <c r="CF44" s="16">
        <v>2300.4894784900002</v>
      </c>
      <c r="CG44" s="16">
        <v>2412.1279620600003</v>
      </c>
      <c r="CH44" s="16">
        <v>2690.8789883200002</v>
      </c>
      <c r="CI44" s="16">
        <v>2599.6201638399998</v>
      </c>
      <c r="CJ44" s="16">
        <v>2746.4060571</v>
      </c>
      <c r="CK44" s="16">
        <v>3038.2966117700003</v>
      </c>
      <c r="CL44" s="16">
        <v>3214.8704180200007</v>
      </c>
      <c r="CM44" s="16">
        <v>3562.2891104300002</v>
      </c>
      <c r="CN44" s="16">
        <v>3816.8284528300005</v>
      </c>
      <c r="CO44" s="16">
        <v>3875.5127846300002</v>
      </c>
      <c r="CP44" s="16">
        <v>3963.1100040600004</v>
      </c>
      <c r="CQ44" s="16">
        <v>4270.8240524000075</v>
      </c>
      <c r="CR44" s="16">
        <v>4401.8375860800006</v>
      </c>
      <c r="CS44" s="16">
        <v>4442.8561902399997</v>
      </c>
      <c r="CT44" s="16">
        <v>4956.8251625899993</v>
      </c>
      <c r="CU44" s="16">
        <v>4764.017883739999</v>
      </c>
      <c r="CV44" s="16">
        <v>4875.0820293599991</v>
      </c>
      <c r="CW44" s="16">
        <v>4757.2826176999997</v>
      </c>
      <c r="CX44" s="16">
        <v>4816.08575724</v>
      </c>
      <c r="CY44" s="16">
        <v>4819.0305764999985</v>
      </c>
      <c r="CZ44" s="16">
        <v>4791.3367581499997</v>
      </c>
      <c r="DA44" s="16">
        <v>4809.9389895199993</v>
      </c>
      <c r="DB44" s="16">
        <v>4561.5829966000001</v>
      </c>
      <c r="DC44" s="16">
        <v>4637.6219355299991</v>
      </c>
      <c r="DD44" s="16">
        <v>5228.7476075499999</v>
      </c>
      <c r="DE44" s="16">
        <v>4843.8551219199999</v>
      </c>
      <c r="DF44" s="16">
        <v>4375.6918684700004</v>
      </c>
      <c r="DG44" s="16">
        <v>4456.0006085100003</v>
      </c>
      <c r="DH44" s="16">
        <v>4305.131774909999</v>
      </c>
      <c r="DI44" s="16">
        <v>4312.2953848400002</v>
      </c>
      <c r="DJ44" s="16">
        <v>4354.10369145</v>
      </c>
      <c r="DK44" s="16">
        <v>4330.1476177299992</v>
      </c>
      <c r="DL44" s="16">
        <v>3713.2770588900007</v>
      </c>
      <c r="DM44" s="16">
        <v>3651.2263026800006</v>
      </c>
      <c r="DN44" s="16">
        <v>3665.6075764099996</v>
      </c>
      <c r="DO44" s="16">
        <v>3905.2826173949993</v>
      </c>
      <c r="DP44" s="16">
        <v>4041.3193676899996</v>
      </c>
      <c r="DQ44" s="16">
        <v>4092.9272101499996</v>
      </c>
      <c r="DR44" s="16">
        <v>3997.4269283140002</v>
      </c>
      <c r="DS44" s="16">
        <v>4106.2128733239988</v>
      </c>
      <c r="DT44" s="16">
        <v>4279.2299301539988</v>
      </c>
      <c r="DU44" s="16">
        <v>4427.5040674924994</v>
      </c>
      <c r="DV44" s="16">
        <v>4512.6816422739994</v>
      </c>
      <c r="DW44" s="16">
        <v>4570.5061547699997</v>
      </c>
      <c r="DX44" s="16">
        <v>5186.3330973999991</v>
      </c>
      <c r="DY44" s="16">
        <v>5301.5731045445</v>
      </c>
      <c r="DZ44" s="16">
        <v>5117.1514743899997</v>
      </c>
    </row>
    <row r="45" spans="1:130" s="14" customFormat="1" x14ac:dyDescent="0.3">
      <c r="A45" s="12" t="s">
        <v>57</v>
      </c>
      <c r="B45" s="13">
        <v>10269.200000000001</v>
      </c>
      <c r="C45" s="13">
        <v>10740.67</v>
      </c>
      <c r="D45" s="13">
        <v>10842.69</v>
      </c>
      <c r="E45" s="13">
        <v>11082.89</v>
      </c>
      <c r="F45" s="13">
        <v>11309.971040202698</v>
      </c>
      <c r="G45" s="13">
        <v>11437.575804983697</v>
      </c>
      <c r="H45" s="13">
        <v>11631.425708289495</v>
      </c>
      <c r="I45" s="13">
        <v>11329.107509023997</v>
      </c>
      <c r="J45" s="13">
        <v>10713.197349353701</v>
      </c>
      <c r="K45" s="13">
        <v>10997.124519999999</v>
      </c>
      <c r="L45" s="13">
        <v>11416.702457634001</v>
      </c>
      <c r="M45" s="13">
        <v>11843.921256185498</v>
      </c>
      <c r="N45" s="13">
        <v>12072.2063102886</v>
      </c>
      <c r="O45" s="13">
        <v>12093.6</v>
      </c>
      <c r="P45" s="13">
        <v>12232.351633826602</v>
      </c>
      <c r="Q45" s="13">
        <v>12781.063945795599</v>
      </c>
      <c r="R45" s="13">
        <v>13184.516131135602</v>
      </c>
      <c r="S45" s="13">
        <v>13400.238864890602</v>
      </c>
      <c r="T45" s="13">
        <v>13395.980406621604</v>
      </c>
      <c r="U45" s="13">
        <v>13706.364063101597</v>
      </c>
      <c r="V45" s="13">
        <v>14080.477517735599</v>
      </c>
      <c r="W45" s="13">
        <v>13947.513662135605</v>
      </c>
      <c r="X45" s="13">
        <v>14226.867599838593</v>
      </c>
      <c r="Y45" s="13">
        <v>14698.587351848599</v>
      </c>
      <c r="Z45" s="13">
        <v>15246.773515058605</v>
      </c>
      <c r="AA45" s="13">
        <v>15641.826888735588</v>
      </c>
      <c r="AB45" s="13">
        <v>16162.014933433597</v>
      </c>
      <c r="AC45" s="13">
        <v>16733.526524173609</v>
      </c>
      <c r="AD45" s="13">
        <v>16829.777872113595</v>
      </c>
      <c r="AE45" s="13">
        <v>17151.218017023606</v>
      </c>
      <c r="AF45" s="13">
        <v>17553.689772522997</v>
      </c>
      <c r="AG45" s="13">
        <v>17958.112710142999</v>
      </c>
      <c r="AH45" s="13">
        <v>18312.719121712998</v>
      </c>
      <c r="AI45" s="13">
        <v>18704.044340432996</v>
      </c>
      <c r="AJ45" s="13">
        <v>19019.618364452996</v>
      </c>
      <c r="AK45" s="13">
        <v>19538.413968883004</v>
      </c>
      <c r="AL45" s="13">
        <v>20285.649758629999</v>
      </c>
      <c r="AM45" s="13">
        <v>19736.103370195997</v>
      </c>
      <c r="AN45" s="13">
        <v>19825.183048825998</v>
      </c>
      <c r="AO45" s="13">
        <v>20683.609710680004</v>
      </c>
      <c r="AP45" s="13">
        <v>19754.949286059997</v>
      </c>
      <c r="AQ45" s="13">
        <v>21478.617927530006</v>
      </c>
      <c r="AR45" s="13">
        <v>21782.064753308496</v>
      </c>
      <c r="AS45" s="13">
        <v>22342.975763756996</v>
      </c>
      <c r="AT45" s="13">
        <v>21988.450736203002</v>
      </c>
      <c r="AU45" s="13">
        <v>22855.180414753002</v>
      </c>
      <c r="AV45" s="13">
        <v>23290.895103823001</v>
      </c>
      <c r="AW45" s="13">
        <v>25047.474487278767</v>
      </c>
      <c r="AX45" s="13">
        <v>26556.633623343256</v>
      </c>
      <c r="AY45" s="13">
        <v>26374.717295720569</v>
      </c>
      <c r="AZ45" s="13">
        <v>27097.985640840569</v>
      </c>
      <c r="BA45" s="13">
        <v>27865.60502356408</v>
      </c>
      <c r="BB45" s="13">
        <v>26323.949714347575</v>
      </c>
      <c r="BC45" s="13">
        <v>26664.800900177583</v>
      </c>
      <c r="BD45" s="13">
        <v>27270.831820197571</v>
      </c>
      <c r="BE45" s="13">
        <v>27676.261937307561</v>
      </c>
      <c r="BF45" s="13">
        <v>28291.900239939998</v>
      </c>
      <c r="BG45" s="13">
        <v>29708.093264599993</v>
      </c>
      <c r="BH45" s="13">
        <v>30099.251516800006</v>
      </c>
      <c r="BI45" s="13">
        <v>31506.980356133052</v>
      </c>
      <c r="BJ45" s="13">
        <v>32648.127081991002</v>
      </c>
      <c r="BK45" s="13">
        <v>32890.463469390997</v>
      </c>
      <c r="BL45" s="13">
        <v>33638.11841585888</v>
      </c>
      <c r="BM45" s="13">
        <v>34306.630390116879</v>
      </c>
      <c r="BN45" s="13">
        <v>34730.133549205384</v>
      </c>
      <c r="BO45" s="13">
        <v>36142.251024903009</v>
      </c>
      <c r="BP45" s="13">
        <v>34180.320822973015</v>
      </c>
      <c r="BQ45" s="13">
        <v>34102.00415226</v>
      </c>
      <c r="BR45" s="13">
        <v>34195.315585589989</v>
      </c>
      <c r="BS45" s="13">
        <v>32125.829488790117</v>
      </c>
      <c r="BT45" s="13">
        <v>32012.86419222999</v>
      </c>
      <c r="BU45" s="13">
        <v>31984.764495505991</v>
      </c>
      <c r="BV45" s="13">
        <v>26776.20827770606</v>
      </c>
      <c r="BW45" s="13">
        <v>27570.763191239999</v>
      </c>
      <c r="BX45" s="13">
        <v>28073.217357359994</v>
      </c>
      <c r="BY45" s="13">
        <v>28716.457613459312</v>
      </c>
      <c r="BZ45" s="13">
        <v>29280.801469300008</v>
      </c>
      <c r="CA45" s="13">
        <v>29918.533872150001</v>
      </c>
      <c r="CB45" s="13">
        <v>30771.536369950001</v>
      </c>
      <c r="CC45" s="13">
        <v>30599.292248490008</v>
      </c>
      <c r="CD45" s="13">
        <v>31586.534539330001</v>
      </c>
      <c r="CE45" s="13">
        <v>32191.789663271898</v>
      </c>
      <c r="CF45" s="13">
        <v>30734.670698641905</v>
      </c>
      <c r="CG45" s="13">
        <v>31522.086291761912</v>
      </c>
      <c r="CH45" s="13">
        <v>32539.056176611903</v>
      </c>
      <c r="CI45" s="13">
        <v>32760.686084584908</v>
      </c>
      <c r="CJ45" s="13">
        <v>34531.639948734897</v>
      </c>
      <c r="CK45" s="13">
        <v>36854.579724964889</v>
      </c>
      <c r="CL45" s="13">
        <v>37639.785443991896</v>
      </c>
      <c r="CM45" s="13">
        <v>38784.446654221909</v>
      </c>
      <c r="CN45" s="13">
        <v>42111.85301503192</v>
      </c>
      <c r="CO45" s="13">
        <v>43401.457128881913</v>
      </c>
      <c r="CP45" s="13">
        <v>44856.209928341923</v>
      </c>
      <c r="CQ45" s="13">
        <v>46710.193793801904</v>
      </c>
      <c r="CR45" s="13">
        <v>47229.594238219994</v>
      </c>
      <c r="CS45" s="13">
        <v>48164.046120779974</v>
      </c>
      <c r="CT45" s="13">
        <v>48633.312062980011</v>
      </c>
      <c r="CU45" s="13">
        <v>49489.22592075602</v>
      </c>
      <c r="CV45" s="13">
        <v>50793.259961545984</v>
      </c>
      <c r="CW45" s="13">
        <v>47206.908528906002</v>
      </c>
      <c r="CX45" s="13">
        <v>48117.673603565978</v>
      </c>
      <c r="CY45" s="13">
        <v>49607.192594345994</v>
      </c>
      <c r="CZ45" s="13">
        <v>51568.751806690998</v>
      </c>
      <c r="DA45" s="13">
        <v>52203.999012191023</v>
      </c>
      <c r="DB45" s="13">
        <v>49351.668131300998</v>
      </c>
      <c r="DC45" s="13">
        <v>49795.870639961009</v>
      </c>
      <c r="DD45" s="13">
        <v>49432.153084280973</v>
      </c>
      <c r="DE45" s="13">
        <v>49626.851796181007</v>
      </c>
      <c r="DF45" s="13">
        <v>42472.484861625016</v>
      </c>
      <c r="DG45" s="13">
        <v>42499.812910355009</v>
      </c>
      <c r="DH45" s="13">
        <v>42515.702236271012</v>
      </c>
      <c r="DI45" s="13">
        <v>43668.899804766013</v>
      </c>
      <c r="DJ45" s="13">
        <v>43864.146470156011</v>
      </c>
      <c r="DK45" s="13">
        <v>44445.333560958999</v>
      </c>
      <c r="DL45" s="13">
        <v>45882.278457216031</v>
      </c>
      <c r="DM45" s="13">
        <v>46047.37982638301</v>
      </c>
      <c r="DN45" s="13">
        <v>47436.627103021005</v>
      </c>
      <c r="DO45" s="13">
        <v>48058.969226078007</v>
      </c>
      <c r="DP45" s="13">
        <v>48325.660217197998</v>
      </c>
      <c r="DQ45" s="13">
        <v>48248.667220571951</v>
      </c>
      <c r="DR45" s="13">
        <v>49016.753670812912</v>
      </c>
      <c r="DS45" s="13">
        <v>50129.652309875964</v>
      </c>
      <c r="DT45" s="13">
        <v>51274.38824552593</v>
      </c>
      <c r="DU45" s="13">
        <v>30570.997966472976</v>
      </c>
      <c r="DV45" s="13">
        <v>32827.161025164998</v>
      </c>
      <c r="DW45" s="13">
        <v>34363.449714570001</v>
      </c>
      <c r="DX45" s="13">
        <v>34385.827990573911</v>
      </c>
      <c r="DY45" s="13">
        <v>34697.015479670001</v>
      </c>
      <c r="DZ45" s="13">
        <v>34328.486165050017</v>
      </c>
    </row>
    <row r="46" spans="1:130" s="18" customFormat="1" x14ac:dyDescent="0.3">
      <c r="A46" s="15" t="s">
        <v>58</v>
      </c>
      <c r="B46" s="16">
        <v>8952.0149659999988</v>
      </c>
      <c r="C46" s="16">
        <v>9361.1832360000008</v>
      </c>
      <c r="D46" s="16">
        <v>9449.3172460000005</v>
      </c>
      <c r="E46" s="16">
        <v>9639.4907710000007</v>
      </c>
      <c r="F46" s="16">
        <v>9824.3684430426983</v>
      </c>
      <c r="G46" s="16">
        <v>9950.0861226886955</v>
      </c>
      <c r="H46" s="16">
        <v>10154.621569828496</v>
      </c>
      <c r="I46" s="16">
        <v>9834.099841979998</v>
      </c>
      <c r="J46" s="16">
        <v>9213.9199220907012</v>
      </c>
      <c r="K46" s="16">
        <v>9477.4822899999999</v>
      </c>
      <c r="L46" s="16">
        <v>9901.972499038</v>
      </c>
      <c r="M46" s="16">
        <v>10305.047607979497</v>
      </c>
      <c r="N46" s="16">
        <v>10636.925039551001</v>
      </c>
      <c r="O46" s="16">
        <v>10735.2</v>
      </c>
      <c r="P46" s="16">
        <v>10914.365778714002</v>
      </c>
      <c r="Q46" s="16">
        <v>11415.638436973</v>
      </c>
      <c r="R46" s="16">
        <v>11801.053820673</v>
      </c>
      <c r="S46" s="16">
        <v>11963.582875993003</v>
      </c>
      <c r="T46" s="16">
        <v>12077.607739163002</v>
      </c>
      <c r="U46" s="16">
        <v>12354.851455812997</v>
      </c>
      <c r="V46" s="16">
        <v>12726.847252563</v>
      </c>
      <c r="W46" s="16">
        <v>12585.529100113004</v>
      </c>
      <c r="X46" s="16">
        <v>12890.040520305995</v>
      </c>
      <c r="Y46" s="16">
        <v>13306.648763845998</v>
      </c>
      <c r="Z46" s="16">
        <v>13602.120253296005</v>
      </c>
      <c r="AA46" s="16">
        <v>13898.943677202989</v>
      </c>
      <c r="AB46" s="16">
        <v>14356.186221730995</v>
      </c>
      <c r="AC46" s="16">
        <v>14919.242648211008</v>
      </c>
      <c r="AD46" s="16">
        <v>15079.508321790992</v>
      </c>
      <c r="AE46" s="16">
        <v>15383.741811711005</v>
      </c>
      <c r="AF46" s="16">
        <v>15838.256216302998</v>
      </c>
      <c r="AG46" s="16">
        <v>16264.812202533003</v>
      </c>
      <c r="AH46" s="16">
        <v>16745.354480683</v>
      </c>
      <c r="AI46" s="16">
        <v>17064.669918263</v>
      </c>
      <c r="AJ46" s="16">
        <v>17412.352190942995</v>
      </c>
      <c r="AK46" s="16">
        <v>18012.528466753003</v>
      </c>
      <c r="AL46" s="16">
        <v>18888.311350069998</v>
      </c>
      <c r="AM46" s="16">
        <v>18260.025710934398</v>
      </c>
      <c r="AN46" s="16">
        <v>18465.9550529144</v>
      </c>
      <c r="AO46" s="16">
        <v>18949.571969390006</v>
      </c>
      <c r="AP46" s="16">
        <v>18393.049659159999</v>
      </c>
      <c r="AQ46" s="16">
        <v>20000.771541820006</v>
      </c>
      <c r="AR46" s="16">
        <v>20263.148067827497</v>
      </c>
      <c r="AS46" s="16">
        <v>20834.903682937002</v>
      </c>
      <c r="AT46" s="16">
        <v>20514.711737272995</v>
      </c>
      <c r="AU46" s="16">
        <v>21278.718034532998</v>
      </c>
      <c r="AV46" s="16">
        <v>21735.591708913002</v>
      </c>
      <c r="AW46" s="16">
        <v>23300.164662202526</v>
      </c>
      <c r="AX46" s="16">
        <v>24709.932067138783</v>
      </c>
      <c r="AY46" s="16">
        <v>24578.724297240569</v>
      </c>
      <c r="AZ46" s="16">
        <v>25192.699550370566</v>
      </c>
      <c r="BA46" s="16">
        <v>25776.099991591578</v>
      </c>
      <c r="BB46" s="16">
        <v>24390.384204307575</v>
      </c>
      <c r="BC46" s="16">
        <v>24621.998483927582</v>
      </c>
      <c r="BD46" s="16">
        <v>25074.254442317571</v>
      </c>
      <c r="BE46" s="16">
        <v>25434.24822401756</v>
      </c>
      <c r="BF46" s="16">
        <v>25925.318534829999</v>
      </c>
      <c r="BG46" s="16">
        <v>27271.906206819996</v>
      </c>
      <c r="BH46" s="16">
        <v>27664.182445550006</v>
      </c>
      <c r="BI46" s="16">
        <v>29092.830659498199</v>
      </c>
      <c r="BJ46" s="16">
        <v>30128.726736781002</v>
      </c>
      <c r="BK46" s="16">
        <v>30389.760108530998</v>
      </c>
      <c r="BL46" s="16">
        <v>31107.296972067597</v>
      </c>
      <c r="BM46" s="16">
        <v>31710.930332203752</v>
      </c>
      <c r="BN46" s="16">
        <v>32112.444325212258</v>
      </c>
      <c r="BO46" s="16">
        <v>33466.102673523877</v>
      </c>
      <c r="BP46" s="16">
        <v>31793.499376607888</v>
      </c>
      <c r="BQ46" s="16">
        <v>31665.938836046869</v>
      </c>
      <c r="BR46" s="16">
        <v>31687.111695546861</v>
      </c>
      <c r="BS46" s="16">
        <v>29671.545356870116</v>
      </c>
      <c r="BT46" s="16">
        <v>29541.285706959989</v>
      </c>
      <c r="BU46" s="16">
        <v>29307.782269365991</v>
      </c>
      <c r="BV46" s="16">
        <v>24254.747711246058</v>
      </c>
      <c r="BW46" s="16">
        <v>25072.149900309996</v>
      </c>
      <c r="BX46" s="16">
        <v>25564.186588919998</v>
      </c>
      <c r="BY46" s="16">
        <v>26182.502601689313</v>
      </c>
      <c r="BZ46" s="16">
        <v>26629.206964710007</v>
      </c>
      <c r="CA46" s="16">
        <v>26940.277919610002</v>
      </c>
      <c r="CB46" s="16">
        <v>27766.003008019998</v>
      </c>
      <c r="CC46" s="16">
        <v>27450.16007752001</v>
      </c>
      <c r="CD46" s="16">
        <v>28318.694507930002</v>
      </c>
      <c r="CE46" s="16">
        <v>28776.070672311904</v>
      </c>
      <c r="CF46" s="16">
        <v>27396.633062281904</v>
      </c>
      <c r="CG46" s="16">
        <v>28033.086061831909</v>
      </c>
      <c r="CH46" s="16">
        <v>28838.136709171908</v>
      </c>
      <c r="CI46" s="16">
        <v>28994.786673564908</v>
      </c>
      <c r="CJ46" s="16">
        <v>30619.572326054898</v>
      </c>
      <c r="CK46" s="16">
        <v>32649.486059044892</v>
      </c>
      <c r="CL46" s="16">
        <v>33277.979125511891</v>
      </c>
      <c r="CM46" s="16">
        <v>34289.500938181904</v>
      </c>
      <c r="CN46" s="16">
        <v>37778.702280501915</v>
      </c>
      <c r="CO46" s="16">
        <v>38882.312547381916</v>
      </c>
      <c r="CP46" s="16">
        <v>39863.338028371923</v>
      </c>
      <c r="CQ46" s="16">
        <v>41660.503034041903</v>
      </c>
      <c r="CR46" s="16">
        <v>42299.117235789992</v>
      </c>
      <c r="CS46" s="16">
        <v>43308.842486629976</v>
      </c>
      <c r="CT46" s="16">
        <v>43836.466714930015</v>
      </c>
      <c r="CU46" s="16">
        <v>44706.218150956018</v>
      </c>
      <c r="CV46" s="16">
        <v>45893.840215005985</v>
      </c>
      <c r="CW46" s="16">
        <v>42669.382029485998</v>
      </c>
      <c r="CX46" s="16">
        <v>43541.654666885981</v>
      </c>
      <c r="CY46" s="16">
        <v>44987.157107875995</v>
      </c>
      <c r="CZ46" s="16">
        <v>46383.795249760995</v>
      </c>
      <c r="DA46" s="16">
        <v>47142.433841441023</v>
      </c>
      <c r="DB46" s="16">
        <v>44498.458496831001</v>
      </c>
      <c r="DC46" s="16">
        <v>44870.11585974101</v>
      </c>
      <c r="DD46" s="16">
        <v>44845.219549330977</v>
      </c>
      <c r="DE46" s="16">
        <v>45316.96404873101</v>
      </c>
      <c r="DF46" s="16">
        <v>38563.564723525007</v>
      </c>
      <c r="DG46" s="16">
        <v>38868.308120615009</v>
      </c>
      <c r="DH46" s="16">
        <v>39005.364702561004</v>
      </c>
      <c r="DI46" s="16">
        <v>39924.320988126012</v>
      </c>
      <c r="DJ46" s="16">
        <v>40063.308288276014</v>
      </c>
      <c r="DK46" s="16">
        <v>40588.489203129</v>
      </c>
      <c r="DL46" s="16">
        <v>41766.751138716027</v>
      </c>
      <c r="DM46" s="16">
        <v>41791.899706063006</v>
      </c>
      <c r="DN46" s="16">
        <v>43245.939596471006</v>
      </c>
      <c r="DO46" s="16">
        <v>43807.483688298009</v>
      </c>
      <c r="DP46" s="16">
        <v>44201.675883517993</v>
      </c>
      <c r="DQ46" s="16">
        <v>44085.441295431949</v>
      </c>
      <c r="DR46" s="16">
        <v>44929.233617162907</v>
      </c>
      <c r="DS46" s="16">
        <v>46019.571134125959</v>
      </c>
      <c r="DT46" s="16">
        <v>46888.841838345921</v>
      </c>
      <c r="DU46" s="16">
        <v>26101.176848992978</v>
      </c>
      <c r="DV46" s="16">
        <v>28248.464881304997</v>
      </c>
      <c r="DW46" s="16">
        <v>29768.27810838</v>
      </c>
      <c r="DX46" s="16">
        <v>29902.678874371908</v>
      </c>
      <c r="DY46" s="16">
        <v>30208.841744209996</v>
      </c>
      <c r="DZ46" s="16">
        <v>29785.706793750014</v>
      </c>
    </row>
    <row r="47" spans="1:130" s="18" customFormat="1" x14ac:dyDescent="0.3">
      <c r="A47" s="15" t="s">
        <v>59</v>
      </c>
      <c r="B47" s="16">
        <v>674.91068259999997</v>
      </c>
      <c r="C47" s="16">
        <v>624.18583569999998</v>
      </c>
      <c r="D47" s="16">
        <v>656.7674902</v>
      </c>
      <c r="E47" s="16">
        <v>659.31164439999998</v>
      </c>
      <c r="F47" s="16">
        <v>700.04276382900002</v>
      </c>
      <c r="G47" s="16">
        <v>725.9263017080001</v>
      </c>
      <c r="H47" s="16">
        <v>719.18327605800016</v>
      </c>
      <c r="I47" s="16">
        <v>723.17900416800001</v>
      </c>
      <c r="J47" s="16">
        <v>756.12284027800001</v>
      </c>
      <c r="K47" s="16">
        <v>751.55822000000001</v>
      </c>
      <c r="L47" s="16">
        <v>730.14905648300009</v>
      </c>
      <c r="M47" s="16">
        <v>756.22984704299995</v>
      </c>
      <c r="N47" s="16">
        <v>686.39072234199989</v>
      </c>
      <c r="O47" s="16">
        <v>613.9</v>
      </c>
      <c r="P47" s="16">
        <v>598.40404205099992</v>
      </c>
      <c r="Q47" s="16">
        <v>614.18632773100012</v>
      </c>
      <c r="R47" s="16">
        <v>626.29044837099991</v>
      </c>
      <c r="S47" s="16">
        <v>664.25107676599998</v>
      </c>
      <c r="T47" s="16">
        <v>577.1051240569999</v>
      </c>
      <c r="U47" s="16">
        <v>554.4138563370002</v>
      </c>
      <c r="V47" s="16">
        <v>553.43961714900001</v>
      </c>
      <c r="W47" s="16">
        <v>537.28732578900008</v>
      </c>
      <c r="X47" s="16">
        <v>533.48594072899994</v>
      </c>
      <c r="Y47" s="16">
        <v>560.99362393900003</v>
      </c>
      <c r="Z47" s="16">
        <v>766.07321676900006</v>
      </c>
      <c r="AA47" s="16">
        <v>804.40890444900003</v>
      </c>
      <c r="AB47" s="16">
        <v>861.85016676899988</v>
      </c>
      <c r="AC47" s="16">
        <v>867.30020276899984</v>
      </c>
      <c r="AD47" s="16">
        <v>926.51586893899992</v>
      </c>
      <c r="AE47" s="16">
        <v>935.78076766900006</v>
      </c>
      <c r="AF47" s="16">
        <v>887.22920877999991</v>
      </c>
      <c r="AG47" s="16">
        <v>865.95468412999981</v>
      </c>
      <c r="AH47" s="16">
        <v>735.13389043000006</v>
      </c>
      <c r="AI47" s="16">
        <v>794.5884560899998</v>
      </c>
      <c r="AJ47" s="16">
        <v>808.99105402999987</v>
      </c>
      <c r="AK47" s="16">
        <v>773.12987056499992</v>
      </c>
      <c r="AL47" s="16">
        <v>653.14365978000001</v>
      </c>
      <c r="AM47" s="16">
        <v>708.56052731499983</v>
      </c>
      <c r="AN47" s="16">
        <v>570.88567721000015</v>
      </c>
      <c r="AO47" s="16">
        <v>892.26543288000005</v>
      </c>
      <c r="AP47" s="16">
        <v>565.28386544999989</v>
      </c>
      <c r="AQ47" s="16">
        <v>619.39070709999999</v>
      </c>
      <c r="AR47" s="16">
        <v>622.73112990000004</v>
      </c>
      <c r="AS47" s="16">
        <v>621.04848139000001</v>
      </c>
      <c r="AT47" s="16">
        <v>621.79395553999996</v>
      </c>
      <c r="AU47" s="16">
        <v>693.46135831999993</v>
      </c>
      <c r="AV47" s="16">
        <v>693.53815171999997</v>
      </c>
      <c r="AW47" s="16">
        <v>713.51882815999977</v>
      </c>
      <c r="AX47" s="16">
        <v>733.34599743999991</v>
      </c>
      <c r="AY47" s="16">
        <v>721.66064620999998</v>
      </c>
      <c r="AZ47" s="16">
        <v>829.97764528000005</v>
      </c>
      <c r="BA47" s="16">
        <v>994.02818292000006</v>
      </c>
      <c r="BB47" s="16">
        <v>925.16094043999976</v>
      </c>
      <c r="BC47" s="16">
        <v>998.1128055800001</v>
      </c>
      <c r="BD47" s="16">
        <v>1097.8216213000001</v>
      </c>
      <c r="BE47" s="16">
        <v>1135.6954731200001</v>
      </c>
      <c r="BF47" s="16">
        <v>1281.3202097899998</v>
      </c>
      <c r="BG47" s="16">
        <v>1335.1581352999999</v>
      </c>
      <c r="BH47" s="16">
        <v>1298.0953379999999</v>
      </c>
      <c r="BI47" s="16">
        <v>1212.0302735499999</v>
      </c>
      <c r="BJ47" s="16">
        <v>1162.36061991</v>
      </c>
      <c r="BK47" s="16">
        <v>1236.0525399000001</v>
      </c>
      <c r="BL47" s="16">
        <v>1249.5508473431253</v>
      </c>
      <c r="BM47" s="16">
        <v>1276.3692175031256</v>
      </c>
      <c r="BN47" s="16">
        <v>1301.4176915331254</v>
      </c>
      <c r="BO47" s="16">
        <v>1288.1460890431256</v>
      </c>
      <c r="BP47" s="16">
        <v>1075.7001727831259</v>
      </c>
      <c r="BQ47" s="16">
        <v>1034.4033591931254</v>
      </c>
      <c r="BR47" s="16">
        <v>1071.0782816931253</v>
      </c>
      <c r="BS47" s="16">
        <v>1081.0847748400001</v>
      </c>
      <c r="BT47" s="16">
        <v>1079.16364254</v>
      </c>
      <c r="BU47" s="16">
        <v>1076.6420639700002</v>
      </c>
      <c r="BV47" s="16">
        <v>1114.8137655</v>
      </c>
      <c r="BW47" s="16">
        <v>1164.20270921</v>
      </c>
      <c r="BX47" s="16">
        <v>1163.5220321099998</v>
      </c>
      <c r="BY47" s="16">
        <v>1146.0805692999998</v>
      </c>
      <c r="BZ47" s="16">
        <v>1161.2815028999999</v>
      </c>
      <c r="CA47" s="16">
        <v>1186.7498732000001</v>
      </c>
      <c r="CB47" s="16">
        <v>1134.5108865599998</v>
      </c>
      <c r="CC47" s="16">
        <v>1185.3310015999998</v>
      </c>
      <c r="CD47" s="16">
        <v>1188.5106412299999</v>
      </c>
      <c r="CE47" s="16">
        <v>1262.57221086</v>
      </c>
      <c r="CF47" s="16">
        <v>1246.6913900699999</v>
      </c>
      <c r="CG47" s="16">
        <v>1273.4173236900001</v>
      </c>
      <c r="CH47" s="16">
        <v>1278.0897846399998</v>
      </c>
      <c r="CI47" s="16">
        <v>1310.2583460999999</v>
      </c>
      <c r="CJ47" s="16">
        <v>1316.51874279</v>
      </c>
      <c r="CK47" s="16">
        <v>1410.6988761299999</v>
      </c>
      <c r="CL47" s="16">
        <v>1424.21835091</v>
      </c>
      <c r="CM47" s="16">
        <v>1468.51804416</v>
      </c>
      <c r="CN47" s="16">
        <v>1225.1668852199998</v>
      </c>
      <c r="CO47" s="16">
        <v>1304.0293027800001</v>
      </c>
      <c r="CP47" s="16">
        <v>1374.8623058799999</v>
      </c>
      <c r="CQ47" s="16">
        <v>1402.4383584499999</v>
      </c>
      <c r="CR47" s="16">
        <v>1383.4651986499996</v>
      </c>
      <c r="CS47" s="16">
        <v>1338.44921086</v>
      </c>
      <c r="CT47" s="16">
        <v>1422.3888784400001</v>
      </c>
      <c r="CU47" s="16">
        <v>1383.4611524400002</v>
      </c>
      <c r="CV47" s="16">
        <v>1382.6109268599998</v>
      </c>
      <c r="CW47" s="16">
        <v>1224.64057428</v>
      </c>
      <c r="CX47" s="16">
        <v>1239.5317529000001</v>
      </c>
      <c r="CY47" s="16">
        <v>1226.55953942</v>
      </c>
      <c r="CZ47" s="16">
        <v>1817.90061195</v>
      </c>
      <c r="DA47" s="16">
        <v>1660.2143400299999</v>
      </c>
      <c r="DB47" s="16">
        <v>1545.2194062900001</v>
      </c>
      <c r="DC47" s="16">
        <v>1649.1000654899999</v>
      </c>
      <c r="DD47" s="16">
        <v>1299.0324971499999</v>
      </c>
      <c r="DE47" s="16">
        <v>897.00613227000019</v>
      </c>
      <c r="DF47" s="16">
        <v>1212.9674494300002</v>
      </c>
      <c r="DG47" s="16">
        <v>1085.6693360700001</v>
      </c>
      <c r="DH47" s="16">
        <v>1029.1522450100001</v>
      </c>
      <c r="DI47" s="16">
        <v>1049.36954292</v>
      </c>
      <c r="DJ47" s="16">
        <v>1051.84595199</v>
      </c>
      <c r="DK47" s="16">
        <v>1059.7272375999999</v>
      </c>
      <c r="DL47" s="16">
        <v>671.20841836</v>
      </c>
      <c r="DM47" s="16">
        <v>668.81687736000003</v>
      </c>
      <c r="DN47" s="16">
        <v>667.00144290000026</v>
      </c>
      <c r="DO47" s="16">
        <v>684.36763088000009</v>
      </c>
      <c r="DP47" s="16">
        <v>701.40357327000015</v>
      </c>
      <c r="DQ47" s="16">
        <v>705.72490796000011</v>
      </c>
      <c r="DR47" s="16">
        <v>624.34743996000009</v>
      </c>
      <c r="DS47" s="16">
        <v>571.00992677000011</v>
      </c>
      <c r="DT47" s="16">
        <v>561.15919419000011</v>
      </c>
      <c r="DU47" s="16">
        <v>556.27477059000012</v>
      </c>
      <c r="DV47" s="16">
        <v>597.77056169999992</v>
      </c>
      <c r="DW47" s="16">
        <v>624.17885323999997</v>
      </c>
      <c r="DX47" s="16">
        <v>623.2351524999998</v>
      </c>
      <c r="DY47" s="16">
        <v>615.95238982000012</v>
      </c>
      <c r="DZ47" s="16">
        <v>640.87545218000014</v>
      </c>
    </row>
    <row r="48" spans="1:130" s="18" customFormat="1" x14ac:dyDescent="0.3">
      <c r="A48" s="15" t="s">
        <v>60</v>
      </c>
      <c r="B48" s="16">
        <v>642.27393940000002</v>
      </c>
      <c r="C48" s="16">
        <v>755.29792870000006</v>
      </c>
      <c r="D48" s="16">
        <v>736.6029585</v>
      </c>
      <c r="E48" s="16">
        <v>784.08773280000003</v>
      </c>
      <c r="F48" s="16">
        <v>785.55983333099982</v>
      </c>
      <c r="G48" s="16">
        <v>761.5633805870001</v>
      </c>
      <c r="H48" s="16">
        <v>757.62086240300005</v>
      </c>
      <c r="I48" s="16">
        <v>771.82866287600018</v>
      </c>
      <c r="J48" s="16">
        <v>743.15458698500015</v>
      </c>
      <c r="K48" s="16">
        <v>768.08401000000003</v>
      </c>
      <c r="L48" s="16">
        <v>784.58090211300009</v>
      </c>
      <c r="M48" s="16">
        <v>782.64380116300015</v>
      </c>
      <c r="N48" s="16">
        <v>748.89054839560004</v>
      </c>
      <c r="O48" s="16">
        <v>744.5</v>
      </c>
      <c r="P48" s="16">
        <v>719.58181306160009</v>
      </c>
      <c r="Q48" s="16">
        <v>751.23918109160002</v>
      </c>
      <c r="R48" s="16">
        <v>757.17186209160025</v>
      </c>
      <c r="S48" s="16">
        <v>772.40491213160021</v>
      </c>
      <c r="T48" s="16">
        <v>741.26754340160005</v>
      </c>
      <c r="U48" s="16">
        <v>797.09875095159998</v>
      </c>
      <c r="V48" s="16">
        <v>800.19064802360003</v>
      </c>
      <c r="W48" s="16">
        <v>824.69723623359982</v>
      </c>
      <c r="X48" s="16">
        <v>803.34113880360007</v>
      </c>
      <c r="Y48" s="16">
        <v>830.94496406359985</v>
      </c>
      <c r="Z48" s="16">
        <v>878.58004499360015</v>
      </c>
      <c r="AA48" s="16">
        <v>938.47430708360014</v>
      </c>
      <c r="AB48" s="16">
        <v>943.97854493360012</v>
      </c>
      <c r="AC48" s="16">
        <v>946.98367319359988</v>
      </c>
      <c r="AD48" s="16">
        <v>823.75368138359988</v>
      </c>
      <c r="AE48" s="16">
        <v>831.69543764360014</v>
      </c>
      <c r="AF48" s="16">
        <v>828.20434743999954</v>
      </c>
      <c r="AG48" s="16">
        <v>827.34582347999992</v>
      </c>
      <c r="AH48" s="16">
        <v>832.23075060000019</v>
      </c>
      <c r="AI48" s="16">
        <v>844.78596608000009</v>
      </c>
      <c r="AJ48" s="16">
        <v>798.27511948000006</v>
      </c>
      <c r="AK48" s="16">
        <v>752.75563156500016</v>
      </c>
      <c r="AL48" s="16">
        <v>744.19474878000005</v>
      </c>
      <c r="AM48" s="16">
        <v>767.51713194659987</v>
      </c>
      <c r="AN48" s="16">
        <v>788.34231870159999</v>
      </c>
      <c r="AO48" s="16">
        <v>841.77230841000005</v>
      </c>
      <c r="AP48" s="16">
        <v>796.61576144999992</v>
      </c>
      <c r="AQ48" s="16">
        <v>858.45567860999995</v>
      </c>
      <c r="AR48" s="16">
        <v>896.18555558100013</v>
      </c>
      <c r="AS48" s="16">
        <v>887.02359943000022</v>
      </c>
      <c r="AT48" s="16">
        <v>851.94504339000025</v>
      </c>
      <c r="AU48" s="16">
        <v>883.00102190000018</v>
      </c>
      <c r="AV48" s="16">
        <v>861.76524319000032</v>
      </c>
      <c r="AW48" s="16">
        <v>1033.7909969162401</v>
      </c>
      <c r="AX48" s="16">
        <v>1113.355558764473</v>
      </c>
      <c r="AY48" s="16">
        <v>1074.3323522700005</v>
      </c>
      <c r="AZ48" s="16">
        <v>1075.3084451900002</v>
      </c>
      <c r="BA48" s="16">
        <v>1095.4768490525003</v>
      </c>
      <c r="BB48" s="16">
        <v>1008.4045696000002</v>
      </c>
      <c r="BC48" s="16">
        <v>1044.6896106700001</v>
      </c>
      <c r="BD48" s="16">
        <v>1098.7557565800003</v>
      </c>
      <c r="BE48" s="16">
        <v>1106.3182401700003</v>
      </c>
      <c r="BF48" s="16">
        <v>1085.2614953200002</v>
      </c>
      <c r="BG48" s="16">
        <v>1101.0289224800001</v>
      </c>
      <c r="BH48" s="16">
        <v>1136.9737332500004</v>
      </c>
      <c r="BI48" s="16">
        <v>1202.1194230848505</v>
      </c>
      <c r="BJ48" s="16">
        <v>1357.0397253000003</v>
      </c>
      <c r="BK48" s="16">
        <v>1264.6508209599999</v>
      </c>
      <c r="BL48" s="16">
        <v>1281.2705964481599</v>
      </c>
      <c r="BM48" s="16">
        <v>1319.3308404099998</v>
      </c>
      <c r="BN48" s="16">
        <v>1316.2715324599997</v>
      </c>
      <c r="BO48" s="16">
        <v>1388.0022623360001</v>
      </c>
      <c r="BP48" s="16">
        <v>1311.1212735820002</v>
      </c>
      <c r="BQ48" s="16">
        <v>1401.6619570199998</v>
      </c>
      <c r="BR48" s="16">
        <v>1437.1256083499993</v>
      </c>
      <c r="BS48" s="16">
        <v>1373.1993570800003</v>
      </c>
      <c r="BT48" s="16">
        <v>1392.4148427299999</v>
      </c>
      <c r="BU48" s="16">
        <v>1600.3401621700002</v>
      </c>
      <c r="BV48" s="16">
        <v>1406.6468009600003</v>
      </c>
      <c r="BW48" s="16">
        <v>1334.4105817200002</v>
      </c>
      <c r="BX48" s="16">
        <v>1345.5087363299999</v>
      </c>
      <c r="BY48" s="16">
        <v>1387.8744424700003</v>
      </c>
      <c r="BZ48" s="16">
        <v>1490.31300169</v>
      </c>
      <c r="CA48" s="16">
        <v>1791.5060793399998</v>
      </c>
      <c r="CB48" s="16">
        <v>1871.0224753699999</v>
      </c>
      <c r="CC48" s="16">
        <v>1963.80116937</v>
      </c>
      <c r="CD48" s="16">
        <v>2079.3293901700004</v>
      </c>
      <c r="CE48" s="16">
        <v>2153.1467801000003</v>
      </c>
      <c r="CF48" s="16">
        <v>2091.3462462900002</v>
      </c>
      <c r="CG48" s="16">
        <v>2215.5829062399998</v>
      </c>
      <c r="CH48" s="16">
        <v>2422.8296828000002</v>
      </c>
      <c r="CI48" s="16">
        <v>2455.6410649200002</v>
      </c>
      <c r="CJ48" s="16">
        <v>2595.5488798899996</v>
      </c>
      <c r="CK48" s="16">
        <v>2794.3947897900002</v>
      </c>
      <c r="CL48" s="16">
        <v>2937.5879675699998</v>
      </c>
      <c r="CM48" s="16">
        <v>3026.4276718800002</v>
      </c>
      <c r="CN48" s="16">
        <v>3107.9838493100006</v>
      </c>
      <c r="CO48" s="16">
        <v>3215.1152787199999</v>
      </c>
      <c r="CP48" s="16">
        <v>3618.0095940899996</v>
      </c>
      <c r="CQ48" s="16">
        <v>3647.2524013100006</v>
      </c>
      <c r="CR48" s="16">
        <v>3547.0118037799994</v>
      </c>
      <c r="CS48" s="16">
        <v>3516.7544232900004</v>
      </c>
      <c r="CT48" s="16">
        <v>3374.4564696100001</v>
      </c>
      <c r="CU48" s="16">
        <v>3399.5466173600003</v>
      </c>
      <c r="CV48" s="16">
        <v>3516.8088196800013</v>
      </c>
      <c r="CW48" s="16">
        <v>3312.8859251400008</v>
      </c>
      <c r="CX48" s="16">
        <v>3336.4871837800006</v>
      </c>
      <c r="CY48" s="16">
        <v>3393.4759470500003</v>
      </c>
      <c r="CZ48" s="16">
        <v>3367.0559449800007</v>
      </c>
      <c r="DA48" s="16">
        <v>3401.3508307200004</v>
      </c>
      <c r="DB48" s="16">
        <v>3307.99022818</v>
      </c>
      <c r="DC48" s="16">
        <v>3276.6547147300003</v>
      </c>
      <c r="DD48" s="16">
        <v>3287.9010378000003</v>
      </c>
      <c r="DE48" s="16">
        <v>3412.8816151800002</v>
      </c>
      <c r="DF48" s="16">
        <v>2695.9526886699996</v>
      </c>
      <c r="DG48" s="16">
        <v>2545.8354536699999</v>
      </c>
      <c r="DH48" s="16">
        <v>2481.1852886999995</v>
      </c>
      <c r="DI48" s="16">
        <v>2695.2092737200005</v>
      </c>
      <c r="DJ48" s="16">
        <v>2748.9922298900001</v>
      </c>
      <c r="DK48" s="16">
        <v>2797.1171202300006</v>
      </c>
      <c r="DL48" s="16">
        <v>3444.3189001400006</v>
      </c>
      <c r="DM48" s="16">
        <v>3586.6632429599999</v>
      </c>
      <c r="DN48" s="16">
        <v>3523.6860636500005</v>
      </c>
      <c r="DO48" s="16">
        <v>3567.1179069</v>
      </c>
      <c r="DP48" s="16">
        <v>3422.58076041</v>
      </c>
      <c r="DQ48" s="16">
        <v>3457.5010171800004</v>
      </c>
      <c r="DR48" s="16">
        <v>3463.1726136900006</v>
      </c>
      <c r="DS48" s="16">
        <v>3539.0712489800003</v>
      </c>
      <c r="DT48" s="16">
        <v>3824.3872129899996</v>
      </c>
      <c r="DU48" s="16">
        <v>3913.5463468899998</v>
      </c>
      <c r="DV48" s="16">
        <v>3980.92558216</v>
      </c>
      <c r="DW48" s="16">
        <v>3970.9927529500001</v>
      </c>
      <c r="DX48" s="16">
        <v>3859.9139637020007</v>
      </c>
      <c r="DY48" s="16">
        <v>3872.2213456400004</v>
      </c>
      <c r="DZ48" s="16">
        <v>3901.9039191200009</v>
      </c>
    </row>
    <row r="49" spans="1:130" s="14" customFormat="1" x14ac:dyDescent="0.3">
      <c r="A49" s="12" t="s">
        <v>61</v>
      </c>
      <c r="B49" s="13">
        <v>1521.4209999999998</v>
      </c>
      <c r="C49" s="13">
        <v>1386.67</v>
      </c>
      <c r="D49" s="13">
        <v>1356.79</v>
      </c>
      <c r="E49" s="13">
        <v>1356.27</v>
      </c>
      <c r="F49" s="13">
        <v>1342.5404173157997</v>
      </c>
      <c r="G49" s="13">
        <v>1372.6152009098</v>
      </c>
      <c r="H49" s="13">
        <v>1415.5066513521001</v>
      </c>
      <c r="I49" s="13">
        <v>1422.4630728851</v>
      </c>
      <c r="J49" s="13">
        <v>1398.6774419956</v>
      </c>
      <c r="K49" s="13">
        <v>1407.4189739999999</v>
      </c>
      <c r="L49" s="13">
        <v>1560.4767851085001</v>
      </c>
      <c r="M49" s="13">
        <v>1555.0895182184997</v>
      </c>
      <c r="N49" s="13">
        <v>1555.9797075965002</v>
      </c>
      <c r="O49" s="13">
        <v>1553.8</v>
      </c>
      <c r="P49" s="13">
        <v>1593.5593138894999</v>
      </c>
      <c r="Q49" s="13">
        <v>1710.6385030795</v>
      </c>
      <c r="R49" s="13">
        <v>1859.6132754335003</v>
      </c>
      <c r="S49" s="13">
        <v>1936.5679347485002</v>
      </c>
      <c r="T49" s="13">
        <v>2073.2645174585004</v>
      </c>
      <c r="U49" s="13">
        <v>1926.6586657084999</v>
      </c>
      <c r="V49" s="13">
        <v>1960.4713887365003</v>
      </c>
      <c r="W49" s="13">
        <v>1977.7120310615001</v>
      </c>
      <c r="X49" s="13">
        <v>1969.1522022415004</v>
      </c>
      <c r="Y49" s="13">
        <v>2025.8425937215002</v>
      </c>
      <c r="Z49" s="13">
        <v>2138.6128369615003</v>
      </c>
      <c r="AA49" s="13">
        <v>2080.6042044814999</v>
      </c>
      <c r="AB49" s="13">
        <v>2083.7890930215003</v>
      </c>
      <c r="AC49" s="13">
        <v>2168.0305307414997</v>
      </c>
      <c r="AD49" s="13">
        <v>2299.0133426315001</v>
      </c>
      <c r="AE49" s="13">
        <v>2276.3705572614999</v>
      </c>
      <c r="AF49" s="13">
        <v>2438.1796366600001</v>
      </c>
      <c r="AG49" s="13">
        <v>2433.8162214900003</v>
      </c>
      <c r="AH49" s="13">
        <v>2426.92485326</v>
      </c>
      <c r="AI49" s="13">
        <v>2442.0917089599998</v>
      </c>
      <c r="AJ49" s="13">
        <v>2429.978456580001</v>
      </c>
      <c r="AK49" s="13">
        <v>2497.0036725680002</v>
      </c>
      <c r="AL49" s="13">
        <v>2462.6083599980007</v>
      </c>
      <c r="AM49" s="13">
        <v>2458.4886104800007</v>
      </c>
      <c r="AN49" s="13">
        <v>2581.3463366399997</v>
      </c>
      <c r="AO49" s="13">
        <v>2537.2660456299996</v>
      </c>
      <c r="AP49" s="13">
        <v>2469.8991598099997</v>
      </c>
      <c r="AQ49" s="13">
        <v>2494.649313930001</v>
      </c>
      <c r="AR49" s="13">
        <v>2455.8359278600001</v>
      </c>
      <c r="AS49" s="13">
        <v>2451.0161527099999</v>
      </c>
      <c r="AT49" s="13">
        <v>2416.9817891700009</v>
      </c>
      <c r="AU49" s="13">
        <v>2478.5966439399999</v>
      </c>
      <c r="AV49" s="13">
        <v>2524.0177901899997</v>
      </c>
      <c r="AW49" s="13">
        <v>2663.9786510499998</v>
      </c>
      <c r="AX49" s="13">
        <v>2977.0142904100003</v>
      </c>
      <c r="AY49" s="13">
        <v>3022.3311984099996</v>
      </c>
      <c r="AZ49" s="13">
        <v>3005.7116064399993</v>
      </c>
      <c r="BA49" s="13">
        <v>2936.2431427699989</v>
      </c>
      <c r="BB49" s="13">
        <v>2230.0411618700005</v>
      </c>
      <c r="BC49" s="13">
        <v>2333.3270403800002</v>
      </c>
      <c r="BD49" s="13">
        <v>2370.7701550100001</v>
      </c>
      <c r="BE49" s="13">
        <v>2347.7779039899997</v>
      </c>
      <c r="BF49" s="13">
        <v>2342.4523571599998</v>
      </c>
      <c r="BG49" s="13">
        <v>2441.4284306600002</v>
      </c>
      <c r="BH49" s="13">
        <v>2347.1221669099996</v>
      </c>
      <c r="BI49" s="13">
        <v>2290.5760861700001</v>
      </c>
      <c r="BJ49" s="13">
        <v>2395.1371759600001</v>
      </c>
      <c r="BK49" s="13">
        <v>2382.2605094899995</v>
      </c>
      <c r="BL49" s="13">
        <v>2383.6748894899997</v>
      </c>
      <c r="BM49" s="13">
        <v>2335.4719187700002</v>
      </c>
      <c r="BN49" s="13">
        <v>2376.7274952300004</v>
      </c>
      <c r="BO49" s="13">
        <v>2385.6107503399999</v>
      </c>
      <c r="BP49" s="13">
        <v>2196.7698645899995</v>
      </c>
      <c r="BQ49" s="13">
        <v>2280.2259338800004</v>
      </c>
      <c r="BR49" s="13">
        <v>2335.941368069999</v>
      </c>
      <c r="BS49" s="13">
        <v>2253.7876879400005</v>
      </c>
      <c r="BT49" s="13">
        <v>2242.3715813300005</v>
      </c>
      <c r="BU49" s="13">
        <v>2236.9450963600002</v>
      </c>
      <c r="BV49" s="13">
        <v>1539.5312240999997</v>
      </c>
      <c r="BW49" s="13">
        <v>1624.7723186200001</v>
      </c>
      <c r="BX49" s="13">
        <v>1678.6465351199997</v>
      </c>
      <c r="BY49" s="13">
        <v>1713.6790958600006</v>
      </c>
      <c r="BZ49" s="13">
        <v>1668.5290616800007</v>
      </c>
      <c r="CA49" s="13">
        <v>1769.2374507400002</v>
      </c>
      <c r="CB49" s="13">
        <v>1795.0588102000004</v>
      </c>
      <c r="CC49" s="13">
        <v>1982.92480796</v>
      </c>
      <c r="CD49" s="13">
        <v>2052.1805002300002</v>
      </c>
      <c r="CE49" s="13">
        <v>2158.9309209800008</v>
      </c>
      <c r="CF49" s="13">
        <v>1982.5225165100003</v>
      </c>
      <c r="CG49" s="13">
        <v>2094.91475803</v>
      </c>
      <c r="CH49" s="13">
        <v>2254.4507099099997</v>
      </c>
      <c r="CI49" s="13">
        <v>2289.3377247799999</v>
      </c>
      <c r="CJ49" s="13">
        <v>2357.3428550500003</v>
      </c>
      <c r="CK49" s="13">
        <v>2497.2414480500006</v>
      </c>
      <c r="CL49" s="13">
        <v>2476.8841335099992</v>
      </c>
      <c r="CM49" s="13">
        <v>2583.6022651000003</v>
      </c>
      <c r="CN49" s="13">
        <v>2718.0804726099996</v>
      </c>
      <c r="CO49" s="13">
        <v>2832.3155440999994</v>
      </c>
      <c r="CP49" s="13">
        <v>2920.58537136</v>
      </c>
      <c r="CQ49" s="13">
        <v>3024.1311650199991</v>
      </c>
      <c r="CR49" s="13">
        <v>3095.1657144699998</v>
      </c>
      <c r="CS49" s="13">
        <v>3139.6741656800004</v>
      </c>
      <c r="CT49" s="13">
        <v>3610.2900686451999</v>
      </c>
      <c r="CU49" s="13">
        <v>3560.2254707851994</v>
      </c>
      <c r="CV49" s="13">
        <v>3584.6620169851999</v>
      </c>
      <c r="CW49" s="13">
        <v>3288.367247355201</v>
      </c>
      <c r="CX49" s="13">
        <v>3289.9414878851999</v>
      </c>
      <c r="CY49" s="13">
        <v>3220.0198651500004</v>
      </c>
      <c r="CZ49" s="13">
        <v>3201.7115683251991</v>
      </c>
      <c r="DA49" s="13">
        <v>3180.4796153651992</v>
      </c>
      <c r="DB49" s="13">
        <v>2596.0124044052</v>
      </c>
      <c r="DC49" s="13">
        <v>2640.1130579751998</v>
      </c>
      <c r="DD49" s="13">
        <v>2519.7149742052006</v>
      </c>
      <c r="DE49" s="13">
        <v>2578.1833245251996</v>
      </c>
      <c r="DF49" s="13">
        <v>2150.4964790852005</v>
      </c>
      <c r="DG49" s="13">
        <v>2169.5239379852005</v>
      </c>
      <c r="DH49" s="13">
        <v>2146.5963083251995</v>
      </c>
      <c r="DI49" s="13">
        <v>2307.8296369452</v>
      </c>
      <c r="DJ49" s="13">
        <v>2325.2934412052005</v>
      </c>
      <c r="DK49" s="13">
        <v>2353.2931683000002</v>
      </c>
      <c r="DL49" s="13">
        <v>2283.00210216</v>
      </c>
      <c r="DM49" s="13">
        <v>2152.9379550499998</v>
      </c>
      <c r="DN49" s="13">
        <v>2157.4581486199991</v>
      </c>
      <c r="DO49" s="13">
        <v>2069.2001643799999</v>
      </c>
      <c r="DP49" s="13">
        <v>2022.5817497600005</v>
      </c>
      <c r="DQ49" s="13">
        <v>2046.4522597600003</v>
      </c>
      <c r="DR49" s="13">
        <v>2141.4436582099997</v>
      </c>
      <c r="DS49" s="13">
        <v>1977.5978020700006</v>
      </c>
      <c r="DT49" s="13">
        <v>2064.0741272699997</v>
      </c>
      <c r="DU49" s="13">
        <v>2161.0740962400005</v>
      </c>
      <c r="DV49" s="13">
        <v>2194.1276707000002</v>
      </c>
      <c r="DW49" s="13">
        <v>2282.3205279600006</v>
      </c>
      <c r="DX49" s="13">
        <v>1956.3155275899996</v>
      </c>
      <c r="DY49" s="13">
        <v>1979.6346234215002</v>
      </c>
      <c r="DZ49" s="13">
        <v>1826.9079401999995</v>
      </c>
    </row>
    <row r="50" spans="1:130" s="18" customFormat="1" x14ac:dyDescent="0.3">
      <c r="A50" s="15" t="s">
        <v>62</v>
      </c>
      <c r="B50" s="16">
        <v>384.5989836</v>
      </c>
      <c r="C50" s="16">
        <v>388.44395370000001</v>
      </c>
      <c r="D50" s="16">
        <v>331.16313179999997</v>
      </c>
      <c r="E50" s="16">
        <v>331.02964919999999</v>
      </c>
      <c r="F50" s="16">
        <v>327.14941783699999</v>
      </c>
      <c r="G50" s="16">
        <v>328.854858498</v>
      </c>
      <c r="H50" s="16">
        <v>323.61165894199996</v>
      </c>
      <c r="I50" s="16">
        <v>317.84867998800001</v>
      </c>
      <c r="J50" s="16">
        <v>310.45109666800005</v>
      </c>
      <c r="K50" s="16">
        <v>311.44344999999998</v>
      </c>
      <c r="L50" s="16">
        <v>332.93262439680007</v>
      </c>
      <c r="M50" s="16">
        <v>318.34754372680004</v>
      </c>
      <c r="N50" s="16">
        <v>279.46674576080005</v>
      </c>
      <c r="O50" s="16">
        <v>291.8</v>
      </c>
      <c r="P50" s="16">
        <v>318.6151388998</v>
      </c>
      <c r="Q50" s="16">
        <v>321.36086606980012</v>
      </c>
      <c r="R50" s="16">
        <v>320.95669106880007</v>
      </c>
      <c r="S50" s="16">
        <v>314.86952967180008</v>
      </c>
      <c r="T50" s="16">
        <v>370.71164869379993</v>
      </c>
      <c r="U50" s="16">
        <v>316.93528918480001</v>
      </c>
      <c r="V50" s="16">
        <v>324.48107263380001</v>
      </c>
      <c r="W50" s="16">
        <v>340.15719113380004</v>
      </c>
      <c r="X50" s="16">
        <v>343.28789582380006</v>
      </c>
      <c r="Y50" s="16">
        <v>221.1536963538</v>
      </c>
      <c r="Z50" s="16">
        <v>341.94603206380009</v>
      </c>
      <c r="AA50" s="16">
        <v>347.08315414380002</v>
      </c>
      <c r="AB50" s="16">
        <v>360.5914776038</v>
      </c>
      <c r="AC50" s="16">
        <v>366.65862198380006</v>
      </c>
      <c r="AD50" s="16">
        <v>398.61379328380013</v>
      </c>
      <c r="AE50" s="16">
        <v>397.08045006380007</v>
      </c>
      <c r="AF50" s="16">
        <v>418.65734939999982</v>
      </c>
      <c r="AG50" s="16">
        <v>425.74582852999993</v>
      </c>
      <c r="AH50" s="16">
        <v>403.74126141000005</v>
      </c>
      <c r="AI50" s="16">
        <v>410.77832004000004</v>
      </c>
      <c r="AJ50" s="16">
        <v>432.72938066</v>
      </c>
      <c r="AK50" s="16">
        <v>450.53830794099997</v>
      </c>
      <c r="AL50" s="16">
        <v>419.1459764</v>
      </c>
      <c r="AM50" s="16">
        <v>417.46293234999996</v>
      </c>
      <c r="AN50" s="16">
        <v>425.01437694999998</v>
      </c>
      <c r="AO50" s="16">
        <v>382.10728846000006</v>
      </c>
      <c r="AP50" s="16">
        <v>378.85689823999991</v>
      </c>
      <c r="AQ50" s="16">
        <v>362.20540514000004</v>
      </c>
      <c r="AR50" s="16">
        <v>344.32887737999994</v>
      </c>
      <c r="AS50" s="16">
        <v>350.9369174599999</v>
      </c>
      <c r="AT50" s="16">
        <v>334.44789701999991</v>
      </c>
      <c r="AU50" s="16">
        <v>338.67933307999994</v>
      </c>
      <c r="AV50" s="16">
        <v>330.00924737000003</v>
      </c>
      <c r="AW50" s="16">
        <v>312.50348892000005</v>
      </c>
      <c r="AX50" s="16">
        <v>323.27875030000001</v>
      </c>
      <c r="AY50" s="16">
        <v>334.15860647000005</v>
      </c>
      <c r="AZ50" s="16">
        <v>330.67673920999999</v>
      </c>
      <c r="BA50" s="16">
        <v>307.25777453000006</v>
      </c>
      <c r="BB50" s="16">
        <v>325.74579898000007</v>
      </c>
      <c r="BC50" s="16">
        <v>345.11409971000006</v>
      </c>
      <c r="BD50" s="16">
        <v>327.33487823000002</v>
      </c>
      <c r="BE50" s="16">
        <v>329.73881355000003</v>
      </c>
      <c r="BF50" s="16">
        <v>324.98733476000001</v>
      </c>
      <c r="BG50" s="16">
        <v>339.96099451000003</v>
      </c>
      <c r="BH50" s="16">
        <v>329.68468152999998</v>
      </c>
      <c r="BI50" s="16">
        <v>269.31528794999997</v>
      </c>
      <c r="BJ50" s="16">
        <v>280.51144293000004</v>
      </c>
      <c r="BK50" s="16">
        <v>279.11997290000005</v>
      </c>
      <c r="BL50" s="16">
        <v>274.75044807</v>
      </c>
      <c r="BM50" s="16">
        <v>277.40112791000001</v>
      </c>
      <c r="BN50" s="16">
        <v>264.64332461999999</v>
      </c>
      <c r="BO50" s="16">
        <v>250.41300743000005</v>
      </c>
      <c r="BP50" s="16">
        <v>244.50777273999992</v>
      </c>
      <c r="BQ50" s="16">
        <v>226.63102659</v>
      </c>
      <c r="BR50" s="16">
        <v>224.27651903999998</v>
      </c>
      <c r="BS50" s="16">
        <v>238.78615948000004</v>
      </c>
      <c r="BT50" s="16">
        <v>232.67717653000005</v>
      </c>
      <c r="BU50" s="16">
        <v>226.54383242</v>
      </c>
      <c r="BV50" s="16">
        <v>80.413345930000006</v>
      </c>
      <c r="BW50" s="16">
        <v>94.343765660000017</v>
      </c>
      <c r="BX50" s="16">
        <v>90.661276169999994</v>
      </c>
      <c r="BY50" s="16">
        <v>83.929819839999993</v>
      </c>
      <c r="BZ50" s="16">
        <v>79.389268020000017</v>
      </c>
      <c r="CA50" s="16">
        <v>85.81445355000001</v>
      </c>
      <c r="CB50" s="16">
        <v>88.057049589999991</v>
      </c>
      <c r="CC50" s="16">
        <v>94.841857320000003</v>
      </c>
      <c r="CD50" s="16">
        <v>95.189419669999992</v>
      </c>
      <c r="CE50" s="16">
        <v>100.59515639000001</v>
      </c>
      <c r="CF50" s="16">
        <v>94.234056970000012</v>
      </c>
      <c r="CG50" s="16">
        <v>101.36518651999999</v>
      </c>
      <c r="CH50" s="16">
        <v>113.54111588000001</v>
      </c>
      <c r="CI50" s="16">
        <v>115.23701000000001</v>
      </c>
      <c r="CJ50" s="16">
        <v>121.94000275999997</v>
      </c>
      <c r="CK50" s="16">
        <v>117.77599533999999</v>
      </c>
      <c r="CL50" s="16">
        <v>120.67414393</v>
      </c>
      <c r="CM50" s="16">
        <v>124.06531152000004</v>
      </c>
      <c r="CN50" s="16">
        <v>118.96215599000001</v>
      </c>
      <c r="CO50" s="16">
        <v>124.05382185000002</v>
      </c>
      <c r="CP50" s="16">
        <v>133.36332568000003</v>
      </c>
      <c r="CQ50" s="16">
        <v>128.22837594000001</v>
      </c>
      <c r="CR50" s="16">
        <v>143.39375470000002</v>
      </c>
      <c r="CS50" s="16">
        <v>146.77908070000001</v>
      </c>
      <c r="CT50" s="16">
        <v>344.77126115000004</v>
      </c>
      <c r="CU50" s="16">
        <v>339.23483085000004</v>
      </c>
      <c r="CV50" s="16">
        <v>344.25099508</v>
      </c>
      <c r="CW50" s="16">
        <v>302.07045941000001</v>
      </c>
      <c r="CX50" s="16">
        <v>302.87177299000001</v>
      </c>
      <c r="CY50" s="16">
        <v>303.68394665</v>
      </c>
      <c r="CZ50" s="16">
        <v>358.93279378000005</v>
      </c>
      <c r="DA50" s="16">
        <v>345.04034281000008</v>
      </c>
      <c r="DB50" s="16">
        <v>335.65737063999995</v>
      </c>
      <c r="DC50" s="16">
        <v>348.26277269000002</v>
      </c>
      <c r="DD50" s="16">
        <v>168.33000282999998</v>
      </c>
      <c r="DE50" s="16">
        <v>170.84192874000004</v>
      </c>
      <c r="DF50" s="16">
        <v>174.73526802000001</v>
      </c>
      <c r="DG50" s="16">
        <v>167.42173277000001</v>
      </c>
      <c r="DH50" s="16">
        <v>173.88865011999999</v>
      </c>
      <c r="DI50" s="16">
        <v>180.64655937999999</v>
      </c>
      <c r="DJ50" s="16">
        <v>186.38201412000001</v>
      </c>
      <c r="DK50" s="16">
        <v>203.27546326000001</v>
      </c>
      <c r="DL50" s="16">
        <v>213.18525532000001</v>
      </c>
      <c r="DM50" s="16">
        <v>214.03663446000002</v>
      </c>
      <c r="DN50" s="16">
        <v>215.01555721</v>
      </c>
      <c r="DO50" s="16">
        <v>197.29927266999997</v>
      </c>
      <c r="DP50" s="16">
        <v>185.43234229999999</v>
      </c>
      <c r="DQ50" s="16">
        <v>189.75423749999999</v>
      </c>
      <c r="DR50" s="16">
        <v>202.42086152000002</v>
      </c>
      <c r="DS50" s="16">
        <v>210.07526599000002</v>
      </c>
      <c r="DT50" s="16">
        <v>220.65372910999997</v>
      </c>
      <c r="DU50" s="16">
        <v>285.17611650000003</v>
      </c>
      <c r="DV50" s="16">
        <v>346.59625032999998</v>
      </c>
      <c r="DW50" s="16">
        <v>380.44192634000001</v>
      </c>
      <c r="DX50" s="16">
        <v>258.34959257999998</v>
      </c>
      <c r="DY50" s="16">
        <v>264.01373538000001</v>
      </c>
      <c r="DZ50" s="16">
        <v>225.75278868999996</v>
      </c>
    </row>
    <row r="51" spans="1:130" s="18" customFormat="1" x14ac:dyDescent="0.3">
      <c r="A51" s="15" t="s">
        <v>63</v>
      </c>
      <c r="B51" s="16">
        <v>87.625815399999993</v>
      </c>
      <c r="C51" s="16">
        <v>87.434042570000003</v>
      </c>
      <c r="D51" s="16">
        <v>91.512796469999998</v>
      </c>
      <c r="E51" s="16">
        <v>91.076902610000005</v>
      </c>
      <c r="F51" s="16">
        <v>87.802062294999985</v>
      </c>
      <c r="G51" s="16">
        <v>91.355537844000011</v>
      </c>
      <c r="H51" s="16">
        <v>98.706953505000001</v>
      </c>
      <c r="I51" s="16">
        <v>99.673602569999986</v>
      </c>
      <c r="J51" s="16">
        <v>99.436355685000024</v>
      </c>
      <c r="K51" s="16">
        <v>100.26012</v>
      </c>
      <c r="L51" s="16">
        <v>109.0101207185</v>
      </c>
      <c r="M51" s="16">
        <v>112.3772705785</v>
      </c>
      <c r="N51" s="16">
        <v>42.424942960500005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594.28622784949994</v>
      </c>
      <c r="Z51" s="16">
        <v>51.230801969500021</v>
      </c>
      <c r="AA51" s="16">
        <v>47.149557539500051</v>
      </c>
      <c r="AB51" s="16">
        <v>47.962012569499962</v>
      </c>
      <c r="AC51" s="16">
        <v>52.247973619500044</v>
      </c>
      <c r="AD51" s="16">
        <v>57.201413609500037</v>
      </c>
      <c r="AE51" s="16">
        <v>61.732323869499965</v>
      </c>
      <c r="AF51" s="16">
        <v>74.406638469999962</v>
      </c>
      <c r="AG51" s="16">
        <v>0</v>
      </c>
      <c r="AH51" s="16">
        <v>44.91349501000002</v>
      </c>
      <c r="AI51" s="16">
        <v>64.277045189999967</v>
      </c>
      <c r="AJ51" s="16">
        <v>55.584452680000027</v>
      </c>
      <c r="AK51" s="16">
        <v>54.867146890999948</v>
      </c>
      <c r="AL51" s="16">
        <v>52.2</v>
      </c>
      <c r="AM51" s="16">
        <v>58.1</v>
      </c>
      <c r="AN51" s="16">
        <v>54.1</v>
      </c>
      <c r="AO51" s="16">
        <v>56.1</v>
      </c>
      <c r="AP51" s="16">
        <v>46.9</v>
      </c>
      <c r="AQ51" s="16">
        <v>61.2</v>
      </c>
      <c r="AR51" s="16">
        <v>62</v>
      </c>
      <c r="AS51" s="16">
        <v>60</v>
      </c>
      <c r="AT51" s="16">
        <v>62</v>
      </c>
      <c r="AU51" s="16">
        <v>47</v>
      </c>
      <c r="AV51" s="16">
        <v>68</v>
      </c>
      <c r="AW51" s="16">
        <v>68.099999999999994</v>
      </c>
      <c r="AX51" s="16">
        <v>70.2</v>
      </c>
      <c r="AY51" s="16">
        <v>71.599999999999994</v>
      </c>
      <c r="AZ51" s="16">
        <v>81.2</v>
      </c>
      <c r="BA51" s="16">
        <v>61.2</v>
      </c>
      <c r="BB51" s="16">
        <v>61.5</v>
      </c>
      <c r="BC51" s="16">
        <v>61.2</v>
      </c>
      <c r="BD51" s="16">
        <v>68.2</v>
      </c>
      <c r="BE51" s="24">
        <v>65.099999999999994</v>
      </c>
      <c r="BF51" s="24">
        <v>48.5</v>
      </c>
      <c r="BG51" s="16">
        <v>72.099999999999994</v>
      </c>
      <c r="BH51" s="16">
        <v>61.4</v>
      </c>
      <c r="BI51" s="16">
        <v>77.8</v>
      </c>
      <c r="BJ51" s="16">
        <v>56.3</v>
      </c>
      <c r="BK51" s="16">
        <v>62.2</v>
      </c>
      <c r="BL51" s="16">
        <v>60.15</v>
      </c>
      <c r="BM51" s="16">
        <v>64.2</v>
      </c>
      <c r="BN51" s="16">
        <v>60.2</v>
      </c>
      <c r="BO51" s="16">
        <v>74.3</v>
      </c>
      <c r="BP51" s="16">
        <v>0</v>
      </c>
      <c r="BQ51" s="16">
        <v>60.1</v>
      </c>
      <c r="BR51" s="16">
        <v>84.2</v>
      </c>
      <c r="BS51" s="16">
        <v>79.099999999999994</v>
      </c>
      <c r="BT51" s="16">
        <v>83.1</v>
      </c>
      <c r="BU51" s="16">
        <v>79.099999999999994</v>
      </c>
      <c r="BV51" s="16">
        <v>60.1</v>
      </c>
      <c r="BW51" s="16">
        <v>61.2</v>
      </c>
      <c r="BX51" s="16">
        <v>65.2</v>
      </c>
      <c r="BY51" s="16">
        <v>65.900000000000006</v>
      </c>
      <c r="BZ51" s="16">
        <v>63.8</v>
      </c>
      <c r="CA51" s="16">
        <v>69.8</v>
      </c>
      <c r="CB51" s="16">
        <v>90.8</v>
      </c>
      <c r="CC51" s="16">
        <v>120.9</v>
      </c>
      <c r="CD51" s="16">
        <v>135.9</v>
      </c>
      <c r="CE51" s="16">
        <v>155.9</v>
      </c>
      <c r="CF51" s="16">
        <v>149.9</v>
      </c>
      <c r="CG51" s="16">
        <v>154.30000000000001</v>
      </c>
      <c r="CH51" s="16">
        <v>120.3</v>
      </c>
      <c r="CI51" s="16">
        <v>180.3</v>
      </c>
      <c r="CJ51" s="16">
        <v>205.1</v>
      </c>
      <c r="CK51" s="16">
        <v>225.1</v>
      </c>
      <c r="CL51" s="16">
        <v>245</v>
      </c>
      <c r="CM51" s="16">
        <v>166</v>
      </c>
      <c r="CN51" s="16">
        <v>182.22</v>
      </c>
      <c r="CO51" s="16">
        <v>198.41</v>
      </c>
      <c r="CP51" s="16">
        <v>216.41</v>
      </c>
      <c r="CQ51" s="16">
        <v>226.04</v>
      </c>
      <c r="CR51" s="16">
        <v>226.04</v>
      </c>
      <c r="CS51" s="16">
        <v>243.29999999999998</v>
      </c>
      <c r="CT51" s="16">
        <v>220</v>
      </c>
      <c r="CU51" s="16">
        <v>402</v>
      </c>
      <c r="CV51" s="16">
        <v>405</v>
      </c>
      <c r="CW51" s="16">
        <v>280.16000000000003</v>
      </c>
      <c r="CX51" s="16">
        <v>265</v>
      </c>
      <c r="CY51" s="16">
        <v>241.64</v>
      </c>
      <c r="CZ51" s="16">
        <v>189</v>
      </c>
      <c r="DA51" s="16">
        <v>190</v>
      </c>
      <c r="DB51" s="16">
        <v>124.68</v>
      </c>
      <c r="DC51" s="16">
        <v>180</v>
      </c>
      <c r="DD51" s="16">
        <v>150</v>
      </c>
      <c r="DE51" s="16">
        <v>157.47999999999999</v>
      </c>
      <c r="DF51" s="16">
        <v>56.98</v>
      </c>
      <c r="DG51" s="16">
        <v>202</v>
      </c>
      <c r="DH51" s="16">
        <v>207.9</v>
      </c>
      <c r="DI51" s="16">
        <v>308</v>
      </c>
      <c r="DJ51" s="16">
        <v>280</v>
      </c>
      <c r="DK51" s="16">
        <v>270</v>
      </c>
      <c r="DL51" s="16">
        <v>253.97</v>
      </c>
      <c r="DM51" s="16">
        <v>198.11</v>
      </c>
      <c r="DN51" s="16">
        <v>198.11</v>
      </c>
      <c r="DO51" s="16">
        <v>195.09</v>
      </c>
      <c r="DP51" s="16">
        <v>195.5</v>
      </c>
      <c r="DQ51" s="16">
        <v>195.5</v>
      </c>
      <c r="DR51" s="16">
        <v>42</v>
      </c>
      <c r="DS51" s="16">
        <v>98</v>
      </c>
      <c r="DT51" s="16">
        <v>96</v>
      </c>
      <c r="DU51" s="16">
        <v>98</v>
      </c>
      <c r="DV51" s="16">
        <v>99.71</v>
      </c>
      <c r="DW51" s="16">
        <v>105</v>
      </c>
      <c r="DX51" s="16">
        <v>105</v>
      </c>
      <c r="DY51" s="16">
        <v>103</v>
      </c>
      <c r="DZ51" s="16">
        <v>98</v>
      </c>
    </row>
    <row r="52" spans="1:130" s="18" customFormat="1" x14ac:dyDescent="0.3">
      <c r="A52" s="15" t="s">
        <v>64</v>
      </c>
      <c r="B52" s="16">
        <v>16.2453346</v>
      </c>
      <c r="C52" s="16">
        <v>15.88723135</v>
      </c>
      <c r="D52" s="16">
        <v>17.618500000000001</v>
      </c>
      <c r="E52" s="16">
        <v>20.436209600000002</v>
      </c>
      <c r="F52" s="16">
        <v>20.571332934000001</v>
      </c>
      <c r="G52" s="16">
        <v>21.508943603999999</v>
      </c>
      <c r="H52" s="16">
        <v>21.097628583999999</v>
      </c>
      <c r="I52" s="16">
        <v>21.489061083999999</v>
      </c>
      <c r="J52" s="16">
        <v>22.787871903999999</v>
      </c>
      <c r="K52" s="16">
        <v>22.481960000000001</v>
      </c>
      <c r="L52" s="16">
        <v>45.441286304000002</v>
      </c>
      <c r="M52" s="16">
        <v>50.636190933999998</v>
      </c>
      <c r="N52" s="16">
        <v>72.257744664000001</v>
      </c>
      <c r="O52" s="16">
        <v>72</v>
      </c>
      <c r="P52" s="16">
        <v>60.091233888000005</v>
      </c>
      <c r="Q52" s="16">
        <v>69.015444497999994</v>
      </c>
      <c r="R52" s="16">
        <v>73.278796897999996</v>
      </c>
      <c r="S52" s="16">
        <v>86.452556377999997</v>
      </c>
      <c r="T52" s="16">
        <v>92.453551368000007</v>
      </c>
      <c r="U52" s="16">
        <v>97.811746627999909</v>
      </c>
      <c r="V52" s="16">
        <v>96.772527187999884</v>
      </c>
      <c r="W52" s="16">
        <v>131.34128721299987</v>
      </c>
      <c r="X52" s="16">
        <v>127.72519320299988</v>
      </c>
      <c r="Y52" s="16">
        <v>133.60525309299993</v>
      </c>
      <c r="Z52" s="16">
        <v>83.210834233</v>
      </c>
      <c r="AA52" s="16">
        <v>59.577615142999996</v>
      </c>
      <c r="AB52" s="16">
        <v>80.204758823000006</v>
      </c>
      <c r="AC52" s="16">
        <v>72.568353392999995</v>
      </c>
      <c r="AD52" s="16">
        <v>73.056044873000005</v>
      </c>
      <c r="AE52" s="16">
        <v>63.459819632999995</v>
      </c>
      <c r="AF52" s="16">
        <v>64.550421679999999</v>
      </c>
      <c r="AG52" s="16">
        <v>133.07444004000001</v>
      </c>
      <c r="AH52" s="16">
        <v>86.434663110000002</v>
      </c>
      <c r="AI52" s="16">
        <v>85.064336820000008</v>
      </c>
      <c r="AJ52" s="16">
        <v>85.72597146999999</v>
      </c>
      <c r="AK52" s="16">
        <v>97.123106629000006</v>
      </c>
      <c r="AL52" s="16">
        <v>80.2</v>
      </c>
      <c r="AM52" s="16">
        <v>85.8</v>
      </c>
      <c r="AN52" s="16">
        <v>139.62907579999998</v>
      </c>
      <c r="AO52" s="16">
        <v>65.400000000000006</v>
      </c>
      <c r="AP52" s="16">
        <v>91.2</v>
      </c>
      <c r="AQ52" s="16">
        <v>90.1</v>
      </c>
      <c r="AR52" s="16">
        <v>97.482061200000004</v>
      </c>
      <c r="AS52" s="16">
        <v>110.09247946000001</v>
      </c>
      <c r="AT52" s="16">
        <v>85.698138950000001</v>
      </c>
      <c r="AU52" s="16">
        <v>82.666582890000001</v>
      </c>
      <c r="AV52" s="16">
        <v>109.90235977</v>
      </c>
      <c r="AW52" s="16">
        <v>112.48963842000001</v>
      </c>
      <c r="AX52" s="16">
        <v>134.80000000000001</v>
      </c>
      <c r="AY52" s="16">
        <v>137.5</v>
      </c>
      <c r="AZ52" s="16">
        <v>146.69999999999999</v>
      </c>
      <c r="BA52" s="16">
        <v>126.7</v>
      </c>
      <c r="BB52" s="16">
        <v>125.3</v>
      </c>
      <c r="BC52" s="16">
        <v>115.8</v>
      </c>
      <c r="BD52" s="16">
        <v>127.6</v>
      </c>
      <c r="BE52" s="24">
        <v>197.4</v>
      </c>
      <c r="BF52" s="24">
        <v>203.7</v>
      </c>
      <c r="BG52" s="16">
        <v>149.9</v>
      </c>
      <c r="BH52" s="16">
        <v>140.69999999999999</v>
      </c>
      <c r="BI52" s="16">
        <v>145.4</v>
      </c>
      <c r="BJ52" s="16">
        <v>122.3</v>
      </c>
      <c r="BK52" s="16">
        <v>141.30000000000001</v>
      </c>
      <c r="BL52" s="16">
        <v>165.2</v>
      </c>
      <c r="BM52" s="16">
        <v>135.69999999999999</v>
      </c>
      <c r="BN52" s="16">
        <v>138.9</v>
      </c>
      <c r="BO52" s="16">
        <v>147.6</v>
      </c>
      <c r="BP52" s="16">
        <v>144.35612395000001</v>
      </c>
      <c r="BQ52" s="16">
        <v>147.69999999999999</v>
      </c>
      <c r="BR52" s="16">
        <v>180.9</v>
      </c>
      <c r="BS52" s="16">
        <v>170.9</v>
      </c>
      <c r="BT52" s="16">
        <v>170.9</v>
      </c>
      <c r="BU52" s="16">
        <v>160.9</v>
      </c>
      <c r="BV52" s="16">
        <v>110.2</v>
      </c>
      <c r="BW52" s="16">
        <v>120.7</v>
      </c>
      <c r="BX52" s="16">
        <v>123.7</v>
      </c>
      <c r="BY52" s="16">
        <v>124.1</v>
      </c>
      <c r="BZ52" s="16">
        <v>123</v>
      </c>
      <c r="CA52" s="16">
        <v>126.3</v>
      </c>
      <c r="CB52" s="16">
        <v>130.30000000000001</v>
      </c>
      <c r="CC52" s="16">
        <v>150.30000000000001</v>
      </c>
      <c r="CD52" s="16">
        <v>170.8</v>
      </c>
      <c r="CE52" s="16">
        <v>190.8</v>
      </c>
      <c r="CF52" s="16">
        <v>180.8</v>
      </c>
      <c r="CG52" s="16">
        <v>185.8</v>
      </c>
      <c r="CH52" s="16">
        <v>205.4</v>
      </c>
      <c r="CI52" s="16">
        <v>199.8</v>
      </c>
      <c r="CJ52" s="16">
        <v>204.9</v>
      </c>
      <c r="CK52" s="16">
        <v>244.5</v>
      </c>
      <c r="CL52" s="16">
        <v>250.5</v>
      </c>
      <c r="CM52" s="16">
        <v>242.6</v>
      </c>
      <c r="CN52" s="16">
        <v>270</v>
      </c>
      <c r="CO52" s="16">
        <v>280</v>
      </c>
      <c r="CP52" s="16">
        <v>289.39</v>
      </c>
      <c r="CQ52" s="16">
        <v>320</v>
      </c>
      <c r="CR52" s="16">
        <v>320</v>
      </c>
      <c r="CS52" s="16">
        <v>320</v>
      </c>
      <c r="CT52" s="16">
        <v>305</v>
      </c>
      <c r="CU52" s="16">
        <v>277.83999999999997</v>
      </c>
      <c r="CV52" s="16">
        <v>283.83999999999997</v>
      </c>
      <c r="CW52" s="16">
        <v>295</v>
      </c>
      <c r="CX52" s="16">
        <v>310</v>
      </c>
      <c r="CY52" s="16">
        <v>309.72000000000003</v>
      </c>
      <c r="CZ52" s="16">
        <v>275.51</v>
      </c>
      <c r="DA52" s="16">
        <v>279</v>
      </c>
      <c r="DB52" s="16">
        <v>138</v>
      </c>
      <c r="DC52" s="16">
        <v>189.91</v>
      </c>
      <c r="DD52" s="16">
        <v>191.05</v>
      </c>
      <c r="DE52" s="16">
        <v>201.05</v>
      </c>
      <c r="DF52" s="16">
        <v>220</v>
      </c>
      <c r="DG52" s="16">
        <v>180</v>
      </c>
      <c r="DH52" s="16">
        <v>193</v>
      </c>
      <c r="DI52" s="16">
        <v>150</v>
      </c>
      <c r="DJ52" s="16">
        <v>157.65</v>
      </c>
      <c r="DK52" s="16">
        <v>155</v>
      </c>
      <c r="DL52" s="16">
        <v>165</v>
      </c>
      <c r="DM52" s="16">
        <v>129</v>
      </c>
      <c r="DN52" s="16">
        <v>129.91999999999999</v>
      </c>
      <c r="DO52" s="16">
        <v>120.9</v>
      </c>
      <c r="DP52" s="16">
        <v>118.5</v>
      </c>
      <c r="DQ52" s="16">
        <v>117</v>
      </c>
      <c r="DR52" s="16">
        <v>130.63</v>
      </c>
      <c r="DS52" s="16">
        <v>130.5</v>
      </c>
      <c r="DT52" s="16">
        <v>133.5</v>
      </c>
      <c r="DU52" s="16">
        <v>141.5</v>
      </c>
      <c r="DV52" s="16">
        <v>141.5</v>
      </c>
      <c r="DW52" s="16">
        <v>135.12</v>
      </c>
      <c r="DX52" s="16">
        <v>135.12</v>
      </c>
      <c r="DY52" s="16">
        <v>132.5</v>
      </c>
      <c r="DZ52" s="16">
        <v>122.61</v>
      </c>
    </row>
    <row r="53" spans="1:130" s="18" customFormat="1" x14ac:dyDescent="0.3">
      <c r="A53" s="15" t="s">
        <v>65</v>
      </c>
      <c r="B53" s="16">
        <v>243.88602090000001</v>
      </c>
      <c r="C53" s="16">
        <v>236.9163868</v>
      </c>
      <c r="D53" s="16">
        <v>235.58899729999999</v>
      </c>
      <c r="E53" s="16">
        <v>216.02012329999999</v>
      </c>
      <c r="F53" s="16">
        <v>221.65638835999997</v>
      </c>
      <c r="G53" s="16">
        <v>225.05548566999997</v>
      </c>
      <c r="H53" s="16">
        <v>213.75737582999997</v>
      </c>
      <c r="I53" s="16">
        <v>219.83159750999999</v>
      </c>
      <c r="J53" s="16">
        <v>215.82917789000004</v>
      </c>
      <c r="K53" s="16">
        <v>207.18263000000002</v>
      </c>
      <c r="L53" s="16">
        <v>291.83207723999999</v>
      </c>
      <c r="M53" s="16">
        <v>298.68441325999999</v>
      </c>
      <c r="N53" s="16">
        <v>281.50389598999999</v>
      </c>
      <c r="O53" s="16">
        <v>277.60000000000002</v>
      </c>
      <c r="P53" s="16">
        <v>281.52398671000003</v>
      </c>
      <c r="Q53" s="16">
        <v>286.50619333999998</v>
      </c>
      <c r="R53" s="16">
        <v>280.86786615999995</v>
      </c>
      <c r="S53" s="16">
        <v>275.25171166000001</v>
      </c>
      <c r="T53" s="16">
        <v>295.18615726000002</v>
      </c>
      <c r="U53" s="16">
        <v>299.47236675000005</v>
      </c>
      <c r="V53" s="16">
        <v>296.11690298999997</v>
      </c>
      <c r="W53" s="16">
        <v>280.52557648000004</v>
      </c>
      <c r="X53" s="16">
        <v>261.80776364000002</v>
      </c>
      <c r="Y53" s="16">
        <v>145.20603084999999</v>
      </c>
      <c r="Z53" s="16">
        <v>257.52362177000003</v>
      </c>
      <c r="AA53" s="16">
        <v>243.19008876000007</v>
      </c>
      <c r="AB53" s="16">
        <v>219.51901218</v>
      </c>
      <c r="AC53" s="16">
        <v>219.63990458000001</v>
      </c>
      <c r="AD53" s="16">
        <v>214.67464788000001</v>
      </c>
      <c r="AE53" s="16">
        <v>217.90147203000001</v>
      </c>
      <c r="AF53" s="16">
        <v>235.68474997999999</v>
      </c>
      <c r="AG53" s="16">
        <v>260.82021514000002</v>
      </c>
      <c r="AH53" s="16">
        <v>256.06975781</v>
      </c>
      <c r="AI53" s="16">
        <v>246.03531906999999</v>
      </c>
      <c r="AJ53" s="16">
        <v>256.78443322999999</v>
      </c>
      <c r="AK53" s="16">
        <v>251.903772691</v>
      </c>
      <c r="AL53" s="16">
        <v>241.8797715</v>
      </c>
      <c r="AM53" s="16">
        <v>238</v>
      </c>
      <c r="AN53" s="16">
        <v>235.1</v>
      </c>
      <c r="AO53" s="16">
        <v>247</v>
      </c>
      <c r="AP53" s="16">
        <v>248.9</v>
      </c>
      <c r="AQ53" s="16">
        <v>255.1</v>
      </c>
      <c r="AR53" s="16">
        <v>234.07385178999996</v>
      </c>
      <c r="AS53" s="16">
        <v>236.24194</v>
      </c>
      <c r="AT53" s="16">
        <v>255.89735651000001</v>
      </c>
      <c r="AU53" s="16">
        <v>273.66365390999999</v>
      </c>
      <c r="AV53" s="16">
        <v>266.26632640000003</v>
      </c>
      <c r="AW53" s="16">
        <v>299.33681145999998</v>
      </c>
      <c r="AX53" s="16">
        <v>381.8</v>
      </c>
      <c r="AY53" s="16">
        <v>339.6</v>
      </c>
      <c r="AZ53" s="16">
        <v>336.7</v>
      </c>
      <c r="BA53" s="16">
        <v>331</v>
      </c>
      <c r="BB53" s="16">
        <v>345.7</v>
      </c>
      <c r="BC53" s="16">
        <v>341.6</v>
      </c>
      <c r="BD53" s="16">
        <v>292.54602378999999</v>
      </c>
      <c r="BE53" s="24">
        <v>322.7</v>
      </c>
      <c r="BF53" s="24">
        <v>360.1</v>
      </c>
      <c r="BG53" s="16">
        <v>334.8</v>
      </c>
      <c r="BH53" s="16">
        <v>339</v>
      </c>
      <c r="BI53" s="16">
        <v>320.7</v>
      </c>
      <c r="BJ53" s="16">
        <v>346.2</v>
      </c>
      <c r="BK53" s="16">
        <v>350.2</v>
      </c>
      <c r="BL53" s="16">
        <v>348.6</v>
      </c>
      <c r="BM53" s="16">
        <v>386</v>
      </c>
      <c r="BN53" s="16">
        <v>390.6</v>
      </c>
      <c r="BO53" s="16">
        <v>378.3</v>
      </c>
      <c r="BP53" s="16">
        <v>400.29281744999997</v>
      </c>
      <c r="BQ53" s="16">
        <v>424.2</v>
      </c>
      <c r="BR53" s="16">
        <v>395.2</v>
      </c>
      <c r="BS53" s="16">
        <v>385.2</v>
      </c>
      <c r="BT53" s="16">
        <v>388.2</v>
      </c>
      <c r="BU53" s="16">
        <v>370.2</v>
      </c>
      <c r="BV53" s="16">
        <v>150.30000000000001</v>
      </c>
      <c r="BW53" s="16">
        <v>190.3</v>
      </c>
      <c r="BX53" s="16">
        <v>194.2</v>
      </c>
      <c r="BY53" s="16">
        <v>194.2</v>
      </c>
      <c r="BZ53" s="16">
        <v>190.2</v>
      </c>
      <c r="CA53" s="16">
        <v>193.4</v>
      </c>
      <c r="CB53" s="16">
        <v>196.4</v>
      </c>
      <c r="CC53" s="16">
        <v>220.4</v>
      </c>
      <c r="CD53" s="16">
        <v>240.5</v>
      </c>
      <c r="CE53" s="16">
        <v>260.5</v>
      </c>
      <c r="CF53" s="16">
        <v>240.5</v>
      </c>
      <c r="CG53" s="16">
        <v>243.5</v>
      </c>
      <c r="CH53" s="16">
        <v>225.35</v>
      </c>
      <c r="CI53" s="16">
        <v>275.8</v>
      </c>
      <c r="CJ53" s="16">
        <v>280.60000000000002</v>
      </c>
      <c r="CK53" s="16">
        <v>290.60000000000002</v>
      </c>
      <c r="CL53" s="16">
        <v>300</v>
      </c>
      <c r="CM53" s="16">
        <v>336</v>
      </c>
      <c r="CN53" s="16">
        <v>346</v>
      </c>
      <c r="CO53" s="16">
        <v>396</v>
      </c>
      <c r="CP53" s="16">
        <v>396</v>
      </c>
      <c r="CQ53" s="16">
        <v>400.39</v>
      </c>
      <c r="CR53" s="16">
        <v>412.03</v>
      </c>
      <c r="CS53" s="16">
        <v>412.03</v>
      </c>
      <c r="CT53" s="16">
        <v>390</v>
      </c>
      <c r="CU53" s="16">
        <v>360</v>
      </c>
      <c r="CV53" s="16">
        <v>362.36</v>
      </c>
      <c r="CW53" s="16">
        <v>325</v>
      </c>
      <c r="CX53" s="16">
        <v>330.69</v>
      </c>
      <c r="CY53" s="16">
        <v>321.69</v>
      </c>
      <c r="CZ53" s="16">
        <v>270</v>
      </c>
      <c r="DA53" s="16">
        <v>296.10000000000002</v>
      </c>
      <c r="DB53" s="16">
        <v>186</v>
      </c>
      <c r="DC53" s="16">
        <v>160</v>
      </c>
      <c r="DD53" s="16">
        <v>158.43</v>
      </c>
      <c r="DE53" s="16">
        <v>158.43</v>
      </c>
      <c r="DF53" s="16">
        <v>201</v>
      </c>
      <c r="DG53" s="16">
        <v>160</v>
      </c>
      <c r="DH53" s="16">
        <v>180</v>
      </c>
      <c r="DI53" s="16">
        <v>185.41</v>
      </c>
      <c r="DJ53" s="16">
        <v>185.41</v>
      </c>
      <c r="DK53" s="16">
        <v>182</v>
      </c>
      <c r="DL53" s="16">
        <v>140</v>
      </c>
      <c r="DM53" s="16">
        <v>139</v>
      </c>
      <c r="DN53" s="16">
        <v>139</v>
      </c>
      <c r="DO53" s="16">
        <v>130.9</v>
      </c>
      <c r="DP53" s="16">
        <v>125.9</v>
      </c>
      <c r="DQ53" s="16">
        <v>125.5</v>
      </c>
      <c r="DR53" s="16">
        <v>144</v>
      </c>
      <c r="DS53" s="16">
        <v>125.21</v>
      </c>
      <c r="DT53" s="16">
        <v>125.21</v>
      </c>
      <c r="DU53" s="16">
        <v>135.30000000000001</v>
      </c>
      <c r="DV53" s="16">
        <v>135.30000000000001</v>
      </c>
      <c r="DW53" s="16">
        <v>135.30000000000001</v>
      </c>
      <c r="DX53" s="16">
        <v>135.4</v>
      </c>
      <c r="DY53" s="16">
        <v>135.4</v>
      </c>
      <c r="DZ53" s="16">
        <v>108</v>
      </c>
    </row>
    <row r="54" spans="1:130" s="18" customFormat="1" x14ac:dyDescent="0.3">
      <c r="A54" s="15" t="s">
        <v>66</v>
      </c>
      <c r="B54" s="16">
        <v>39.578663259999999</v>
      </c>
      <c r="C54" s="16">
        <v>37.990332279999997</v>
      </c>
      <c r="D54" s="16">
        <v>38.93303564</v>
      </c>
      <c r="E54" s="16">
        <v>44.405303709999998</v>
      </c>
      <c r="F54" s="16">
        <v>44.198432462000007</v>
      </c>
      <c r="G54" s="16">
        <v>47.318263248999997</v>
      </c>
      <c r="H54" s="16">
        <v>44.688621996999991</v>
      </c>
      <c r="I54" s="16">
        <v>41.125376267</v>
      </c>
      <c r="J54" s="16">
        <v>42.886003616999993</v>
      </c>
      <c r="K54" s="16">
        <v>41.917970000000004</v>
      </c>
      <c r="L54" s="16">
        <v>61.521764725000004</v>
      </c>
      <c r="M54" s="16">
        <v>42.471392944999998</v>
      </c>
      <c r="N54" s="16">
        <v>60.681884324999999</v>
      </c>
      <c r="O54" s="16">
        <v>70.3</v>
      </c>
      <c r="P54" s="16">
        <v>65.372974865000003</v>
      </c>
      <c r="Q54" s="16">
        <v>72.358590035000006</v>
      </c>
      <c r="R54" s="16">
        <v>73.220482225000012</v>
      </c>
      <c r="S54" s="16">
        <v>73.487991085000019</v>
      </c>
      <c r="T54" s="16">
        <v>72.725653977999997</v>
      </c>
      <c r="U54" s="16">
        <v>57.617073157999997</v>
      </c>
      <c r="V54" s="16">
        <v>58.592694728000005</v>
      </c>
      <c r="W54" s="16">
        <v>58.523637098000009</v>
      </c>
      <c r="X54" s="16">
        <v>52.257999548000008</v>
      </c>
      <c r="Y54" s="16">
        <v>53.613238727999999</v>
      </c>
      <c r="Z54" s="16">
        <v>61.925092398000011</v>
      </c>
      <c r="AA54" s="16">
        <v>46.807859817999997</v>
      </c>
      <c r="AB54" s="16">
        <v>60.165532577999997</v>
      </c>
      <c r="AC54" s="16">
        <v>73.090349497999995</v>
      </c>
      <c r="AD54" s="16">
        <v>77.683963818000009</v>
      </c>
      <c r="AE54" s="16">
        <v>73.646917778000002</v>
      </c>
      <c r="AF54" s="16">
        <v>74.826989880000013</v>
      </c>
      <c r="AG54" s="16">
        <v>75.607131209999991</v>
      </c>
      <c r="AH54" s="16">
        <v>72.585793220000014</v>
      </c>
      <c r="AI54" s="16">
        <v>66.058241870000003</v>
      </c>
      <c r="AJ54" s="16">
        <v>65.179647830000008</v>
      </c>
      <c r="AK54" s="16">
        <v>65.156065859999998</v>
      </c>
      <c r="AL54" s="16">
        <v>62.3</v>
      </c>
      <c r="AM54" s="16">
        <v>62.090748730999998</v>
      </c>
      <c r="AN54" s="16">
        <v>65.7</v>
      </c>
      <c r="AO54" s="16">
        <v>71.3</v>
      </c>
      <c r="AP54" s="16">
        <v>68.7</v>
      </c>
      <c r="AQ54" s="16">
        <v>74.099999999999994</v>
      </c>
      <c r="AR54" s="16">
        <v>61.848517129999998</v>
      </c>
      <c r="AS54" s="16">
        <v>53.665948149999998</v>
      </c>
      <c r="AT54" s="16">
        <v>60.716628280000002</v>
      </c>
      <c r="AU54" s="16">
        <v>65.053587179999994</v>
      </c>
      <c r="AV54" s="16">
        <v>67.925868910000005</v>
      </c>
      <c r="AW54" s="16">
        <v>89.407349870000004</v>
      </c>
      <c r="AX54" s="16">
        <v>252.4</v>
      </c>
      <c r="AY54" s="16">
        <v>290.99643249000002</v>
      </c>
      <c r="AZ54" s="16">
        <v>281.10000000000002</v>
      </c>
      <c r="BA54" s="16">
        <v>310.8</v>
      </c>
      <c r="BB54" s="16">
        <v>230.2</v>
      </c>
      <c r="BC54" s="16">
        <v>221</v>
      </c>
      <c r="BD54" s="16">
        <v>286.65946869999999</v>
      </c>
      <c r="BE54" s="24">
        <v>97.4</v>
      </c>
      <c r="BF54" s="24">
        <v>85.1</v>
      </c>
      <c r="BG54" s="16">
        <v>270.25774216999997</v>
      </c>
      <c r="BH54" s="16">
        <v>250.00580798999999</v>
      </c>
      <c r="BI54" s="16">
        <v>232.77337083000009</v>
      </c>
      <c r="BJ54" s="16">
        <v>228.3</v>
      </c>
      <c r="BK54" s="16">
        <v>229.3</v>
      </c>
      <c r="BL54" s="16">
        <v>220.87498103000001</v>
      </c>
      <c r="BM54" s="16">
        <v>227.6</v>
      </c>
      <c r="BN54" s="16">
        <v>250.3</v>
      </c>
      <c r="BO54" s="16">
        <v>253.4</v>
      </c>
      <c r="BP54" s="16">
        <v>272.72726555000003</v>
      </c>
      <c r="BQ54" s="16">
        <v>272.60000000000002</v>
      </c>
      <c r="BR54" s="16">
        <v>251.7</v>
      </c>
      <c r="BS54" s="16">
        <v>241.7</v>
      </c>
      <c r="BT54" s="16">
        <v>245.7</v>
      </c>
      <c r="BU54" s="16">
        <v>230.7</v>
      </c>
      <c r="BV54" s="16">
        <v>150.6</v>
      </c>
      <c r="BW54" s="16">
        <v>170.5</v>
      </c>
      <c r="BX54" s="16">
        <v>173.9</v>
      </c>
      <c r="BY54" s="16">
        <v>174.9</v>
      </c>
      <c r="BZ54" s="16">
        <v>170.5</v>
      </c>
      <c r="CA54" s="16">
        <v>171.9</v>
      </c>
      <c r="CB54" s="16">
        <v>172.9</v>
      </c>
      <c r="CC54" s="16">
        <v>200.9</v>
      </c>
      <c r="CD54" s="16">
        <v>203.9</v>
      </c>
      <c r="CE54" s="16">
        <v>213.9</v>
      </c>
      <c r="CF54" s="16">
        <v>200.9</v>
      </c>
      <c r="CG54" s="16">
        <v>205.9</v>
      </c>
      <c r="CH54" s="16">
        <v>220.7</v>
      </c>
      <c r="CI54" s="16">
        <v>225.9</v>
      </c>
      <c r="CJ54" s="16">
        <v>235.9</v>
      </c>
      <c r="CK54" s="16">
        <v>245.2</v>
      </c>
      <c r="CL54" s="16">
        <v>252</v>
      </c>
      <c r="CM54" s="16">
        <v>292.39999999999998</v>
      </c>
      <c r="CN54" s="16">
        <v>332</v>
      </c>
      <c r="CO54" s="16">
        <v>332</v>
      </c>
      <c r="CP54" s="16">
        <v>349</v>
      </c>
      <c r="CQ54" s="16">
        <v>349</v>
      </c>
      <c r="CR54" s="16">
        <v>349</v>
      </c>
      <c r="CS54" s="16">
        <v>349</v>
      </c>
      <c r="CT54" s="16">
        <v>340</v>
      </c>
      <c r="CU54" s="16">
        <v>360</v>
      </c>
      <c r="CV54" s="16">
        <v>360</v>
      </c>
      <c r="CW54" s="16">
        <v>270</v>
      </c>
      <c r="CX54" s="16">
        <v>262</v>
      </c>
      <c r="CY54" s="16">
        <v>261</v>
      </c>
      <c r="CZ54" s="16">
        <v>310</v>
      </c>
      <c r="DA54" s="16">
        <v>332</v>
      </c>
      <c r="DB54" s="16">
        <v>152.11000000000001</v>
      </c>
      <c r="DC54" s="16">
        <v>160</v>
      </c>
      <c r="DD54" s="16">
        <v>154</v>
      </c>
      <c r="DE54" s="16">
        <v>159</v>
      </c>
      <c r="DF54" s="16">
        <v>140</v>
      </c>
      <c r="DG54" s="16">
        <v>162.38999999999999</v>
      </c>
      <c r="DH54" s="16">
        <v>175</v>
      </c>
      <c r="DI54" s="16">
        <v>170</v>
      </c>
      <c r="DJ54" s="16">
        <v>170</v>
      </c>
      <c r="DK54" s="16">
        <v>170.52</v>
      </c>
      <c r="DL54" s="16">
        <v>145</v>
      </c>
      <c r="DM54" s="16">
        <v>147</v>
      </c>
      <c r="DN54" s="16">
        <v>147</v>
      </c>
      <c r="DO54" s="16">
        <v>138.02000000000001</v>
      </c>
      <c r="DP54" s="16">
        <v>135.01</v>
      </c>
      <c r="DQ54" s="16">
        <v>134.5</v>
      </c>
      <c r="DR54" s="16">
        <v>112</v>
      </c>
      <c r="DS54" s="16">
        <v>115</v>
      </c>
      <c r="DT54" s="16">
        <v>115.33</v>
      </c>
      <c r="DU54" s="16">
        <v>115.33</v>
      </c>
      <c r="DV54" s="16">
        <v>115.33</v>
      </c>
      <c r="DW54" s="16">
        <v>125.33</v>
      </c>
      <c r="DX54" s="16">
        <v>125.5</v>
      </c>
      <c r="DY54" s="16">
        <v>124.49</v>
      </c>
      <c r="DZ54" s="16">
        <v>104</v>
      </c>
    </row>
    <row r="55" spans="1:130" s="18" customFormat="1" x14ac:dyDescent="0.3">
      <c r="A55" s="15" t="s">
        <v>67</v>
      </c>
      <c r="B55" s="16">
        <v>62.28224865</v>
      </c>
      <c r="C55" s="16">
        <v>66.469844690000002</v>
      </c>
      <c r="D55" s="16">
        <v>67.723731099999995</v>
      </c>
      <c r="E55" s="16">
        <v>64.104538059999996</v>
      </c>
      <c r="F55" s="16">
        <v>65.063374010000004</v>
      </c>
      <c r="G55" s="16">
        <v>65.213891009999998</v>
      </c>
      <c r="H55" s="16">
        <v>66.245166710000007</v>
      </c>
      <c r="I55" s="16">
        <v>64.106012869999986</v>
      </c>
      <c r="J55" s="16">
        <v>62.646498193999996</v>
      </c>
      <c r="K55" s="16">
        <v>59.199129999999997</v>
      </c>
      <c r="L55" s="16">
        <v>57.373804119999996</v>
      </c>
      <c r="M55" s="16">
        <v>53.096348420000005</v>
      </c>
      <c r="N55" s="16">
        <v>97.017741199999989</v>
      </c>
      <c r="O55" s="16">
        <v>90.4</v>
      </c>
      <c r="P55" s="16">
        <v>99.236090457499998</v>
      </c>
      <c r="Q55" s="16">
        <v>104.5017487075</v>
      </c>
      <c r="R55" s="16">
        <v>106.3464713475</v>
      </c>
      <c r="S55" s="16">
        <v>124.59186448850001</v>
      </c>
      <c r="T55" s="16">
        <v>124.15770084850001</v>
      </c>
      <c r="U55" s="16">
        <v>114.5039853385</v>
      </c>
      <c r="V55" s="16">
        <v>117.54067921850003</v>
      </c>
      <c r="W55" s="16">
        <v>137.4647400785</v>
      </c>
      <c r="X55" s="16">
        <v>144.07969457850001</v>
      </c>
      <c r="Y55" s="16">
        <v>142.86170517850002</v>
      </c>
      <c r="Z55" s="16">
        <v>147.37125356850001</v>
      </c>
      <c r="AA55" s="16">
        <v>140.47399381849999</v>
      </c>
      <c r="AB55" s="16">
        <v>140.07270898850001</v>
      </c>
      <c r="AC55" s="16">
        <v>134.7493661485</v>
      </c>
      <c r="AD55" s="16">
        <v>134.58675703850005</v>
      </c>
      <c r="AE55" s="16">
        <v>135.02411442850001</v>
      </c>
      <c r="AF55" s="16">
        <v>174.94447693000004</v>
      </c>
      <c r="AG55" s="16">
        <v>167.54186973</v>
      </c>
      <c r="AH55" s="16">
        <v>174.92328086999999</v>
      </c>
      <c r="AI55" s="16">
        <v>172.81914743000004</v>
      </c>
      <c r="AJ55" s="16">
        <v>162.29440015</v>
      </c>
      <c r="AK55" s="16">
        <v>155.78420171100004</v>
      </c>
      <c r="AL55" s="16">
        <v>133.19999999999999</v>
      </c>
      <c r="AM55" s="16">
        <v>126.8</v>
      </c>
      <c r="AN55" s="16">
        <v>147.9</v>
      </c>
      <c r="AO55" s="16">
        <v>138.4</v>
      </c>
      <c r="AP55" s="16">
        <v>134.9</v>
      </c>
      <c r="AQ55" s="16">
        <v>160.05827908000001</v>
      </c>
      <c r="AR55" s="16">
        <v>155.84594776</v>
      </c>
      <c r="AS55" s="16">
        <v>158.60249201000002</v>
      </c>
      <c r="AT55" s="16">
        <v>162.80774976000001</v>
      </c>
      <c r="AU55" s="16">
        <v>170.18841294000001</v>
      </c>
      <c r="AV55" s="16">
        <v>169.45152370000002</v>
      </c>
      <c r="AW55" s="16">
        <v>166.1</v>
      </c>
      <c r="AX55" s="16">
        <v>172.12731509999998</v>
      </c>
      <c r="AY55" s="16">
        <v>175.90878960000001</v>
      </c>
      <c r="AZ55" s="16">
        <v>175.77996395</v>
      </c>
      <c r="BA55" s="16">
        <v>163.31264235999998</v>
      </c>
      <c r="BB55" s="16">
        <v>140</v>
      </c>
      <c r="BC55" s="16">
        <v>150.1</v>
      </c>
      <c r="BD55" s="16">
        <v>125</v>
      </c>
      <c r="BE55" s="24">
        <v>204.3</v>
      </c>
      <c r="BF55" s="24">
        <v>194.2</v>
      </c>
      <c r="BG55" s="16">
        <v>108.89292259</v>
      </c>
      <c r="BH55" s="16">
        <v>105.87341498000001</v>
      </c>
      <c r="BI55" s="16">
        <v>101.20592817000002</v>
      </c>
      <c r="BJ55" s="16">
        <v>154.9</v>
      </c>
      <c r="BK55" s="16">
        <v>124.90424077</v>
      </c>
      <c r="BL55" s="16">
        <v>125.96112127000001</v>
      </c>
      <c r="BM55" s="16">
        <v>132.4</v>
      </c>
      <c r="BN55" s="16">
        <v>160</v>
      </c>
      <c r="BO55" s="16">
        <v>175.4</v>
      </c>
      <c r="BP55" s="16">
        <v>201.93270383000001</v>
      </c>
      <c r="BQ55" s="16">
        <v>174.7</v>
      </c>
      <c r="BR55" s="16">
        <v>207.84</v>
      </c>
      <c r="BS55" s="16">
        <v>206.84</v>
      </c>
      <c r="BT55" s="16">
        <v>207.24</v>
      </c>
      <c r="BU55" s="16">
        <v>194.24</v>
      </c>
      <c r="BV55" s="16">
        <v>173.36244747000001</v>
      </c>
      <c r="BW55" s="16">
        <v>174.74</v>
      </c>
      <c r="BX55" s="16">
        <v>178.74</v>
      </c>
      <c r="BY55" s="16">
        <v>180.34</v>
      </c>
      <c r="BZ55" s="16">
        <v>175.84</v>
      </c>
      <c r="CA55" s="16">
        <v>177.44</v>
      </c>
      <c r="CB55" s="16">
        <v>181.04</v>
      </c>
      <c r="CC55" s="16">
        <v>247.14</v>
      </c>
      <c r="CD55" s="16">
        <v>251.44</v>
      </c>
      <c r="CE55" s="16">
        <v>259.3</v>
      </c>
      <c r="CF55" s="16">
        <v>242.5</v>
      </c>
      <c r="CG55" s="16">
        <v>249.29</v>
      </c>
      <c r="CH55" s="16">
        <v>347.27843000000001</v>
      </c>
      <c r="CI55" s="16">
        <v>277.77</v>
      </c>
      <c r="CJ55" s="16">
        <v>286.91999999999996</v>
      </c>
      <c r="CK55" s="16">
        <v>306.21999999999997</v>
      </c>
      <c r="CL55" s="16">
        <v>313.35999999999996</v>
      </c>
      <c r="CM55" s="16">
        <v>380.7</v>
      </c>
      <c r="CN55" s="16">
        <v>396</v>
      </c>
      <c r="CO55" s="16">
        <v>396</v>
      </c>
      <c r="CP55" s="16">
        <v>396</v>
      </c>
      <c r="CQ55" s="16">
        <v>440</v>
      </c>
      <c r="CR55" s="16">
        <v>440</v>
      </c>
      <c r="CS55" s="16">
        <v>440</v>
      </c>
      <c r="CT55" s="16">
        <v>440.34</v>
      </c>
      <c r="CU55" s="16">
        <v>277.77</v>
      </c>
      <c r="CV55" s="16">
        <v>277.77</v>
      </c>
      <c r="CW55" s="16">
        <v>306.21999999999997</v>
      </c>
      <c r="CX55" s="16">
        <v>313.35999999999996</v>
      </c>
      <c r="CY55" s="16">
        <v>313.35999999999996</v>
      </c>
      <c r="CZ55" s="16">
        <v>360</v>
      </c>
      <c r="DA55" s="16">
        <v>296</v>
      </c>
      <c r="DB55" s="16">
        <v>396</v>
      </c>
      <c r="DC55" s="16">
        <v>300</v>
      </c>
      <c r="DD55" s="16">
        <v>300</v>
      </c>
      <c r="DE55" s="16">
        <v>305</v>
      </c>
      <c r="DF55" s="16">
        <v>220</v>
      </c>
      <c r="DG55" s="16">
        <v>200</v>
      </c>
      <c r="DH55" s="16">
        <v>113</v>
      </c>
      <c r="DI55" s="16">
        <v>113</v>
      </c>
      <c r="DJ55" s="16">
        <v>113</v>
      </c>
      <c r="DK55" s="16">
        <v>113</v>
      </c>
      <c r="DL55" s="16">
        <v>100</v>
      </c>
      <c r="DM55" s="16">
        <v>100</v>
      </c>
      <c r="DN55" s="16">
        <v>100</v>
      </c>
      <c r="DO55" s="16">
        <v>90</v>
      </c>
      <c r="DP55" s="16">
        <v>90</v>
      </c>
      <c r="DQ55" s="16">
        <v>90.02</v>
      </c>
      <c r="DR55" s="16">
        <v>220</v>
      </c>
      <c r="DS55" s="16">
        <v>154</v>
      </c>
      <c r="DT55" s="16">
        <v>153</v>
      </c>
      <c r="DU55" s="16">
        <v>152</v>
      </c>
      <c r="DV55" s="16">
        <v>152</v>
      </c>
      <c r="DW55" s="16">
        <v>156</v>
      </c>
      <c r="DX55" s="16">
        <v>150</v>
      </c>
      <c r="DY55" s="16">
        <v>150</v>
      </c>
      <c r="DZ55" s="16">
        <v>133</v>
      </c>
    </row>
    <row r="56" spans="1:130" s="18" customFormat="1" x14ac:dyDescent="0.3">
      <c r="A56" s="15" t="s">
        <v>68</v>
      </c>
      <c r="B56" s="16">
        <v>57.881135500000006</v>
      </c>
      <c r="C56" s="16">
        <v>60.27508976</v>
      </c>
      <c r="D56" s="16">
        <v>70.281561920000001</v>
      </c>
      <c r="E56" s="16">
        <v>69.595979319999998</v>
      </c>
      <c r="F56" s="16">
        <v>70.47078301900001</v>
      </c>
      <c r="G56" s="16">
        <v>73.515447730999995</v>
      </c>
      <c r="H56" s="16">
        <v>81.329147096999989</v>
      </c>
      <c r="I56" s="16">
        <v>76.427100978999974</v>
      </c>
      <c r="J56" s="16">
        <v>75.559994509499987</v>
      </c>
      <c r="K56" s="16">
        <v>75.00497</v>
      </c>
      <c r="L56" s="16">
        <v>72.406712358000021</v>
      </c>
      <c r="M56" s="16">
        <v>75.584938198000003</v>
      </c>
      <c r="N56" s="16">
        <v>114.49561260800002</v>
      </c>
      <c r="O56" s="16">
        <v>92.3</v>
      </c>
      <c r="P56" s="16">
        <v>82.577686817999989</v>
      </c>
      <c r="Q56" s="16">
        <v>96.715849558000002</v>
      </c>
      <c r="R56" s="16">
        <v>208.960902178</v>
      </c>
      <c r="S56" s="16">
        <v>234.95829163399998</v>
      </c>
      <c r="T56" s="16">
        <v>220.66142352</v>
      </c>
      <c r="U56" s="16">
        <v>139.04884064999999</v>
      </c>
      <c r="V56" s="16">
        <v>154.11940135000003</v>
      </c>
      <c r="W56" s="16">
        <v>156.10949915999996</v>
      </c>
      <c r="X56" s="16">
        <v>152.79737412</v>
      </c>
      <c r="Y56" s="16">
        <v>169.62840564000001</v>
      </c>
      <c r="Z56" s="16">
        <v>204.75778449999999</v>
      </c>
      <c r="AA56" s="16">
        <v>188.49645946999999</v>
      </c>
      <c r="AB56" s="16">
        <v>183.65969099</v>
      </c>
      <c r="AC56" s="16">
        <v>185.10850874000002</v>
      </c>
      <c r="AD56" s="16">
        <v>223.27659637000002</v>
      </c>
      <c r="AE56" s="16">
        <v>223.86186428000008</v>
      </c>
      <c r="AF56" s="16">
        <v>233.62056627000001</v>
      </c>
      <c r="AG56" s="16">
        <v>231.18612698999999</v>
      </c>
      <c r="AH56" s="16">
        <v>245.83146127999998</v>
      </c>
      <c r="AI56" s="16">
        <v>254.17738543999997</v>
      </c>
      <c r="AJ56" s="16">
        <v>246.92099619999996</v>
      </c>
      <c r="AK56" s="16">
        <v>235.96293494</v>
      </c>
      <c r="AL56" s="16">
        <v>252.35786208000002</v>
      </c>
      <c r="AM56" s="16">
        <v>248.34699482999994</v>
      </c>
      <c r="AN56" s="16">
        <v>240.01186740000006</v>
      </c>
      <c r="AO56" s="16">
        <v>282.74194490000002</v>
      </c>
      <c r="AP56" s="16">
        <v>290.66648944999997</v>
      </c>
      <c r="AQ56" s="16">
        <v>290.29969540999997</v>
      </c>
      <c r="AR56" s="16">
        <v>315.36664375999999</v>
      </c>
      <c r="AS56" s="16">
        <v>284.44524576999999</v>
      </c>
      <c r="AT56" s="16">
        <v>289.74466390000003</v>
      </c>
      <c r="AU56" s="16">
        <v>306.92178288999997</v>
      </c>
      <c r="AV56" s="16">
        <v>310.58430456999997</v>
      </c>
      <c r="AW56" s="16">
        <v>305.23987770000002</v>
      </c>
      <c r="AX56" s="16">
        <v>311.51509652000004</v>
      </c>
      <c r="AY56" s="16">
        <v>329.68201740000001</v>
      </c>
      <c r="AZ56" s="16">
        <v>339.07754131999997</v>
      </c>
      <c r="BA56" s="16">
        <v>343.13298555000006</v>
      </c>
      <c r="BB56" s="16">
        <v>425.26343127000007</v>
      </c>
      <c r="BC56" s="16">
        <v>496.93373036000003</v>
      </c>
      <c r="BD56" s="16">
        <v>514.68979861000014</v>
      </c>
      <c r="BE56" s="16">
        <v>510.07689834000007</v>
      </c>
      <c r="BF56" s="16">
        <v>507.37455640000002</v>
      </c>
      <c r="BG56" s="16">
        <v>516.29704806000007</v>
      </c>
      <c r="BH56" s="16">
        <v>503.53101461000006</v>
      </c>
      <c r="BI56" s="16">
        <v>515.23586179999995</v>
      </c>
      <c r="BJ56" s="16">
        <v>553.69916621000004</v>
      </c>
      <c r="BK56" s="16">
        <v>547.95790656999998</v>
      </c>
      <c r="BL56" s="16">
        <v>540.76773807999984</v>
      </c>
      <c r="BM56" s="16">
        <v>463.54261994000007</v>
      </c>
      <c r="BN56" s="16">
        <v>466.83261304000001</v>
      </c>
      <c r="BO56" s="16">
        <v>454.13727891999997</v>
      </c>
      <c r="BP56" s="16">
        <v>284.47394921999995</v>
      </c>
      <c r="BQ56" s="16">
        <v>297.83576699999998</v>
      </c>
      <c r="BR56" s="16">
        <v>312.76719825000004</v>
      </c>
      <c r="BS56" s="16">
        <v>303.18106925000006</v>
      </c>
      <c r="BT56" s="16">
        <v>293.99374147000003</v>
      </c>
      <c r="BU56" s="16">
        <v>298.22224230999996</v>
      </c>
      <c r="BV56" s="16">
        <v>232.21650583000002</v>
      </c>
      <c r="BW56" s="16">
        <v>211.09755117</v>
      </c>
      <c r="BX56" s="16">
        <v>228.26719478999999</v>
      </c>
      <c r="BY56" s="16">
        <v>240.50903435000001</v>
      </c>
      <c r="BZ56" s="16">
        <v>239.42192303999997</v>
      </c>
      <c r="CA56" s="16">
        <v>233.58261002999998</v>
      </c>
      <c r="CB56" s="16">
        <v>240.29829212000001</v>
      </c>
      <c r="CC56" s="16">
        <v>256.29041903999996</v>
      </c>
      <c r="CD56" s="16">
        <v>254.75172563999999</v>
      </c>
      <c r="CE56" s="16">
        <v>263.46960841000003</v>
      </c>
      <c r="CF56" s="16">
        <v>189.39394733</v>
      </c>
      <c r="CG56" s="16">
        <v>220.31625349000004</v>
      </c>
      <c r="CH56" s="16">
        <v>242.29316833999999</v>
      </c>
      <c r="CI56" s="16">
        <v>237.82589566000004</v>
      </c>
      <c r="CJ56" s="16">
        <v>246.60070702000002</v>
      </c>
      <c r="CK56" s="16">
        <v>249.76147454999997</v>
      </c>
      <c r="CL56" s="16">
        <v>227.99872632</v>
      </c>
      <c r="CM56" s="16">
        <v>249.07249797000006</v>
      </c>
      <c r="CN56" s="16">
        <v>255.25123512000002</v>
      </c>
      <c r="CO56" s="16">
        <v>276.39897172999997</v>
      </c>
      <c r="CP56" s="16">
        <v>284.66380651000009</v>
      </c>
      <c r="CQ56" s="16">
        <v>289.73930003999988</v>
      </c>
      <c r="CR56" s="16">
        <v>301.04804213999995</v>
      </c>
      <c r="CS56" s="16">
        <v>310.85061774000008</v>
      </c>
      <c r="CT56" s="16">
        <v>491.27684834999991</v>
      </c>
      <c r="CU56" s="16">
        <v>479.10137811999988</v>
      </c>
      <c r="CV56" s="16">
        <v>464.76709384999998</v>
      </c>
      <c r="CW56" s="16">
        <v>457.40113719999999</v>
      </c>
      <c r="CX56" s="16">
        <v>465.88812057000001</v>
      </c>
      <c r="CY56" s="16">
        <v>469.26351728000009</v>
      </c>
      <c r="CZ56" s="16">
        <v>458.03784202999998</v>
      </c>
      <c r="DA56" s="16">
        <v>448.53186636000009</v>
      </c>
      <c r="DB56" s="16">
        <v>349.56630535000005</v>
      </c>
      <c r="DC56" s="16">
        <v>432.50820112000002</v>
      </c>
      <c r="DD56" s="16">
        <v>452.81628895000006</v>
      </c>
      <c r="DE56" s="16">
        <v>453.63839056</v>
      </c>
      <c r="DF56" s="16">
        <v>370.00704504999999</v>
      </c>
      <c r="DG56" s="16">
        <v>366.69838229999999</v>
      </c>
      <c r="DH56" s="16">
        <v>376.90105507999994</v>
      </c>
      <c r="DI56" s="16">
        <v>373.29638359000006</v>
      </c>
      <c r="DJ56" s="16">
        <v>361.78719531000002</v>
      </c>
      <c r="DK56" s="16">
        <v>299.98301242999992</v>
      </c>
      <c r="DL56" s="16">
        <v>381.64496886000001</v>
      </c>
      <c r="DM56" s="16">
        <v>386.96445113999994</v>
      </c>
      <c r="DN56" s="16">
        <v>390.80344645999998</v>
      </c>
      <c r="DO56" s="16">
        <v>387.32893293000006</v>
      </c>
      <c r="DP56" s="16">
        <v>376.78722175000007</v>
      </c>
      <c r="DQ56" s="16">
        <v>380.06743472000005</v>
      </c>
      <c r="DR56" s="16">
        <v>385.49467639000005</v>
      </c>
      <c r="DS56" s="16">
        <v>388.91217501000006</v>
      </c>
      <c r="DT56" s="16">
        <v>393.23018961000008</v>
      </c>
      <c r="DU56" s="16">
        <v>404.70734937000003</v>
      </c>
      <c r="DV56" s="16">
        <v>375.54897486000021</v>
      </c>
      <c r="DW56" s="16">
        <v>396.74704124000004</v>
      </c>
      <c r="DX56" s="16">
        <v>376.4183764500001</v>
      </c>
      <c r="DY56" s="16">
        <v>385.48294664150006</v>
      </c>
      <c r="DZ56" s="16">
        <v>357.77350271</v>
      </c>
    </row>
    <row r="57" spans="1:130" s="18" customFormat="1" x14ac:dyDescent="0.3">
      <c r="A57" s="15" t="s">
        <v>69</v>
      </c>
      <c r="B57" s="16">
        <v>260.88256530000001</v>
      </c>
      <c r="C57" s="16">
        <v>266.7865438</v>
      </c>
      <c r="D57" s="16">
        <v>272.3117034</v>
      </c>
      <c r="E57" s="16">
        <v>272.30558569999999</v>
      </c>
      <c r="F57" s="16">
        <v>243.93708046979995</v>
      </c>
      <c r="G57" s="16">
        <v>249.51287991180001</v>
      </c>
      <c r="H57" s="16">
        <v>273.09608780040003</v>
      </c>
      <c r="I57" s="16">
        <v>285.21848577640003</v>
      </c>
      <c r="J57" s="16">
        <v>279.34625928440005</v>
      </c>
      <c r="K57" s="16">
        <v>284.46233000000001</v>
      </c>
      <c r="L57" s="16">
        <v>280.77885914150005</v>
      </c>
      <c r="M57" s="16">
        <v>317.19854297149999</v>
      </c>
      <c r="N57" s="16">
        <v>330.02933207150005</v>
      </c>
      <c r="O57" s="16">
        <v>328.3</v>
      </c>
      <c r="P57" s="16">
        <v>342.37359082549995</v>
      </c>
      <c r="Q57" s="16">
        <v>400.30849251549995</v>
      </c>
      <c r="R57" s="16">
        <v>433.69135667749998</v>
      </c>
      <c r="S57" s="16">
        <v>471.42479967850011</v>
      </c>
      <c r="T57" s="16">
        <v>516.2337572565001</v>
      </c>
      <c r="U57" s="16">
        <v>532.56906008550004</v>
      </c>
      <c r="V57" s="16">
        <v>533.93559511650005</v>
      </c>
      <c r="W57" s="16">
        <v>525.90356041649989</v>
      </c>
      <c r="X57" s="16">
        <v>538.50038186650011</v>
      </c>
      <c r="Y57" s="16">
        <v>337.80537896650003</v>
      </c>
      <c r="Z57" s="16">
        <v>595.64884456650043</v>
      </c>
      <c r="AA57" s="16">
        <v>597.09524897649987</v>
      </c>
      <c r="AB57" s="16">
        <v>594.99145297650011</v>
      </c>
      <c r="AC57" s="16">
        <v>623.32715241649964</v>
      </c>
      <c r="AD57" s="16">
        <v>668.11829278649998</v>
      </c>
      <c r="AE57" s="16">
        <v>655.20754669650012</v>
      </c>
      <c r="AF57" s="16">
        <v>726.58627763000027</v>
      </c>
      <c r="AG57" s="16">
        <v>708.10667937000005</v>
      </c>
      <c r="AH57" s="16">
        <v>716.66287548000025</v>
      </c>
      <c r="AI57" s="16">
        <v>720.44809643999986</v>
      </c>
      <c r="AJ57" s="16">
        <v>731.00915312000063</v>
      </c>
      <c r="AK57" s="16">
        <v>765.22747533100005</v>
      </c>
      <c r="AL57" s="16">
        <v>752.95462088000045</v>
      </c>
      <c r="AM57" s="16">
        <v>827.17337302000044</v>
      </c>
      <c r="AN57" s="16">
        <v>903.96586511999988</v>
      </c>
      <c r="AO57" s="16">
        <v>868.51124510999966</v>
      </c>
      <c r="AP57" s="16">
        <v>871.26489061999962</v>
      </c>
      <c r="AQ57" s="16">
        <v>850.23032820000071</v>
      </c>
      <c r="AR57" s="16">
        <v>840.27736148000031</v>
      </c>
      <c r="AS57" s="16">
        <v>859.74920251000026</v>
      </c>
      <c r="AT57" s="16">
        <v>829.54626528999984</v>
      </c>
      <c r="AU57" s="16">
        <v>845.24064542999997</v>
      </c>
      <c r="AV57" s="16">
        <v>840.97464073999981</v>
      </c>
      <c r="AW57" s="16">
        <v>860.52937284000018</v>
      </c>
      <c r="AX57" s="16">
        <v>895.10033174999967</v>
      </c>
      <c r="AY57" s="16">
        <v>904.4810777199998</v>
      </c>
      <c r="AZ57" s="16">
        <v>858.68348606000018</v>
      </c>
      <c r="BA57" s="16">
        <v>846.2694803199995</v>
      </c>
      <c r="BB57" s="16">
        <v>248.50959836000004</v>
      </c>
      <c r="BC57" s="16">
        <v>258.07885351000004</v>
      </c>
      <c r="BD57" s="16">
        <v>284.96062546000002</v>
      </c>
      <c r="BE57" s="16">
        <v>280.07105684000004</v>
      </c>
      <c r="BF57" s="16">
        <v>299.90062509999996</v>
      </c>
      <c r="BG57" s="16">
        <v>293.48010286000004</v>
      </c>
      <c r="BH57" s="16">
        <v>282.62744329999992</v>
      </c>
      <c r="BI57" s="16">
        <v>307.58201262999995</v>
      </c>
      <c r="BJ57" s="16">
        <v>302.69337760000002</v>
      </c>
      <c r="BK57" s="16">
        <v>290.89970911000006</v>
      </c>
      <c r="BL57" s="16">
        <v>290.11427699000001</v>
      </c>
      <c r="BM57" s="16">
        <v>299.1672554999999</v>
      </c>
      <c r="BN57" s="16">
        <v>297.88328999999999</v>
      </c>
      <c r="BO57" s="16">
        <v>306.82558128999995</v>
      </c>
      <c r="BP57" s="16">
        <v>293.29129848000008</v>
      </c>
      <c r="BQ57" s="16">
        <v>301.05533458999997</v>
      </c>
      <c r="BR57" s="16">
        <v>297.76174978999995</v>
      </c>
      <c r="BS57" s="16">
        <v>274.55167851000004</v>
      </c>
      <c r="BT57" s="16">
        <v>266.94574032999992</v>
      </c>
      <c r="BU57" s="16">
        <v>279.72452570999997</v>
      </c>
      <c r="BV57" s="16">
        <v>223.66653846</v>
      </c>
      <c r="BW57" s="16">
        <v>223.60982531999997</v>
      </c>
      <c r="BX57" s="16">
        <v>228.92402286000001</v>
      </c>
      <c r="BY57" s="16">
        <v>240.28880378999997</v>
      </c>
      <c r="BZ57" s="16">
        <v>219.02413936000002</v>
      </c>
      <c r="CA57" s="16">
        <v>283.0788730999999</v>
      </c>
      <c r="CB57" s="16">
        <v>248.73707065000005</v>
      </c>
      <c r="CC57" s="16">
        <v>254.02348998000002</v>
      </c>
      <c r="CD57" s="16">
        <v>252.19176465999996</v>
      </c>
      <c r="CE57" s="16">
        <v>258.60737049000005</v>
      </c>
      <c r="CF57" s="16">
        <v>260.76084089999995</v>
      </c>
      <c r="CG57" s="16">
        <v>289.24056909999996</v>
      </c>
      <c r="CH57" s="16">
        <v>293.81827507999992</v>
      </c>
      <c r="CI57" s="16">
        <v>288.97961755999995</v>
      </c>
      <c r="CJ57" s="16">
        <v>286.79590911999998</v>
      </c>
      <c r="CK57" s="16">
        <v>299.04106636</v>
      </c>
      <c r="CL57" s="16">
        <v>253.32860794000001</v>
      </c>
      <c r="CM57" s="16">
        <v>262.69198175999998</v>
      </c>
      <c r="CN57" s="16">
        <v>272.53396103999995</v>
      </c>
      <c r="CO57" s="16">
        <v>278.80670939000004</v>
      </c>
      <c r="CP57" s="16">
        <v>282.40409223999995</v>
      </c>
      <c r="CQ57" s="16">
        <v>262.43556066999997</v>
      </c>
      <c r="CR57" s="16">
        <v>285.92669314</v>
      </c>
      <c r="CS57" s="16">
        <v>302.14053569999999</v>
      </c>
      <c r="CT57" s="16">
        <v>279.07975118999997</v>
      </c>
      <c r="CU57" s="16">
        <v>282.55832234000002</v>
      </c>
      <c r="CV57" s="16">
        <v>303.57202635999994</v>
      </c>
      <c r="CW57" s="16">
        <v>310.25382974000007</v>
      </c>
      <c r="CX57" s="16">
        <v>306.12064559000009</v>
      </c>
      <c r="CY57" s="16">
        <v>298.86505516000005</v>
      </c>
      <c r="CZ57" s="16">
        <v>324.87848594000002</v>
      </c>
      <c r="DA57" s="16">
        <v>350.49083684000004</v>
      </c>
      <c r="DB57" s="16">
        <v>294.73416576000005</v>
      </c>
      <c r="DC57" s="16">
        <v>263.48598813000007</v>
      </c>
      <c r="DD57" s="16">
        <v>266.74465099000003</v>
      </c>
      <c r="DE57" s="16">
        <v>262.10276681000011</v>
      </c>
      <c r="DF57" s="16">
        <v>192.23744185000007</v>
      </c>
      <c r="DG57" s="16">
        <v>158.18671080000007</v>
      </c>
      <c r="DH57" s="16">
        <v>163.91980108000007</v>
      </c>
      <c r="DI57" s="16">
        <v>188.83193488000001</v>
      </c>
      <c r="DJ57" s="16">
        <v>183.24547224000003</v>
      </c>
      <c r="DK57" s="16">
        <v>182.41021536000002</v>
      </c>
      <c r="DL57" s="16">
        <v>189.55217951000009</v>
      </c>
      <c r="DM57" s="16">
        <v>170.87847604000004</v>
      </c>
      <c r="DN57" s="16">
        <v>192.40556137000002</v>
      </c>
      <c r="DO57" s="16">
        <v>186.36498872000007</v>
      </c>
      <c r="DP57" s="16">
        <v>177.39764252000006</v>
      </c>
      <c r="DQ57" s="16">
        <v>175.88930509000008</v>
      </c>
      <c r="DR57" s="16">
        <v>182.82777941000001</v>
      </c>
      <c r="DS57" s="16">
        <v>180.32783725000004</v>
      </c>
      <c r="DT57" s="16">
        <v>185.84775540000001</v>
      </c>
      <c r="DU57" s="16">
        <v>191.52267468000005</v>
      </c>
      <c r="DV57" s="16">
        <v>191.59139636000003</v>
      </c>
      <c r="DW57" s="16">
        <v>201.11721554000007</v>
      </c>
      <c r="DX57" s="16">
        <v>150.12417917000002</v>
      </c>
      <c r="DY57" s="16">
        <v>170.10450480000006</v>
      </c>
      <c r="DZ57" s="16">
        <v>162.59576384000005</v>
      </c>
    </row>
    <row r="58" spans="1:130" s="18" customFormat="1" x14ac:dyDescent="0.3">
      <c r="A58" s="15" t="s">
        <v>70</v>
      </c>
      <c r="B58" s="16">
        <v>159.94722400000001</v>
      </c>
      <c r="C58" s="16">
        <v>140.5395771</v>
      </c>
      <c r="D58" s="16">
        <v>139.625901</v>
      </c>
      <c r="E58" s="16">
        <v>150.22553350000001</v>
      </c>
      <c r="F58" s="16">
        <v>161.26873034800002</v>
      </c>
      <c r="G58" s="16">
        <v>166.04356306500003</v>
      </c>
      <c r="H58" s="16">
        <v>167.03295000500003</v>
      </c>
      <c r="I58" s="16">
        <v>163.65211541400001</v>
      </c>
      <c r="J58" s="16">
        <v>179.93859490399998</v>
      </c>
      <c r="K58" s="16">
        <v>193.07728</v>
      </c>
      <c r="L58" s="16">
        <v>201.79020805699997</v>
      </c>
      <c r="M58" s="16">
        <v>157.54458360699999</v>
      </c>
      <c r="N58" s="16">
        <v>155.76835282900001</v>
      </c>
      <c r="O58" s="16">
        <v>156.69999999999999</v>
      </c>
      <c r="P58" s="16">
        <v>160.452594893</v>
      </c>
      <c r="Q58" s="16">
        <v>156.57593281299998</v>
      </c>
      <c r="R58" s="16">
        <v>150.03620531600001</v>
      </c>
      <c r="S58" s="16">
        <v>158.39998817</v>
      </c>
      <c r="T58" s="16">
        <v>155.40227168200002</v>
      </c>
      <c r="U58" s="16">
        <v>154.30223328199995</v>
      </c>
      <c r="V58" s="16">
        <v>154.18542273700001</v>
      </c>
      <c r="W58" s="16">
        <v>80.186692437000005</v>
      </c>
      <c r="X58" s="16">
        <v>82.765756236999991</v>
      </c>
      <c r="Y58" s="16">
        <v>84.160351536999983</v>
      </c>
      <c r="Z58" s="16">
        <v>89.801738546999999</v>
      </c>
      <c r="AA58" s="16">
        <v>91.35001707699999</v>
      </c>
      <c r="AB58" s="16">
        <v>90.490334927000006</v>
      </c>
      <c r="AC58" s="16">
        <v>95.043236846999946</v>
      </c>
      <c r="AD58" s="16">
        <v>93.686109906999988</v>
      </c>
      <c r="AE58" s="16">
        <v>93.59593167700001</v>
      </c>
      <c r="AF58" s="16">
        <v>93.824197300000009</v>
      </c>
      <c r="AG58" s="16">
        <v>97.041209189999989</v>
      </c>
      <c r="AH58" s="16">
        <v>96.402174130000006</v>
      </c>
      <c r="AI58" s="16">
        <v>77.643712120000018</v>
      </c>
      <c r="AJ58" s="16">
        <v>69.71115463000001</v>
      </c>
      <c r="AK58" s="16">
        <v>70.343417650999996</v>
      </c>
      <c r="AL58" s="16">
        <v>99.006676561999996</v>
      </c>
      <c r="AM58" s="16">
        <v>93.941164922999988</v>
      </c>
      <c r="AN58" s="16">
        <v>86.065245349999984</v>
      </c>
      <c r="AO58" s="16">
        <v>95.952349689999977</v>
      </c>
      <c r="AP58" s="16">
        <v>70.396620769999998</v>
      </c>
      <c r="AQ58" s="16">
        <v>61.34723266000001</v>
      </c>
      <c r="AR58" s="16">
        <v>62.937017419999989</v>
      </c>
      <c r="AS58" s="16">
        <v>48.185631609999994</v>
      </c>
      <c r="AT58" s="16">
        <v>61.28346913</v>
      </c>
      <c r="AU58" s="16">
        <v>68.412505330000002</v>
      </c>
      <c r="AV58" s="16">
        <v>80.031168750000006</v>
      </c>
      <c r="AW58" s="16">
        <v>140.11972259000001</v>
      </c>
      <c r="AX58" s="16">
        <v>140.43800496</v>
      </c>
      <c r="AY58" s="16">
        <v>142.82146624000001</v>
      </c>
      <c r="AZ58" s="16">
        <v>154.58665904999998</v>
      </c>
      <c r="BA58" s="16">
        <v>146.49162407</v>
      </c>
      <c r="BB58" s="16">
        <v>101.02416089</v>
      </c>
      <c r="BC58" s="16">
        <v>102.19678865999998</v>
      </c>
      <c r="BD58" s="16">
        <v>101.97716922000001</v>
      </c>
      <c r="BE58" s="16">
        <v>97.222673610000001</v>
      </c>
      <c r="BF58" s="16">
        <v>99.454266620000013</v>
      </c>
      <c r="BG58" s="16">
        <v>99.194109949999998</v>
      </c>
      <c r="BH58" s="16">
        <v>90.565242159999968</v>
      </c>
      <c r="BI58" s="16">
        <v>83.693107769999997</v>
      </c>
      <c r="BJ58" s="16">
        <v>94.427008939999993</v>
      </c>
      <c r="BK58" s="16">
        <v>89.893275129999992</v>
      </c>
      <c r="BL58" s="16">
        <v>89.436338340000006</v>
      </c>
      <c r="BM58" s="16">
        <v>77.592049699999976</v>
      </c>
      <c r="BN58" s="16">
        <v>78.080595049999999</v>
      </c>
      <c r="BO58" s="16">
        <v>73.741583629999994</v>
      </c>
      <c r="BP58" s="16">
        <v>71.751173780000002</v>
      </c>
      <c r="BQ58" s="16">
        <v>72.14186377</v>
      </c>
      <c r="BR58" s="16">
        <v>77.90103191</v>
      </c>
      <c r="BS58" s="16">
        <v>74.195908779999996</v>
      </c>
      <c r="BT58" s="16">
        <v>71.534193590000001</v>
      </c>
      <c r="BU58" s="16">
        <v>73.72783167</v>
      </c>
      <c r="BV58" s="16">
        <v>79.279608360000012</v>
      </c>
      <c r="BW58" s="16">
        <v>76.388453710000007</v>
      </c>
      <c r="BX58" s="16">
        <v>82.920606349999986</v>
      </c>
      <c r="BY58" s="16">
        <v>81.716543859999987</v>
      </c>
      <c r="BZ58" s="16">
        <v>78.043485570000001</v>
      </c>
      <c r="CA58" s="16">
        <v>84.633522290000002</v>
      </c>
      <c r="CB58" s="16">
        <v>84.558146980000018</v>
      </c>
      <c r="CC58" s="16">
        <v>85.092565700000009</v>
      </c>
      <c r="CD58" s="16">
        <v>89.891168940000014</v>
      </c>
      <c r="CE58" s="16">
        <v>100.76847329</v>
      </c>
      <c r="CF58" s="16">
        <v>93.371730630000002</v>
      </c>
      <c r="CG58" s="16">
        <v>98.883565939999997</v>
      </c>
      <c r="CH58" s="16">
        <v>118.29425771999999</v>
      </c>
      <c r="CI58" s="16">
        <v>119.72175927000001</v>
      </c>
      <c r="CJ58" s="16">
        <v>121.48458368000001</v>
      </c>
      <c r="CK58" s="16">
        <v>124.61862111000001</v>
      </c>
      <c r="CL58" s="16">
        <v>127.22042227</v>
      </c>
      <c r="CM58" s="16">
        <v>130.66938211000004</v>
      </c>
      <c r="CN58" s="16">
        <v>139.68239639999999</v>
      </c>
      <c r="CO58" s="16">
        <v>136.78731403999998</v>
      </c>
      <c r="CP58" s="16">
        <v>139.56432982999996</v>
      </c>
      <c r="CQ58" s="16">
        <v>147.86057195999999</v>
      </c>
      <c r="CR58" s="16">
        <v>132.46104120999999</v>
      </c>
      <c r="CS58" s="16">
        <v>129.50614650999998</v>
      </c>
      <c r="CT58" s="16">
        <v>180.54010339999999</v>
      </c>
      <c r="CU58" s="16">
        <v>172.04575825000001</v>
      </c>
      <c r="CV58" s="16">
        <v>182.46869537999996</v>
      </c>
      <c r="CW58" s="16">
        <v>159.86971389999999</v>
      </c>
      <c r="CX58" s="16">
        <v>149.73285229999996</v>
      </c>
      <c r="CY58" s="16">
        <v>153.68676870999997</v>
      </c>
      <c r="CZ58" s="16">
        <v>138.12989106000003</v>
      </c>
      <c r="DA58" s="16">
        <v>145.15359274999997</v>
      </c>
      <c r="DB58" s="16">
        <v>144.51450231999999</v>
      </c>
      <c r="DC58" s="16">
        <v>147.7028152</v>
      </c>
      <c r="DD58" s="16">
        <v>167.65505931999999</v>
      </c>
      <c r="DE58" s="16">
        <v>166.59719581000002</v>
      </c>
      <c r="DF58" s="16">
        <v>149.28401296999999</v>
      </c>
      <c r="DG58" s="16">
        <v>152.61135436000001</v>
      </c>
      <c r="DH58" s="16">
        <v>152.39964381999999</v>
      </c>
      <c r="DI58" s="16">
        <v>151.20795489999998</v>
      </c>
      <c r="DJ58" s="16">
        <v>158.72653928</v>
      </c>
      <c r="DK58" s="16">
        <v>159.10013223999999</v>
      </c>
      <c r="DL58" s="16">
        <v>165.80455466999999</v>
      </c>
      <c r="DM58" s="16">
        <v>147.87725857000001</v>
      </c>
      <c r="DN58" s="16">
        <v>143.88686114999999</v>
      </c>
      <c r="DO58" s="16">
        <v>167.42030318000002</v>
      </c>
      <c r="DP58" s="16">
        <v>157.38403473000002</v>
      </c>
      <c r="DQ58" s="16">
        <v>159.84534108</v>
      </c>
      <c r="DR58" s="16">
        <v>168.71128678999997</v>
      </c>
      <c r="DS58" s="16">
        <v>152.88774332999998</v>
      </c>
      <c r="DT58" s="16">
        <v>166.75746944999997</v>
      </c>
      <c r="DU58" s="16">
        <v>166.32894309000002</v>
      </c>
      <c r="DV58" s="16">
        <v>170.13106062999998</v>
      </c>
      <c r="DW58" s="16">
        <v>179.02755384</v>
      </c>
      <c r="DX58" s="16">
        <v>176.53433061000001</v>
      </c>
      <c r="DY58" s="16">
        <v>175.31711838000001</v>
      </c>
      <c r="DZ58" s="16">
        <v>180.58525118999998</v>
      </c>
    </row>
    <row r="59" spans="1:130" s="18" customFormat="1" x14ac:dyDescent="0.3">
      <c r="A59" s="15" t="s">
        <v>71</v>
      </c>
      <c r="B59" s="16">
        <v>193.4047702</v>
      </c>
      <c r="C59" s="16">
        <v>69.186667369999995</v>
      </c>
      <c r="D59" s="16">
        <v>70.393539649999994</v>
      </c>
      <c r="E59" s="16">
        <v>75.239376719999996</v>
      </c>
      <c r="F59" s="16">
        <v>78.280804138999983</v>
      </c>
      <c r="G59" s="16">
        <v>80.717388595000003</v>
      </c>
      <c r="H59" s="16">
        <v>71.289162846699995</v>
      </c>
      <c r="I59" s="16">
        <v>73.336384264700001</v>
      </c>
      <c r="J59" s="16">
        <v>68.196893707699999</v>
      </c>
      <c r="K59" s="16">
        <v>71.704520000000002</v>
      </c>
      <c r="L59" s="16">
        <v>68.831538113699992</v>
      </c>
      <c r="M59" s="16">
        <v>90.22139403369998</v>
      </c>
      <c r="N59" s="16">
        <v>77.635136333700004</v>
      </c>
      <c r="O59" s="16">
        <v>129.1</v>
      </c>
      <c r="P59" s="16">
        <v>136.99096046869997</v>
      </c>
      <c r="Q59" s="16">
        <v>155.72046022869998</v>
      </c>
      <c r="R59" s="16">
        <v>162.55665810869999</v>
      </c>
      <c r="S59" s="16">
        <v>151.83873707869995</v>
      </c>
      <c r="T59" s="16">
        <v>178.37851854870001</v>
      </c>
      <c r="U59" s="16">
        <v>188.95628756870008</v>
      </c>
      <c r="V59" s="16">
        <v>205.76001266170005</v>
      </c>
      <c r="W59" s="16">
        <v>215.53716447170001</v>
      </c>
      <c r="X59" s="16">
        <v>215.27073742170003</v>
      </c>
      <c r="Y59" s="16">
        <v>94.031289761699995</v>
      </c>
      <c r="Z59" s="16">
        <v>234.23958218169994</v>
      </c>
      <c r="AA59" s="16">
        <v>239.73012699169999</v>
      </c>
      <c r="AB59" s="16">
        <v>233.42236337169999</v>
      </c>
      <c r="AC59" s="16">
        <v>254.25535255169999</v>
      </c>
      <c r="AD59" s="16">
        <v>260.03014331169999</v>
      </c>
      <c r="AE59" s="16">
        <v>256.51978476170001</v>
      </c>
      <c r="AF59" s="16">
        <v>248.68489505000002</v>
      </c>
      <c r="AG59" s="16">
        <v>248.93750979999996</v>
      </c>
      <c r="AH59" s="16">
        <v>240.25980464999998</v>
      </c>
      <c r="AI59" s="16">
        <v>248.51716500000003</v>
      </c>
      <c r="AJ59" s="16">
        <v>241.37639642000002</v>
      </c>
      <c r="AK59" s="16">
        <v>259.30529103100002</v>
      </c>
      <c r="AL59" s="16">
        <v>260.97293611099997</v>
      </c>
      <c r="AM59" s="16">
        <v>241.77905631100003</v>
      </c>
      <c r="AN59" s="16">
        <v>228.31980627999999</v>
      </c>
      <c r="AO59" s="16">
        <v>270.73452416999999</v>
      </c>
      <c r="AP59" s="16">
        <v>213.07920676999998</v>
      </c>
      <c r="AQ59" s="16">
        <v>232.36857869999994</v>
      </c>
      <c r="AR59" s="16">
        <v>223.89488034000001</v>
      </c>
      <c r="AS59" s="16">
        <v>233.41720176000001</v>
      </c>
      <c r="AT59" s="16">
        <v>219.45703733000002</v>
      </c>
      <c r="AU59" s="16">
        <v>221.54568092999997</v>
      </c>
      <c r="AV59" s="16">
        <v>222.28377497</v>
      </c>
      <c r="AW59" s="16">
        <v>223.84570698000002</v>
      </c>
      <c r="AX59" s="16">
        <v>221.83020435000003</v>
      </c>
      <c r="AY59" s="16">
        <v>224.15524881999997</v>
      </c>
      <c r="AZ59" s="16">
        <v>222.31362324000003</v>
      </c>
      <c r="BA59" s="16">
        <v>221.61930178000003</v>
      </c>
      <c r="BB59" s="16">
        <v>151.98789894000001</v>
      </c>
      <c r="BC59" s="16">
        <v>162.66870770000003</v>
      </c>
      <c r="BD59" s="16">
        <v>165.72643568000001</v>
      </c>
      <c r="BE59" s="16">
        <v>166.54049387000003</v>
      </c>
      <c r="BF59" s="16">
        <v>168.49256146999997</v>
      </c>
      <c r="BG59" s="16">
        <v>196.72552525</v>
      </c>
      <c r="BH59" s="16">
        <v>189.31642490999999</v>
      </c>
      <c r="BI59" s="16">
        <v>169.02242877</v>
      </c>
      <c r="BJ59" s="16">
        <v>185.76522897000001</v>
      </c>
      <c r="BK59" s="16">
        <v>197.46648260999999</v>
      </c>
      <c r="BL59" s="16">
        <v>199.16586486000003</v>
      </c>
      <c r="BM59" s="16">
        <v>203.70563721000002</v>
      </c>
      <c r="BN59" s="16">
        <v>204.33967185000003</v>
      </c>
      <c r="BO59" s="16">
        <v>205.99590230000001</v>
      </c>
      <c r="BP59" s="16">
        <v>227.75956567</v>
      </c>
      <c r="BQ59" s="16">
        <v>234.54300687000003</v>
      </c>
      <c r="BR59" s="16">
        <v>236.70394804</v>
      </c>
      <c r="BS59" s="16">
        <v>215.6122</v>
      </c>
      <c r="BT59" s="16">
        <v>217.32098596000003</v>
      </c>
      <c r="BU59" s="16">
        <v>244.05520251000002</v>
      </c>
      <c r="BV59" s="16">
        <v>211.21494138999998</v>
      </c>
      <c r="BW59" s="16">
        <v>240.33188634000001</v>
      </c>
      <c r="BX59" s="16">
        <v>251.67693591999998</v>
      </c>
      <c r="BY59" s="16">
        <v>258.12663053000006</v>
      </c>
      <c r="BZ59" s="16">
        <v>255.55669002000005</v>
      </c>
      <c r="CA59" s="16">
        <v>269.97977324999999</v>
      </c>
      <c r="CB59" s="16">
        <v>290.45343847000004</v>
      </c>
      <c r="CC59" s="16">
        <v>280.61697014999999</v>
      </c>
      <c r="CD59" s="16">
        <v>285.19103939000013</v>
      </c>
      <c r="CE59" s="16">
        <v>283.72763835000006</v>
      </c>
      <c r="CF59" s="16">
        <v>270.32368460000009</v>
      </c>
      <c r="CG59" s="16">
        <v>277.64558110000002</v>
      </c>
      <c r="CH59" s="16">
        <v>298.22989554000009</v>
      </c>
      <c r="CI59" s="16">
        <v>299.05787906000012</v>
      </c>
      <c r="CJ59" s="16">
        <v>284.24838291999998</v>
      </c>
      <c r="CK59" s="16">
        <v>295.81838247000002</v>
      </c>
      <c r="CL59" s="16">
        <v>288.53185757000006</v>
      </c>
      <c r="CM59" s="16">
        <v>298.09533380000011</v>
      </c>
      <c r="CN59" s="16">
        <v>304.05535132</v>
      </c>
      <c r="CO59" s="16">
        <v>309.47341542000009</v>
      </c>
      <c r="CP59" s="16">
        <v>318.35644467000003</v>
      </c>
      <c r="CQ59" s="16">
        <v>318.29760115999994</v>
      </c>
      <c r="CR59" s="16">
        <v>347.77907426000002</v>
      </c>
      <c r="CS59" s="16">
        <v>351.16863520999999</v>
      </c>
      <c r="CT59" s="16">
        <v>520.50627321519983</v>
      </c>
      <c r="CU59" s="16">
        <v>522.63019732520002</v>
      </c>
      <c r="CV59" s="16">
        <v>512.65702400520001</v>
      </c>
      <c r="CW59" s="16">
        <v>496.32664834520006</v>
      </c>
      <c r="CX59" s="16">
        <v>496.02859908519991</v>
      </c>
      <c r="CY59" s="16">
        <v>467.60676877000003</v>
      </c>
      <c r="CZ59" s="16">
        <v>459.13349317520004</v>
      </c>
      <c r="DA59" s="16">
        <v>437.61306289520013</v>
      </c>
      <c r="DB59" s="16">
        <v>424.24790883520006</v>
      </c>
      <c r="DC59" s="16">
        <v>410.35071097520012</v>
      </c>
      <c r="DD59" s="16">
        <v>453.35834773520003</v>
      </c>
      <c r="DE59" s="16">
        <v>487.21552448519992</v>
      </c>
      <c r="DF59" s="16">
        <v>370.69842747519999</v>
      </c>
      <c r="DG59" s="16">
        <v>363.9991682352001</v>
      </c>
      <c r="DH59" s="16">
        <v>358.19257686520001</v>
      </c>
      <c r="DI59" s="16">
        <v>366.57050025520016</v>
      </c>
      <c r="DJ59" s="16">
        <v>372.8448939352001</v>
      </c>
      <c r="DK59" s="16">
        <v>446.04534259000008</v>
      </c>
      <c r="DL59" s="16">
        <v>372.52221672000002</v>
      </c>
      <c r="DM59" s="16">
        <v>363.42922188</v>
      </c>
      <c r="DN59" s="16">
        <v>350.07859579000007</v>
      </c>
      <c r="DO59" s="16">
        <v>308.48411493999998</v>
      </c>
      <c r="DP59" s="16">
        <v>306.36215075999996</v>
      </c>
      <c r="DQ59" s="16">
        <v>307.05097280000001</v>
      </c>
      <c r="DR59" s="16">
        <v>344.49729528999995</v>
      </c>
      <c r="DS59" s="16">
        <v>349.01577588999999</v>
      </c>
      <c r="DT59" s="16">
        <v>403.50777896000005</v>
      </c>
      <c r="DU59" s="16">
        <v>399.65017484000009</v>
      </c>
      <c r="DV59" s="16">
        <v>394.42497803000003</v>
      </c>
      <c r="DW59" s="16">
        <v>392.98043302000008</v>
      </c>
      <c r="DX59" s="16">
        <v>263.85498805999998</v>
      </c>
      <c r="DY59" s="16">
        <v>257.18884787000002</v>
      </c>
      <c r="DZ59" s="16">
        <v>252.07984005000003</v>
      </c>
    </row>
    <row r="60" spans="1:130" s="18" customFormat="1" x14ac:dyDescent="0.3">
      <c r="A60" s="15" t="s">
        <v>72</v>
      </c>
      <c r="B60" s="16">
        <v>1.73436725</v>
      </c>
      <c r="C60" s="16">
        <v>2.9473497000000002</v>
      </c>
      <c r="D60" s="16">
        <v>7.9088957100000004</v>
      </c>
      <c r="E60" s="16">
        <v>8.2132054199999995</v>
      </c>
      <c r="F60" s="16">
        <v>8.7004783120000013</v>
      </c>
      <c r="G60" s="16">
        <v>10.109375502000001</v>
      </c>
      <c r="H60" s="16">
        <v>41.647159655000003</v>
      </c>
      <c r="I60" s="16">
        <v>46.81355358199999</v>
      </c>
      <c r="J60" s="16">
        <v>28.782053682000001</v>
      </c>
      <c r="K60" s="16">
        <v>28.147479999999998</v>
      </c>
      <c r="L60" s="16">
        <v>26.073603854000005</v>
      </c>
      <c r="M60" s="16">
        <v>26.615471324000001</v>
      </c>
      <c r="N60" s="16">
        <v>32.056871644000005</v>
      </c>
      <c r="O60" s="16">
        <v>31.4</v>
      </c>
      <c r="P60" s="16">
        <v>32.278369314000003</v>
      </c>
      <c r="Q60" s="16">
        <v>33.61512085399999</v>
      </c>
      <c r="R60" s="16">
        <v>35.810775133999996</v>
      </c>
      <c r="S60" s="16">
        <v>31.962774524000004</v>
      </c>
      <c r="T60" s="16">
        <v>33.839847292999892</v>
      </c>
      <c r="U60" s="16">
        <v>17.973273953</v>
      </c>
      <c r="V60" s="16">
        <v>17.919352963000001</v>
      </c>
      <c r="W60" s="16">
        <v>50.989621733000007</v>
      </c>
      <c r="X60" s="16">
        <v>49.690987833000001</v>
      </c>
      <c r="Y60" s="16">
        <v>48.522443773000006</v>
      </c>
      <c r="Z60" s="16">
        <v>70.055925162999998</v>
      </c>
      <c r="AA60" s="16">
        <v>78.772257402999998</v>
      </c>
      <c r="AB60" s="16">
        <v>71.767562922999986</v>
      </c>
      <c r="AC60" s="16">
        <v>90.490420492999974</v>
      </c>
      <c r="AD60" s="16">
        <v>97.202899422999991</v>
      </c>
      <c r="AE60" s="16">
        <v>97.502254292999993</v>
      </c>
      <c r="AF60" s="16">
        <v>90.786729539999996</v>
      </c>
      <c r="AG60" s="16">
        <v>84.926076280000004</v>
      </c>
      <c r="AH60" s="16">
        <v>88.289003160000007</v>
      </c>
      <c r="AI60" s="16">
        <v>88.086581229999993</v>
      </c>
      <c r="AJ60" s="16">
        <v>74.507733559999991</v>
      </c>
      <c r="AK60" s="16">
        <v>82.630673340999991</v>
      </c>
      <c r="AL60" s="16">
        <v>100.282359321</v>
      </c>
      <c r="AM60" s="16">
        <v>50.909480551000001</v>
      </c>
      <c r="AN60" s="16">
        <v>47.144169679999997</v>
      </c>
      <c r="AO60" s="16">
        <v>50.635101519999999</v>
      </c>
      <c r="AP60" s="16">
        <v>47.232100599999995</v>
      </c>
      <c r="AQ60" s="16">
        <v>48.354905670000001</v>
      </c>
      <c r="AR60" s="16">
        <v>50.043053190000009</v>
      </c>
      <c r="AS60" s="16">
        <v>47.94705957</v>
      </c>
      <c r="AT60" s="16">
        <v>47.671078590000008</v>
      </c>
      <c r="AU60" s="16">
        <v>48.953401279999994</v>
      </c>
      <c r="AV60" s="16">
        <v>48.294558439999996</v>
      </c>
      <c r="AW60" s="16">
        <v>48.065586039999992</v>
      </c>
      <c r="AX60" s="16">
        <v>36.047996949999977</v>
      </c>
      <c r="AY60" s="16">
        <v>34.721356399999998</v>
      </c>
      <c r="AZ60" s="16">
        <v>42.13132139999999</v>
      </c>
      <c r="BA60" s="16">
        <v>51.90080601999999</v>
      </c>
      <c r="BB60" s="16">
        <v>48.059751589999991</v>
      </c>
      <c r="BC60" s="16">
        <v>47.486592620000003</v>
      </c>
      <c r="BD60" s="16">
        <v>44.96589440999999</v>
      </c>
      <c r="BE60" s="16">
        <v>46.009616989999998</v>
      </c>
      <c r="BF60" s="16">
        <v>46.011610669999996</v>
      </c>
      <c r="BG60" s="16">
        <v>55.122955409999996</v>
      </c>
      <c r="BH60" s="16">
        <v>54.295825389999997</v>
      </c>
      <c r="BI60" s="16">
        <v>67.726433170000007</v>
      </c>
      <c r="BJ60" s="16">
        <v>69.902848500000005</v>
      </c>
      <c r="BK60" s="16">
        <v>68.908078809999992</v>
      </c>
      <c r="BL60" s="16">
        <v>68.613892199999981</v>
      </c>
      <c r="BM60" s="16">
        <v>68.154157469999987</v>
      </c>
      <c r="BN60" s="16">
        <v>64.930941479999987</v>
      </c>
      <c r="BO60" s="16">
        <v>65.472986109999994</v>
      </c>
      <c r="BP60" s="16">
        <v>55.677193920000008</v>
      </c>
      <c r="BQ60" s="16">
        <v>67.030836870000002</v>
      </c>
      <c r="BR60" s="16">
        <v>65.109100390000009</v>
      </c>
      <c r="BS60" s="16">
        <v>62.43774495000001</v>
      </c>
      <c r="BT60" s="16">
        <v>63.583142130000006</v>
      </c>
      <c r="BU60" s="16">
        <v>79.116510380000022</v>
      </c>
      <c r="BV60" s="16">
        <v>67.799234659999996</v>
      </c>
      <c r="BW60" s="16">
        <v>61.22996160000001</v>
      </c>
      <c r="BX60" s="16">
        <v>60.159352490000011</v>
      </c>
      <c r="BY60" s="16">
        <v>69.372789580000017</v>
      </c>
      <c r="BZ60" s="16">
        <v>73.489225690000012</v>
      </c>
      <c r="CA60" s="16">
        <v>73.026168249999998</v>
      </c>
      <c r="CB60" s="16">
        <v>71.31748623</v>
      </c>
      <c r="CC60" s="16">
        <v>72.174917279999988</v>
      </c>
      <c r="CD60" s="16">
        <v>72.172529350000005</v>
      </c>
      <c r="CE60" s="16">
        <v>71.119251000000006</v>
      </c>
      <c r="CF60" s="16">
        <v>59.838179130000007</v>
      </c>
      <c r="CG60" s="16">
        <v>68.675715660000009</v>
      </c>
      <c r="CH60" s="16">
        <v>69.245562500000005</v>
      </c>
      <c r="CI60" s="16">
        <v>68.94184688</v>
      </c>
      <c r="CJ60" s="16">
        <v>82.85276368000001</v>
      </c>
      <c r="CK60" s="16">
        <v>98.610223760000011</v>
      </c>
      <c r="CL60" s="16">
        <v>98.265578010000027</v>
      </c>
      <c r="CM60" s="16">
        <v>101.30341162000002</v>
      </c>
      <c r="CN60" s="16">
        <v>101.37724393999999</v>
      </c>
      <c r="CO60" s="16">
        <v>104.38714848000001</v>
      </c>
      <c r="CP60" s="16">
        <v>115.43372653</v>
      </c>
      <c r="CQ60" s="16">
        <v>109.32653203999998</v>
      </c>
      <c r="CR60" s="16">
        <v>108.21086353</v>
      </c>
      <c r="CS60" s="16">
        <v>105.72381159</v>
      </c>
      <c r="CT60" s="16">
        <v>98.577145600000037</v>
      </c>
      <c r="CU60" s="16">
        <v>86.843023529999996</v>
      </c>
      <c r="CV60" s="16">
        <v>87.774941689999977</v>
      </c>
      <c r="CW60" s="16">
        <v>85.867500739999983</v>
      </c>
      <c r="CX60" s="16">
        <v>88.054282820000012</v>
      </c>
      <c r="CY60" s="16">
        <v>79.037145980000005</v>
      </c>
      <c r="CZ60" s="16">
        <v>57.632060120000013</v>
      </c>
      <c r="DA60" s="16">
        <v>60.098896720000013</v>
      </c>
      <c r="DB60" s="16">
        <v>50.058468300000001</v>
      </c>
      <c r="DC60" s="16">
        <v>47.688849900000001</v>
      </c>
      <c r="DD60" s="16">
        <v>57.131971149999991</v>
      </c>
      <c r="DE60" s="16">
        <v>56.825475910000002</v>
      </c>
      <c r="DF60" s="16">
        <v>55.55864759</v>
      </c>
      <c r="DG60" s="16">
        <v>56.135598379999998</v>
      </c>
      <c r="DH60" s="16">
        <v>52.319744900000003</v>
      </c>
      <c r="DI60" s="16">
        <v>120.78494077000001</v>
      </c>
      <c r="DJ60" s="16">
        <v>156.16736748</v>
      </c>
      <c r="DK60" s="16">
        <v>171.88022000000004</v>
      </c>
      <c r="DL60" s="16">
        <v>156.24418033999999</v>
      </c>
      <c r="DM60" s="16">
        <v>156.55901795999998</v>
      </c>
      <c r="DN60" s="16">
        <v>150.99292958000001</v>
      </c>
      <c r="DO60" s="16">
        <v>147.39144586999998</v>
      </c>
      <c r="DP60" s="16">
        <v>154.30847427</v>
      </c>
      <c r="DQ60" s="16">
        <v>171.32103045000002</v>
      </c>
      <c r="DR60" s="16">
        <v>208.86388216</v>
      </c>
      <c r="DS60" s="16">
        <v>73.665172650000017</v>
      </c>
      <c r="DT60" s="16">
        <v>71.041197789999984</v>
      </c>
      <c r="DU60" s="16">
        <v>71.561164339999991</v>
      </c>
      <c r="DV60" s="16">
        <v>71.991845579999989</v>
      </c>
      <c r="DW60" s="16">
        <v>75.251959289999988</v>
      </c>
      <c r="DX60" s="16">
        <v>80.018063469999987</v>
      </c>
      <c r="DY60" s="16">
        <v>82.136100510000006</v>
      </c>
      <c r="DZ60" s="16">
        <v>82.506225709999995</v>
      </c>
    </row>
    <row r="61" spans="1:130" s="18" customFormat="1" x14ac:dyDescent="0.3">
      <c r="A61" s="15" t="s">
        <v>73</v>
      </c>
      <c r="B61" s="16">
        <v>13.353379200000001</v>
      </c>
      <c r="C61" s="16">
        <v>13.7912362</v>
      </c>
      <c r="D61" s="16">
        <v>13.72492956</v>
      </c>
      <c r="E61" s="16">
        <v>13.61879059</v>
      </c>
      <c r="F61" s="16">
        <v>13.44153313</v>
      </c>
      <c r="G61" s="16">
        <v>13.409566230000001</v>
      </c>
      <c r="H61" s="16">
        <v>13.004738380000001</v>
      </c>
      <c r="I61" s="16">
        <v>12.941102580000001</v>
      </c>
      <c r="J61" s="16">
        <v>12.816641949999999</v>
      </c>
      <c r="K61" s="16">
        <v>12.53715</v>
      </c>
      <c r="L61" s="16">
        <v>12.484186080000001</v>
      </c>
      <c r="M61" s="16">
        <v>12.31142822</v>
      </c>
      <c r="N61" s="16">
        <v>12.641447210000001</v>
      </c>
      <c r="O61" s="16">
        <v>14</v>
      </c>
      <c r="P61" s="16">
        <v>13.793831320000001</v>
      </c>
      <c r="Q61" s="16">
        <v>13.709360220000002</v>
      </c>
      <c r="R61" s="16">
        <v>13.646474300000001</v>
      </c>
      <c r="S61" s="16">
        <v>13.089094360000001</v>
      </c>
      <c r="T61" s="16">
        <v>13.293591910000002</v>
      </c>
      <c r="U61" s="16">
        <v>7.2481140100000001</v>
      </c>
      <c r="V61" s="16">
        <v>0.82733204999999999</v>
      </c>
      <c r="W61" s="16">
        <v>0.77822378999999997</v>
      </c>
      <c r="X61" s="16">
        <v>0.77358092000000001</v>
      </c>
      <c r="Y61" s="16">
        <v>0.76895517999999996</v>
      </c>
      <c r="Z61" s="16">
        <v>0.76419801000000009</v>
      </c>
      <c r="AA61" s="16">
        <v>0.75945291999999998</v>
      </c>
      <c r="AB61" s="16">
        <v>0.75464737999999998</v>
      </c>
      <c r="AC61" s="16">
        <v>0.74971380999999993</v>
      </c>
      <c r="AD61" s="16">
        <v>0.74478396000000002</v>
      </c>
      <c r="AE61" s="16">
        <v>0.73972888999999997</v>
      </c>
      <c r="AF61" s="16">
        <v>1.50163194</v>
      </c>
      <c r="AG61" s="16">
        <v>0.71778415000000007</v>
      </c>
      <c r="AH61" s="16">
        <v>0.71342708000000021</v>
      </c>
      <c r="AI61" s="16">
        <v>8.0520524399999989</v>
      </c>
      <c r="AJ61" s="16">
        <v>8.0577324400000006</v>
      </c>
      <c r="AK61" s="16">
        <v>8.0469685710000007</v>
      </c>
      <c r="AL61" s="16">
        <v>8.0357800010000009</v>
      </c>
      <c r="AM61" s="16">
        <v>8.0359349210000008</v>
      </c>
      <c r="AN61" s="16">
        <v>8.035934919999999</v>
      </c>
      <c r="AO61" s="16">
        <v>8.035934919999999</v>
      </c>
      <c r="AP61" s="16">
        <v>7.4603573299999999</v>
      </c>
      <c r="AQ61" s="16">
        <v>9.0132150899999992</v>
      </c>
      <c r="AR61" s="16">
        <v>7.4490464100000002</v>
      </c>
      <c r="AS61" s="16">
        <v>7.44336441</v>
      </c>
      <c r="AT61" s="16">
        <v>7.44336441</v>
      </c>
      <c r="AU61" s="16">
        <v>10.002918079999999</v>
      </c>
      <c r="AV61" s="16">
        <v>10.025876570000001</v>
      </c>
      <c r="AW61" s="16">
        <v>38.001006570000008</v>
      </c>
      <c r="AX61" s="16">
        <v>37.195026570000003</v>
      </c>
      <c r="AY61" s="16">
        <v>36.487466569999995</v>
      </c>
      <c r="AZ61" s="16">
        <v>36.487456569999999</v>
      </c>
      <c r="BA61" s="16">
        <v>26.335456570000002</v>
      </c>
      <c r="BB61" s="16">
        <v>26.5</v>
      </c>
      <c r="BC61" s="16">
        <v>26.5</v>
      </c>
      <c r="BD61" s="16">
        <v>26.5</v>
      </c>
      <c r="BE61" s="16">
        <v>26.5</v>
      </c>
      <c r="BF61" s="16">
        <v>0</v>
      </c>
      <c r="BG61" s="16">
        <v>0</v>
      </c>
      <c r="BH61" s="16">
        <v>0</v>
      </c>
      <c r="BI61" s="16">
        <v>0</v>
      </c>
      <c r="BJ61" s="16">
        <v>0</v>
      </c>
      <c r="BK61" s="16">
        <v>0</v>
      </c>
      <c r="BL61" s="16">
        <v>0</v>
      </c>
      <c r="BM61" s="16">
        <v>0</v>
      </c>
      <c r="BN61" s="16">
        <v>0</v>
      </c>
      <c r="BO61" s="16">
        <v>0</v>
      </c>
      <c r="BP61" s="16">
        <v>0</v>
      </c>
      <c r="BQ61" s="16">
        <v>1.6642699999999999</v>
      </c>
      <c r="BR61" s="16">
        <v>1.595267</v>
      </c>
      <c r="BS61" s="16">
        <v>1.279431</v>
      </c>
      <c r="BT61" s="16">
        <v>1.2050520000000002</v>
      </c>
      <c r="BU61" s="16">
        <v>0.43370400000000003</v>
      </c>
      <c r="BV61" s="16">
        <v>0.37860200000000005</v>
      </c>
      <c r="BW61" s="16">
        <v>0.32048900000000002</v>
      </c>
      <c r="BX61" s="16">
        <v>0.27785400000000005</v>
      </c>
      <c r="BY61" s="16">
        <v>0.24562900000000004</v>
      </c>
      <c r="BZ61" s="16">
        <v>0.24562500000000004</v>
      </c>
      <c r="CA61" s="16">
        <v>0.24562500000000004</v>
      </c>
      <c r="CB61" s="16">
        <v>0.24562500000000004</v>
      </c>
      <c r="CC61" s="16">
        <v>0.24562500000000004</v>
      </c>
      <c r="CD61" s="16">
        <v>0.24562500000000004</v>
      </c>
      <c r="CE61" s="16">
        <v>0.24562500000000004</v>
      </c>
      <c r="CF61" s="16">
        <v>0</v>
      </c>
      <c r="CG61" s="16">
        <v>0</v>
      </c>
      <c r="CH61" s="16">
        <v>0</v>
      </c>
      <c r="CI61" s="16">
        <v>0</v>
      </c>
      <c r="CJ61" s="16">
        <v>0</v>
      </c>
      <c r="CK61" s="16">
        <v>0</v>
      </c>
      <c r="CL61" s="16">
        <v>0</v>
      </c>
      <c r="CM61" s="16">
        <v>0</v>
      </c>
      <c r="CN61" s="16">
        <v>0</v>
      </c>
      <c r="CO61" s="16">
        <v>0</v>
      </c>
      <c r="CP61" s="16">
        <v>0</v>
      </c>
      <c r="CQ61" s="16">
        <v>0.55555044999999992</v>
      </c>
      <c r="CR61" s="16">
        <v>0.55304909000000002</v>
      </c>
      <c r="CS61" s="16">
        <v>0.55304909000000002</v>
      </c>
      <c r="CT61" s="16">
        <v>0</v>
      </c>
      <c r="CU61" s="16">
        <v>0</v>
      </c>
      <c r="CV61" s="16">
        <v>0</v>
      </c>
      <c r="CW61" s="16">
        <v>0</v>
      </c>
      <c r="CX61" s="16">
        <v>0</v>
      </c>
      <c r="CY61" s="16">
        <v>0</v>
      </c>
      <c r="CZ61" s="16">
        <v>0</v>
      </c>
      <c r="DA61" s="16">
        <v>0</v>
      </c>
      <c r="DB61" s="16">
        <v>0</v>
      </c>
      <c r="DC61" s="16">
        <v>0</v>
      </c>
      <c r="DD61" s="16">
        <v>0</v>
      </c>
      <c r="DE61" s="16">
        <v>0</v>
      </c>
      <c r="DF61" s="16">
        <v>0</v>
      </c>
      <c r="DG61" s="16">
        <v>7.9489850000000001E-2</v>
      </c>
      <c r="DH61" s="16">
        <v>7.9489850000000001E-2</v>
      </c>
      <c r="DI61" s="16">
        <v>7.9489850000000001E-2</v>
      </c>
      <c r="DJ61" s="16">
        <v>7.9489850000000001E-2</v>
      </c>
      <c r="DK61" s="16">
        <v>7.9489850000000001E-2</v>
      </c>
      <c r="DL61" s="16">
        <v>7.9489850000000001E-2</v>
      </c>
      <c r="DM61" s="16">
        <v>7.9489850000000001E-2</v>
      </c>
      <c r="DN61" s="16">
        <v>0.24034061999999998</v>
      </c>
      <c r="DO61" s="16">
        <v>0</v>
      </c>
      <c r="DP61" s="16">
        <v>0</v>
      </c>
      <c r="DQ61" s="16">
        <v>0</v>
      </c>
      <c r="DR61" s="16">
        <v>0</v>
      </c>
      <c r="DS61" s="16">
        <v>0</v>
      </c>
      <c r="DT61" s="16">
        <v>0</v>
      </c>
      <c r="DU61" s="16">
        <v>0</v>
      </c>
      <c r="DV61" s="16">
        <v>0</v>
      </c>
      <c r="DW61" s="16">
        <v>0</v>
      </c>
      <c r="DX61" s="16">
        <v>0</v>
      </c>
      <c r="DY61" s="16">
        <v>0</v>
      </c>
      <c r="DZ61" s="16">
        <v>0</v>
      </c>
    </row>
    <row r="62" spans="1:130" s="18" customFormat="1" x14ac:dyDescent="0.3">
      <c r="A62" s="15" t="s">
        <v>74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0.25285542999999999</v>
      </c>
      <c r="Q62" s="16">
        <v>0.25044423999999998</v>
      </c>
      <c r="R62" s="16">
        <v>0.24059602000000002</v>
      </c>
      <c r="S62" s="16">
        <v>0.24059602000000002</v>
      </c>
      <c r="T62" s="16">
        <v>0.22039509999999998</v>
      </c>
      <c r="U62" s="16">
        <v>0.22039510000000001</v>
      </c>
      <c r="V62" s="16">
        <v>0.22039510000000001</v>
      </c>
      <c r="W62" s="16">
        <v>0.19483705000000004</v>
      </c>
      <c r="X62" s="16">
        <v>0.19483705000000001</v>
      </c>
      <c r="Y62" s="16">
        <v>0.18584465999999999</v>
      </c>
      <c r="Z62" s="16">
        <v>0.16792995999999999</v>
      </c>
      <c r="AA62" s="16">
        <v>0.16792995999999999</v>
      </c>
      <c r="AB62" s="16">
        <v>0.14955027999999998</v>
      </c>
      <c r="AC62" s="16">
        <v>0.14955027999999998</v>
      </c>
      <c r="AD62" s="16">
        <v>0.13930998</v>
      </c>
      <c r="AE62" s="16">
        <v>0.13067273000000001</v>
      </c>
      <c r="AF62" s="16">
        <v>0.11135106</v>
      </c>
      <c r="AG62" s="16">
        <v>0.11135106</v>
      </c>
      <c r="AH62" s="16">
        <v>0.11135106</v>
      </c>
      <c r="AI62" s="16">
        <v>0.11135106</v>
      </c>
      <c r="AJ62" s="16">
        <v>8.1456870000000015E-2</v>
      </c>
      <c r="AK62" s="16">
        <v>8.1456870999999986E-2</v>
      </c>
      <c r="AL62" s="16">
        <v>5.0546100999999996E-2</v>
      </c>
      <c r="AM62" s="16">
        <v>5.0320760999999999E-2</v>
      </c>
      <c r="AN62" s="16">
        <v>0.35032076000000001</v>
      </c>
      <c r="AO62" s="16">
        <v>0.31452016999999999</v>
      </c>
      <c r="AP62" s="16">
        <v>0.31452016999999999</v>
      </c>
      <c r="AQ62" s="16">
        <v>0.30085466000000005</v>
      </c>
      <c r="AR62" s="16">
        <v>0.28867000000000004</v>
      </c>
      <c r="AS62" s="16">
        <v>0.28867000000000004</v>
      </c>
      <c r="AT62" s="16">
        <v>0.26813999999999999</v>
      </c>
      <c r="AU62" s="16">
        <v>0.26813999999999999</v>
      </c>
      <c r="AV62" s="16">
        <v>0.26813999999999999</v>
      </c>
      <c r="AW62" s="16">
        <v>0.26813999999999999</v>
      </c>
      <c r="AX62" s="16">
        <v>0.26813999999999999</v>
      </c>
      <c r="AY62" s="16">
        <v>0.26813999999999999</v>
      </c>
      <c r="AZ62" s="16">
        <v>0.26813999999999999</v>
      </c>
      <c r="BA62" s="16">
        <v>0.23766999999999999</v>
      </c>
      <c r="BB62" s="16">
        <v>0.23766999999999999</v>
      </c>
      <c r="BC62" s="16">
        <v>4.6981419400000002</v>
      </c>
      <c r="BD62" s="16">
        <v>4.6092880300000019</v>
      </c>
      <c r="BE62" s="16">
        <v>4.6731716999999984</v>
      </c>
      <c r="BF62" s="16">
        <v>4.6696499999999999</v>
      </c>
      <c r="BG62" s="16">
        <v>4.6614100000000001</v>
      </c>
      <c r="BH62" s="16">
        <v>0.15665999999999999</v>
      </c>
      <c r="BI62" s="16">
        <v>0.15665999999999999</v>
      </c>
      <c r="BJ62" s="16">
        <v>0.14451</v>
      </c>
      <c r="BK62" s="16">
        <v>0.14451</v>
      </c>
      <c r="BL62" s="16">
        <v>0</v>
      </c>
      <c r="BM62" s="16">
        <v>0</v>
      </c>
      <c r="BN62" s="16">
        <v>0</v>
      </c>
      <c r="BO62" s="16">
        <v>0</v>
      </c>
      <c r="BP62" s="16">
        <v>0</v>
      </c>
      <c r="BQ62" s="16">
        <v>0</v>
      </c>
      <c r="BR62" s="16">
        <v>0</v>
      </c>
      <c r="BS62" s="16">
        <v>0</v>
      </c>
      <c r="BT62" s="16">
        <v>0</v>
      </c>
      <c r="BU62" s="16">
        <v>0</v>
      </c>
      <c r="BV62" s="16">
        <v>0</v>
      </c>
      <c r="BW62" s="16">
        <v>0</v>
      </c>
      <c r="BX62" s="16">
        <v>0</v>
      </c>
      <c r="BY62" s="16">
        <v>0</v>
      </c>
      <c r="BZ62" s="16">
        <v>0</v>
      </c>
      <c r="CA62" s="16">
        <v>0</v>
      </c>
      <c r="CB62" s="16">
        <v>0</v>
      </c>
      <c r="CC62" s="16">
        <v>0</v>
      </c>
      <c r="CD62" s="16">
        <v>0</v>
      </c>
      <c r="CE62" s="16">
        <v>0</v>
      </c>
      <c r="CF62" s="16">
        <v>0</v>
      </c>
      <c r="CG62" s="16">
        <v>0</v>
      </c>
      <c r="CH62" s="16">
        <v>0</v>
      </c>
      <c r="CI62" s="16">
        <v>0</v>
      </c>
      <c r="CJ62" s="16">
        <v>0</v>
      </c>
      <c r="CK62" s="16">
        <v>0</v>
      </c>
      <c r="CL62" s="16">
        <v>0</v>
      </c>
      <c r="CM62" s="16">
        <v>0</v>
      </c>
      <c r="CN62" s="16">
        <v>0</v>
      </c>
      <c r="CO62" s="16">
        <v>0</v>
      </c>
      <c r="CP62" s="16">
        <v>0</v>
      </c>
      <c r="CQ62" s="16">
        <v>32.255690019999996</v>
      </c>
      <c r="CR62" s="16">
        <v>28.723120009999999</v>
      </c>
      <c r="CS62" s="16">
        <v>28.622575140000006</v>
      </c>
      <c r="CT62" s="16">
        <v>0.19701218000000517</v>
      </c>
      <c r="CU62" s="16">
        <v>0.19958637999999998</v>
      </c>
      <c r="CV62" s="16">
        <v>0.2</v>
      </c>
      <c r="CW62" s="16">
        <v>0.19968849999999999</v>
      </c>
      <c r="CX62" s="16">
        <v>0.2</v>
      </c>
      <c r="CY62" s="16">
        <v>0.46438024</v>
      </c>
      <c r="CZ62" s="16">
        <v>0.45487820000000001</v>
      </c>
      <c r="DA62" s="16">
        <v>0.45006068999999999</v>
      </c>
      <c r="DB62" s="16">
        <v>0.44319239000000005</v>
      </c>
      <c r="DC62" s="16">
        <v>0.19941196</v>
      </c>
      <c r="DD62" s="16">
        <v>0.19506531000000002</v>
      </c>
      <c r="DE62" s="16">
        <v>0</v>
      </c>
      <c r="DF62" s="16">
        <v>0</v>
      </c>
      <c r="DG62" s="16">
        <v>0</v>
      </c>
      <c r="DH62" s="16">
        <v>0</v>
      </c>
      <c r="DI62" s="16">
        <v>0</v>
      </c>
      <c r="DJ62" s="16">
        <v>0</v>
      </c>
      <c r="DK62" s="16">
        <v>0</v>
      </c>
      <c r="DL62" s="16">
        <v>0</v>
      </c>
      <c r="DM62" s="16">
        <v>0</v>
      </c>
      <c r="DN62" s="16">
        <v>0</v>
      </c>
      <c r="DO62" s="16">
        <v>0</v>
      </c>
      <c r="DP62" s="16">
        <v>0</v>
      </c>
      <c r="DQ62" s="16">
        <v>0</v>
      </c>
      <c r="DR62" s="16">
        <v>0</v>
      </c>
      <c r="DS62" s="16">
        <v>0</v>
      </c>
      <c r="DT62" s="16">
        <v>0</v>
      </c>
      <c r="DU62" s="16">
        <v>0</v>
      </c>
      <c r="DV62" s="16">
        <v>0</v>
      </c>
      <c r="DW62" s="16">
        <v>0</v>
      </c>
      <c r="DX62" s="16">
        <v>0</v>
      </c>
      <c r="DY62" s="16">
        <v>0</v>
      </c>
      <c r="DZ62" s="16">
        <v>0</v>
      </c>
    </row>
    <row r="63" spans="1:130" s="14" customFormat="1" x14ac:dyDescent="0.3">
      <c r="A63" s="12" t="s">
        <v>75</v>
      </c>
      <c r="B63" s="13">
        <v>3517.1970000000001</v>
      </c>
      <c r="C63" s="13">
        <v>3329.56</v>
      </c>
      <c r="D63" s="13">
        <v>3332.41</v>
      </c>
      <c r="E63" s="13">
        <v>3380.49</v>
      </c>
      <c r="F63" s="13">
        <v>3449.3694566728491</v>
      </c>
      <c r="G63" s="13">
        <v>3442.0967445597494</v>
      </c>
      <c r="H63" s="13">
        <v>3621.1735710305384</v>
      </c>
      <c r="I63" s="13">
        <v>3515.9190147385398</v>
      </c>
      <c r="J63" s="13">
        <v>3101.5152478480409</v>
      </c>
      <c r="K63" s="13">
        <v>3119.6013800000001</v>
      </c>
      <c r="L63" s="13">
        <v>3137.505759552841</v>
      </c>
      <c r="M63" s="13">
        <v>3202.9704559658398</v>
      </c>
      <c r="N63" s="13">
        <v>3245.0975694927401</v>
      </c>
      <c r="O63" s="13">
        <v>3228.9</v>
      </c>
      <c r="P63" s="13">
        <v>3295.8431989005403</v>
      </c>
      <c r="Q63" s="13">
        <v>3433.8684238675414</v>
      </c>
      <c r="R63" s="13">
        <v>3663.9494892707003</v>
      </c>
      <c r="S63" s="13">
        <v>3708.0310267039995</v>
      </c>
      <c r="T63" s="13">
        <v>3860.3097999678989</v>
      </c>
      <c r="U63" s="13">
        <v>3925.3494091558996</v>
      </c>
      <c r="V63" s="13">
        <v>3831.5756378459005</v>
      </c>
      <c r="W63" s="13">
        <v>3592.0134504659004</v>
      </c>
      <c r="X63" s="13">
        <v>3564.6372336458994</v>
      </c>
      <c r="Y63" s="13">
        <v>3631.9541788459001</v>
      </c>
      <c r="Z63" s="13">
        <v>3834.9099665758999</v>
      </c>
      <c r="AA63" s="13">
        <v>3784.9257941759006</v>
      </c>
      <c r="AB63" s="13">
        <v>3790.3221287258998</v>
      </c>
      <c r="AC63" s="13">
        <v>3850.3450646228985</v>
      </c>
      <c r="AD63" s="13">
        <v>3852.6013680429005</v>
      </c>
      <c r="AE63" s="13">
        <v>3938.8216311028991</v>
      </c>
      <c r="AF63" s="13">
        <v>3821.3263668100008</v>
      </c>
      <c r="AG63" s="13">
        <v>3877.4202027799988</v>
      </c>
      <c r="AH63" s="13">
        <v>3934.6623913300009</v>
      </c>
      <c r="AI63" s="13">
        <v>3985.7128395999985</v>
      </c>
      <c r="AJ63" s="13">
        <v>4135.4458050499998</v>
      </c>
      <c r="AK63" s="13">
        <v>4292.0284078230015</v>
      </c>
      <c r="AL63" s="13">
        <v>5173.3440859700013</v>
      </c>
      <c r="AM63" s="13">
        <v>5052.426703488999</v>
      </c>
      <c r="AN63" s="13">
        <v>4718.7351528760009</v>
      </c>
      <c r="AO63" s="13">
        <v>5141.6791890200002</v>
      </c>
      <c r="AP63" s="13">
        <v>4867.5179710000011</v>
      </c>
      <c r="AQ63" s="13">
        <v>4972.5207747699988</v>
      </c>
      <c r="AR63" s="13">
        <v>5072.4180946795004</v>
      </c>
      <c r="AS63" s="13">
        <v>5158.9703140173115</v>
      </c>
      <c r="AT63" s="13">
        <v>5198.6039214799994</v>
      </c>
      <c r="AU63" s="13">
        <v>5248.4522530300001</v>
      </c>
      <c r="AV63" s="13">
        <v>5265.5118328300005</v>
      </c>
      <c r="AW63" s="13">
        <v>5512.04825637044</v>
      </c>
      <c r="AX63" s="13">
        <v>5677.441215370719</v>
      </c>
      <c r="AY63" s="13">
        <v>4724.4877288899997</v>
      </c>
      <c r="AZ63" s="13">
        <v>4707.6485784300003</v>
      </c>
      <c r="BA63" s="13">
        <v>4691.9084073115009</v>
      </c>
      <c r="BB63" s="13">
        <v>4549.2288484500004</v>
      </c>
      <c r="BC63" s="13">
        <v>4584.1092314800007</v>
      </c>
      <c r="BD63" s="13">
        <v>4748.9033751899979</v>
      </c>
      <c r="BE63" s="13">
        <v>4845.4701694200003</v>
      </c>
      <c r="BF63" s="13">
        <v>4896.0560630999998</v>
      </c>
      <c r="BG63" s="13">
        <v>5103.2832879999987</v>
      </c>
      <c r="BH63" s="13">
        <v>5047.9411888100003</v>
      </c>
      <c r="BI63" s="13">
        <v>5474.5890672496498</v>
      </c>
      <c r="BJ63" s="13">
        <v>4992.5580693430566</v>
      </c>
      <c r="BK63" s="13">
        <v>5131.9784510200006</v>
      </c>
      <c r="BL63" s="13">
        <v>5364.9096001896405</v>
      </c>
      <c r="BM63" s="13">
        <v>5507.7869103699995</v>
      </c>
      <c r="BN63" s="13">
        <v>5112.2035368100005</v>
      </c>
      <c r="BO63" s="13">
        <v>6569.9003213160004</v>
      </c>
      <c r="BP63" s="13">
        <v>6861.9594954120012</v>
      </c>
      <c r="BQ63" s="13">
        <v>6901.699254122499</v>
      </c>
      <c r="BR63" s="13">
        <v>6969.6972419800013</v>
      </c>
      <c r="BS63" s="13">
        <v>6918.6868297099991</v>
      </c>
      <c r="BT63" s="13">
        <v>6925.9846230100002</v>
      </c>
      <c r="BU63" s="13">
        <v>6755.5640745100009</v>
      </c>
      <c r="BV63" s="13">
        <v>6056.2032248770911</v>
      </c>
      <c r="BW63" s="13">
        <v>5625.89349631</v>
      </c>
      <c r="BX63" s="13">
        <v>5749.8785095299991</v>
      </c>
      <c r="BY63" s="13">
        <v>5822.9127977118997</v>
      </c>
      <c r="BZ63" s="13">
        <v>5899.8302624818989</v>
      </c>
      <c r="CA63" s="13">
        <v>5946.6523550318989</v>
      </c>
      <c r="CB63" s="13">
        <v>5858.9095841918997</v>
      </c>
      <c r="CC63" s="13">
        <v>6011.264643901899</v>
      </c>
      <c r="CD63" s="13">
        <v>6157.5842285519011</v>
      </c>
      <c r="CE63" s="13">
        <v>6221.9690137619</v>
      </c>
      <c r="CF63" s="13">
        <v>5972.9161598318979</v>
      </c>
      <c r="CG63" s="13">
        <v>5976.2948513218989</v>
      </c>
      <c r="CH63" s="13">
        <v>5982.0673962218989</v>
      </c>
      <c r="CI63" s="13">
        <v>6033.197089711899</v>
      </c>
      <c r="CJ63" s="13">
        <v>6199.5028377318986</v>
      </c>
      <c r="CK63" s="13">
        <v>6270.9219762918992</v>
      </c>
      <c r="CL63" s="13">
        <v>5416.2814248218992</v>
      </c>
      <c r="CM63" s="13">
        <v>5629.9939283618996</v>
      </c>
      <c r="CN63" s="13">
        <v>5611.5346700818991</v>
      </c>
      <c r="CO63" s="13">
        <v>5700.1864259418999</v>
      </c>
      <c r="CP63" s="13">
        <v>5726.2774113418982</v>
      </c>
      <c r="CQ63" s="13">
        <v>5822.7440183519002</v>
      </c>
      <c r="CR63" s="13">
        <v>7241.3944239099992</v>
      </c>
      <c r="CS63" s="13">
        <v>7241.4106926499999</v>
      </c>
      <c r="CT63" s="13">
        <v>7045.2968418099981</v>
      </c>
      <c r="CU63" s="13">
        <v>7108.3510466399994</v>
      </c>
      <c r="CV63" s="13">
        <v>7074.3768809100002</v>
      </c>
      <c r="CW63" s="13">
        <v>6678.2633312000016</v>
      </c>
      <c r="CX63" s="13">
        <v>6783.97918424</v>
      </c>
      <c r="CY63" s="13">
        <v>6870.6027301900012</v>
      </c>
      <c r="CZ63" s="13">
        <v>5385.7542454300001</v>
      </c>
      <c r="DA63" s="13">
        <v>5438.1520729899994</v>
      </c>
      <c r="DB63" s="13">
        <v>5116.7368864899981</v>
      </c>
      <c r="DC63" s="13">
        <v>4954.49455657</v>
      </c>
      <c r="DD63" s="13">
        <v>6045.1601046309988</v>
      </c>
      <c r="DE63" s="13">
        <v>6066.727432091001</v>
      </c>
      <c r="DF63" s="13">
        <v>5122.8989776800036</v>
      </c>
      <c r="DG63" s="13">
        <v>5113.1224855300006</v>
      </c>
      <c r="DH63" s="13">
        <v>4941.1116765199995</v>
      </c>
      <c r="DI63" s="13">
        <v>4948.1207647999991</v>
      </c>
      <c r="DJ63" s="13">
        <v>4804.1545191000014</v>
      </c>
      <c r="DK63" s="13">
        <v>5265.7014011199981</v>
      </c>
      <c r="DL63" s="13">
        <v>5187.4085401199982</v>
      </c>
      <c r="DM63" s="13">
        <v>5165.4963708359992</v>
      </c>
      <c r="DN63" s="13">
        <v>5117.5505821459992</v>
      </c>
      <c r="DO63" s="13">
        <v>4538.4226090660004</v>
      </c>
      <c r="DP63" s="13">
        <v>4750.5778105460004</v>
      </c>
      <c r="DQ63" s="13">
        <v>4728.7302112059997</v>
      </c>
      <c r="DR63" s="13">
        <v>4608.1749113819997</v>
      </c>
      <c r="DS63" s="13">
        <v>4624.307698513001</v>
      </c>
      <c r="DT63" s="13">
        <v>4700.4597414229993</v>
      </c>
      <c r="DU63" s="13">
        <v>4946.5105860129988</v>
      </c>
      <c r="DV63" s="13">
        <v>4961.5444642830007</v>
      </c>
      <c r="DW63" s="13">
        <v>5111.0839310809988</v>
      </c>
      <c r="DX63" s="13">
        <v>5019.9122935610003</v>
      </c>
      <c r="DY63" s="13">
        <v>5107.0724459059984</v>
      </c>
      <c r="DZ63" s="13">
        <v>5056.5563316810003</v>
      </c>
    </row>
    <row r="64" spans="1:130" s="18" customFormat="1" x14ac:dyDescent="0.3">
      <c r="A64" s="15" t="s">
        <v>76</v>
      </c>
      <c r="B64" s="16">
        <v>3115.5690650000001</v>
      </c>
      <c r="C64" s="16">
        <v>2937.6842000000001</v>
      </c>
      <c r="D64" s="16">
        <v>2932.418318</v>
      </c>
      <c r="E64" s="16">
        <v>2983.7401319999999</v>
      </c>
      <c r="F64" s="16">
        <v>3043.8217466636993</v>
      </c>
      <c r="G64" s="16">
        <v>3010.9237246255998</v>
      </c>
      <c r="H64" s="16">
        <v>3076.3184364851986</v>
      </c>
      <c r="I64" s="16">
        <v>3090.0337141952</v>
      </c>
      <c r="J64" s="16">
        <v>2722.7743874717012</v>
      </c>
      <c r="K64" s="16">
        <v>2739.9107799999997</v>
      </c>
      <c r="L64" s="16">
        <v>2755.7603525017007</v>
      </c>
      <c r="M64" s="16">
        <v>2820.2282982766997</v>
      </c>
      <c r="N64" s="16">
        <v>2878.5172500772001</v>
      </c>
      <c r="O64" s="16">
        <v>2873.8</v>
      </c>
      <c r="P64" s="16">
        <v>2954.5059597437003</v>
      </c>
      <c r="Q64" s="16">
        <v>3081.8110302667019</v>
      </c>
      <c r="R64" s="16">
        <v>3252.2648811847002</v>
      </c>
      <c r="S64" s="16">
        <v>3279.8091305769995</v>
      </c>
      <c r="T64" s="16">
        <v>3408.3097574418994</v>
      </c>
      <c r="U64" s="16">
        <v>3531.3265246698998</v>
      </c>
      <c r="V64" s="16">
        <v>3475.0248756129008</v>
      </c>
      <c r="W64" s="16">
        <v>3237.3052313229005</v>
      </c>
      <c r="X64" s="16">
        <v>3216.5943048628992</v>
      </c>
      <c r="Y64" s="16">
        <v>3270.5978164429002</v>
      </c>
      <c r="Z64" s="16">
        <v>3476.7006069529002</v>
      </c>
      <c r="AA64" s="16">
        <v>3438.6542472129004</v>
      </c>
      <c r="AB64" s="16">
        <v>3470.2527079428996</v>
      </c>
      <c r="AC64" s="16">
        <v>3517.8428156128984</v>
      </c>
      <c r="AD64" s="16">
        <v>3519.3666922629004</v>
      </c>
      <c r="AE64" s="16">
        <v>3591.7383784128992</v>
      </c>
      <c r="AF64" s="16">
        <v>3575.600976090001</v>
      </c>
      <c r="AG64" s="16">
        <v>3607.622463409999</v>
      </c>
      <c r="AH64" s="16">
        <v>3640.1295906300011</v>
      </c>
      <c r="AI64" s="16">
        <v>3679.0807497699989</v>
      </c>
      <c r="AJ64" s="16">
        <v>3820.9497415599999</v>
      </c>
      <c r="AK64" s="16">
        <v>3969.3905877100024</v>
      </c>
      <c r="AL64" s="16">
        <v>4044.0853871500008</v>
      </c>
      <c r="AM64" s="16">
        <v>3940.3009310899988</v>
      </c>
      <c r="AN64" s="16">
        <v>3615.2098179000009</v>
      </c>
      <c r="AO64" s="16">
        <v>4032.0535233700002</v>
      </c>
      <c r="AP64" s="16">
        <v>3741.5200069000007</v>
      </c>
      <c r="AQ64" s="16">
        <v>3842.4752119599989</v>
      </c>
      <c r="AR64" s="16">
        <v>3926.2218938999999</v>
      </c>
      <c r="AS64" s="16">
        <v>4003.3548018399997</v>
      </c>
      <c r="AT64" s="16">
        <v>4078.8603228699994</v>
      </c>
      <c r="AU64" s="16">
        <v>4161.0291401400009</v>
      </c>
      <c r="AV64" s="16">
        <v>4187.6686534900009</v>
      </c>
      <c r="AW64" s="16">
        <v>4385.241962189999</v>
      </c>
      <c r="AX64" s="16">
        <v>4530.4384483899994</v>
      </c>
      <c r="AY64" s="16">
        <v>4146.5020490899997</v>
      </c>
      <c r="AZ64" s="16">
        <v>4101.4868894300007</v>
      </c>
      <c r="BA64" s="16">
        <v>4093.0109645300008</v>
      </c>
      <c r="BB64" s="16">
        <v>3992.3966844400006</v>
      </c>
      <c r="BC64" s="16">
        <v>4011.2178299700008</v>
      </c>
      <c r="BD64" s="16">
        <v>4149.069655719999</v>
      </c>
      <c r="BE64" s="16">
        <v>4229.1031936100007</v>
      </c>
      <c r="BF64" s="16">
        <v>4271.3933189900008</v>
      </c>
      <c r="BG64" s="16">
        <v>4439.2285480299988</v>
      </c>
      <c r="BH64" s="16">
        <v>4347.6468870200006</v>
      </c>
      <c r="BI64" s="16">
        <v>4132.3359856899997</v>
      </c>
      <c r="BJ64" s="16">
        <v>3543.2925982399997</v>
      </c>
      <c r="BK64" s="16">
        <v>3618.5491055500006</v>
      </c>
      <c r="BL64" s="16">
        <v>3761.2257454800006</v>
      </c>
      <c r="BM64" s="16">
        <v>3900.4939885299996</v>
      </c>
      <c r="BN64" s="16">
        <v>4050.5242567100008</v>
      </c>
      <c r="BO64" s="16">
        <v>4252.5573430499999</v>
      </c>
      <c r="BP64" s="16">
        <v>4657.6881302800002</v>
      </c>
      <c r="BQ64" s="16">
        <v>4702.5019836624997</v>
      </c>
      <c r="BR64" s="16">
        <v>4768.8238979200014</v>
      </c>
      <c r="BS64" s="16">
        <v>4815.5925038199994</v>
      </c>
      <c r="BT64" s="16">
        <v>4841.4061135499996</v>
      </c>
      <c r="BU64" s="16">
        <v>4585.9756055799999</v>
      </c>
      <c r="BV64" s="16">
        <v>4040.888771117091</v>
      </c>
      <c r="BW64" s="16">
        <v>3633.2107157400005</v>
      </c>
      <c r="BX64" s="16">
        <v>3734.3758170000001</v>
      </c>
      <c r="BY64" s="16">
        <v>3845.8419248418995</v>
      </c>
      <c r="BZ64" s="16">
        <v>3925.3110214518993</v>
      </c>
      <c r="CA64" s="16">
        <v>3970.1845949818994</v>
      </c>
      <c r="CB64" s="16">
        <v>3936.9386580518994</v>
      </c>
      <c r="CC64" s="16">
        <v>4089.8418078418999</v>
      </c>
      <c r="CD64" s="16">
        <v>4220.4897219519007</v>
      </c>
      <c r="CE64" s="16">
        <v>4291.6835843719009</v>
      </c>
      <c r="CF64" s="16">
        <v>4163.5761484518989</v>
      </c>
      <c r="CG64" s="16">
        <v>4192.6555139818993</v>
      </c>
      <c r="CH64" s="16">
        <v>4222.8416932218988</v>
      </c>
      <c r="CI64" s="16">
        <v>4286.2014737718991</v>
      </c>
      <c r="CJ64" s="16">
        <v>4425.5768483518996</v>
      </c>
      <c r="CK64" s="16">
        <v>4495.2689951818993</v>
      </c>
      <c r="CL64" s="16">
        <v>3619.0339081719003</v>
      </c>
      <c r="CM64" s="16">
        <v>3816.6863393418994</v>
      </c>
      <c r="CN64" s="16">
        <v>3837.5881688318991</v>
      </c>
      <c r="CO64" s="16">
        <v>3953.0072113118995</v>
      </c>
      <c r="CP64" s="16">
        <v>4023.2785478318992</v>
      </c>
      <c r="CQ64" s="16">
        <v>4071.4464690519003</v>
      </c>
      <c r="CR64" s="16">
        <v>4164.1025090099993</v>
      </c>
      <c r="CS64" s="16">
        <v>4217.1199538699993</v>
      </c>
      <c r="CT64" s="16">
        <v>4032.7569525699992</v>
      </c>
      <c r="CU64" s="16">
        <v>4064.7132620399993</v>
      </c>
      <c r="CV64" s="16">
        <v>4082.6388008399999</v>
      </c>
      <c r="CW64" s="16">
        <v>3717.4917700700003</v>
      </c>
      <c r="CX64" s="16">
        <v>3860.2941495599994</v>
      </c>
      <c r="CY64" s="16">
        <v>3909.8667191700001</v>
      </c>
      <c r="CZ64" s="16">
        <v>3724.5199309000009</v>
      </c>
      <c r="DA64" s="16">
        <v>3737.3677205700005</v>
      </c>
      <c r="DB64" s="16">
        <v>3535.0744991799993</v>
      </c>
      <c r="DC64" s="16">
        <v>3435.5359603999996</v>
      </c>
      <c r="DD64" s="16">
        <v>3525.5489462010009</v>
      </c>
      <c r="DE64" s="16">
        <v>3512.3382735210007</v>
      </c>
      <c r="DF64" s="16">
        <v>2951.1878449400006</v>
      </c>
      <c r="DG64" s="16">
        <v>2958.35483733</v>
      </c>
      <c r="DH64" s="16">
        <v>2918.8115666000003</v>
      </c>
      <c r="DI64" s="16">
        <v>2957.48664555</v>
      </c>
      <c r="DJ64" s="16">
        <v>2828.2227848000011</v>
      </c>
      <c r="DK64" s="16">
        <v>3283.0362379299991</v>
      </c>
      <c r="DL64" s="16">
        <v>3276.8749572099996</v>
      </c>
      <c r="DM64" s="16">
        <v>3275.3997300459996</v>
      </c>
      <c r="DN64" s="16">
        <v>3229.3651316559999</v>
      </c>
      <c r="DO64" s="16">
        <v>2662.2577304560004</v>
      </c>
      <c r="DP64" s="16">
        <v>2873.191981726</v>
      </c>
      <c r="DQ64" s="16">
        <v>2845.2098393759998</v>
      </c>
      <c r="DR64" s="16">
        <v>2762.4436539920007</v>
      </c>
      <c r="DS64" s="16">
        <v>2821.2734871630009</v>
      </c>
      <c r="DT64" s="16">
        <v>2877.5178115230005</v>
      </c>
      <c r="DU64" s="16">
        <v>3122.434800863</v>
      </c>
      <c r="DV64" s="16">
        <v>3144.1692085430009</v>
      </c>
      <c r="DW64" s="16">
        <v>3248.999515771</v>
      </c>
      <c r="DX64" s="16">
        <v>3209.003620641</v>
      </c>
      <c r="DY64" s="16">
        <v>3312.1625483009993</v>
      </c>
      <c r="DZ64" s="16">
        <v>3317.7588569909999</v>
      </c>
    </row>
    <row r="65" spans="1:130" s="18" customFormat="1" x14ac:dyDescent="0.3">
      <c r="A65" s="15" t="s">
        <v>77</v>
      </c>
      <c r="B65" s="16">
        <v>19.3407312</v>
      </c>
      <c r="C65" s="16">
        <v>19.311891419999998</v>
      </c>
      <c r="D65" s="16">
        <v>28.882782670000001</v>
      </c>
      <c r="E65" s="16">
        <v>24.342747339999999</v>
      </c>
      <c r="F65" s="16">
        <v>19.303124046000001</v>
      </c>
      <c r="G65" s="16">
        <v>19.231293437000001</v>
      </c>
      <c r="H65" s="16">
        <v>19.702716961</v>
      </c>
      <c r="I65" s="16">
        <v>17.124125620000001</v>
      </c>
      <c r="J65" s="16">
        <v>17.079194557000001</v>
      </c>
      <c r="K65" s="16">
        <v>17.053660000000001</v>
      </c>
      <c r="L65" s="16">
        <v>22.426765423999999</v>
      </c>
      <c r="M65" s="16">
        <v>20.963087903999995</v>
      </c>
      <c r="N65" s="16">
        <v>20.739658305999999</v>
      </c>
      <c r="O65" s="16">
        <v>20.7</v>
      </c>
      <c r="P65" s="16">
        <v>20.471381622999999</v>
      </c>
      <c r="Q65" s="16">
        <v>20.285182132999999</v>
      </c>
      <c r="R65" s="16">
        <v>20.326843916000001</v>
      </c>
      <c r="S65" s="16">
        <v>20.361991956999997</v>
      </c>
      <c r="T65" s="16">
        <v>17.259410266</v>
      </c>
      <c r="U65" s="16">
        <v>17.278506977999999</v>
      </c>
      <c r="V65" s="16">
        <v>17.152854553000001</v>
      </c>
      <c r="W65" s="16">
        <v>18.672272753000005</v>
      </c>
      <c r="X65" s="16">
        <v>19.036757223000002</v>
      </c>
      <c r="Y65" s="16">
        <v>18.525830123000002</v>
      </c>
      <c r="Z65" s="16">
        <v>17.800580893000003</v>
      </c>
      <c r="AA65" s="16">
        <v>17.844238002999997</v>
      </c>
      <c r="AB65" s="16">
        <v>13.713079733000001</v>
      </c>
      <c r="AC65" s="16">
        <v>3.9573332900000002</v>
      </c>
      <c r="AD65" s="16">
        <v>3.93303001</v>
      </c>
      <c r="AE65" s="16">
        <v>4.6557692500000005</v>
      </c>
      <c r="AF65" s="16">
        <v>3.88500457</v>
      </c>
      <c r="AG65" s="16">
        <v>3.8647464399999998</v>
      </c>
      <c r="AH65" s="16">
        <v>3.84359334</v>
      </c>
      <c r="AI65" s="16">
        <v>0.32453345</v>
      </c>
      <c r="AJ65" s="16">
        <v>0.32453345</v>
      </c>
      <c r="AK65" s="16">
        <v>0.31405114100000003</v>
      </c>
      <c r="AL65" s="16">
        <v>14.017234179999999</v>
      </c>
      <c r="AM65" s="16">
        <v>0.27924542099999994</v>
      </c>
      <c r="AN65" s="16">
        <v>0.26477063999999995</v>
      </c>
      <c r="AO65" s="16">
        <v>0.22269785000000003</v>
      </c>
      <c r="AP65" s="16">
        <v>0.20656313000000004</v>
      </c>
      <c r="AQ65" s="16">
        <v>0.17084427999999999</v>
      </c>
      <c r="AR65" s="16">
        <v>0.16108642000000001</v>
      </c>
      <c r="AS65" s="16">
        <v>0.15229457999999998</v>
      </c>
      <c r="AT65" s="16">
        <v>0.15229457999999998</v>
      </c>
      <c r="AU65" s="16">
        <v>4.1576679999999998E-2</v>
      </c>
      <c r="AV65" s="16">
        <v>4.1576680000000005E-2</v>
      </c>
      <c r="AW65" s="16">
        <v>4.1576680000000005E-2</v>
      </c>
      <c r="AX65" s="16">
        <v>7.4049443200000002</v>
      </c>
      <c r="AY65" s="16">
        <v>7.4840626100000005</v>
      </c>
      <c r="AZ65" s="16">
        <v>7.495011260000001</v>
      </c>
      <c r="BA65" s="16">
        <v>7.2476493500000005</v>
      </c>
      <c r="BB65" s="16">
        <v>7.09053091</v>
      </c>
      <c r="BC65" s="16">
        <v>7.2701333300000002</v>
      </c>
      <c r="BD65" s="16">
        <v>7.5</v>
      </c>
      <c r="BE65" s="16">
        <v>7.1248302200000007</v>
      </c>
      <c r="BF65" s="16">
        <v>7.3730581000000015</v>
      </c>
      <c r="BG65" s="16">
        <v>7.4829099500000007</v>
      </c>
      <c r="BH65" s="16">
        <v>7.4783968700000001</v>
      </c>
      <c r="BI65" s="16">
        <v>10.360449790000001</v>
      </c>
      <c r="BJ65" s="16">
        <v>11.19070606</v>
      </c>
      <c r="BK65" s="16">
        <v>11.143341390000002</v>
      </c>
      <c r="BL65" s="16">
        <v>11.172854390000001</v>
      </c>
      <c r="BM65" s="16">
        <v>11.11319072</v>
      </c>
      <c r="BN65" s="16">
        <v>14.36539314</v>
      </c>
      <c r="BO65" s="16">
        <v>14.592932830000002</v>
      </c>
      <c r="BP65" s="16">
        <v>19.616490570000003</v>
      </c>
      <c r="BQ65" s="16">
        <v>19.943111569999999</v>
      </c>
      <c r="BR65" s="16">
        <v>19.941132020000001</v>
      </c>
      <c r="BS65" s="16">
        <v>19.969317760000003</v>
      </c>
      <c r="BT65" s="16">
        <v>20.003808340000003</v>
      </c>
      <c r="BU65" s="16">
        <v>19.883094470000003</v>
      </c>
      <c r="BV65" s="16">
        <v>15.929979730000005</v>
      </c>
      <c r="BW65" s="16">
        <v>2.0737279300000044</v>
      </c>
      <c r="BX65" s="16">
        <v>1.8397434400000046</v>
      </c>
      <c r="BY65" s="16">
        <v>2.0152826000000044</v>
      </c>
      <c r="BZ65" s="16">
        <v>4.6413618600000044</v>
      </c>
      <c r="CA65" s="16">
        <v>6.099377000000004</v>
      </c>
      <c r="CB65" s="16">
        <v>7.2261491100000041</v>
      </c>
      <c r="CC65" s="16">
        <v>7.1852887000000036</v>
      </c>
      <c r="CD65" s="16">
        <v>7.0796764700000043</v>
      </c>
      <c r="CE65" s="16">
        <v>8.5357201900000046</v>
      </c>
      <c r="CF65" s="16">
        <v>8.5391601100000063</v>
      </c>
      <c r="CG65" s="16">
        <v>8.489546300000006</v>
      </c>
      <c r="CH65" s="16">
        <v>8.4140326200000057</v>
      </c>
      <c r="CI65" s="16">
        <v>8.3995540800000033</v>
      </c>
      <c r="CJ65" s="16">
        <v>8.2622213800000051</v>
      </c>
      <c r="CK65" s="16">
        <v>8.2555703100000049</v>
      </c>
      <c r="CL65" s="16">
        <v>8.2192277800000042</v>
      </c>
      <c r="CM65" s="16">
        <v>8.1839765900000039</v>
      </c>
      <c r="CN65" s="16">
        <v>7.7198959300000043</v>
      </c>
      <c r="CO65" s="16">
        <v>7.7007292600000037</v>
      </c>
      <c r="CP65" s="16">
        <v>7.6577230900000037</v>
      </c>
      <c r="CQ65" s="16">
        <v>7.5672458600000034</v>
      </c>
      <c r="CR65" s="16">
        <v>7.5289367000000027</v>
      </c>
      <c r="CS65" s="16">
        <v>7.4898269300000031</v>
      </c>
      <c r="CT65" s="16">
        <v>13.018643630000003</v>
      </c>
      <c r="CU65" s="16">
        <v>12.957462890000004</v>
      </c>
      <c r="CV65" s="16">
        <v>12.544791439999999</v>
      </c>
      <c r="CW65" s="16">
        <v>12.400529179999999</v>
      </c>
      <c r="CX65" s="16">
        <v>0.93916658999999991</v>
      </c>
      <c r="CY65" s="16">
        <v>11.26893585</v>
      </c>
      <c r="CZ65" s="16">
        <v>0</v>
      </c>
      <c r="DA65" s="16">
        <v>2.6822948799999997</v>
      </c>
      <c r="DB65" s="16">
        <v>2.6741483199999996</v>
      </c>
      <c r="DC65" s="16">
        <v>2.6741483199999996</v>
      </c>
      <c r="DD65" s="16">
        <v>2.6741483199999996</v>
      </c>
      <c r="DE65" s="16">
        <v>2.6696929599999999</v>
      </c>
      <c r="DF65" s="16">
        <v>0</v>
      </c>
      <c r="DG65" s="16">
        <v>11.861047940000002</v>
      </c>
      <c r="DH65" s="16">
        <v>12.102880040000001</v>
      </c>
      <c r="DI65" s="16">
        <v>11.972097000000002</v>
      </c>
      <c r="DJ65" s="16">
        <v>0</v>
      </c>
      <c r="DK65" s="16">
        <v>0</v>
      </c>
      <c r="DL65" s="16">
        <v>0</v>
      </c>
      <c r="DM65" s="16">
        <v>0</v>
      </c>
      <c r="DN65" s="16">
        <v>0</v>
      </c>
      <c r="DO65" s="16">
        <v>0</v>
      </c>
      <c r="DP65" s="16">
        <v>0</v>
      </c>
      <c r="DQ65" s="16">
        <v>0</v>
      </c>
      <c r="DR65" s="16">
        <v>0</v>
      </c>
      <c r="DS65" s="16">
        <v>0</v>
      </c>
      <c r="DT65" s="16">
        <v>0</v>
      </c>
      <c r="DU65" s="16">
        <v>0</v>
      </c>
      <c r="DV65" s="16">
        <v>0</v>
      </c>
      <c r="DW65" s="16">
        <v>3.6120155299999999</v>
      </c>
      <c r="DX65" s="16">
        <v>3.57929115</v>
      </c>
      <c r="DY65" s="16">
        <v>3.57929115</v>
      </c>
      <c r="DZ65" s="16">
        <v>3.57929115</v>
      </c>
    </row>
    <row r="66" spans="1:130" s="18" customFormat="1" x14ac:dyDescent="0.3">
      <c r="A66" s="15" t="s">
        <v>78</v>
      </c>
      <c r="B66" s="16">
        <v>127.28738619999999</v>
      </c>
      <c r="C66" s="16">
        <v>129.0532024</v>
      </c>
      <c r="D66" s="16">
        <v>128.0966646</v>
      </c>
      <c r="E66" s="16">
        <v>121.4235583</v>
      </c>
      <c r="F66" s="16">
        <v>120.45979351</v>
      </c>
      <c r="G66" s="16">
        <v>119.67040166999999</v>
      </c>
      <c r="H66" s="16">
        <v>119.56736420999999</v>
      </c>
      <c r="I66" s="16">
        <v>118.64054881000001</v>
      </c>
      <c r="J66" s="16">
        <v>74.688859900000011</v>
      </c>
      <c r="K66" s="16">
        <v>69.828800000000001</v>
      </c>
      <c r="L66" s="16">
        <v>37.827424359999995</v>
      </c>
      <c r="M66" s="16">
        <v>69.827424360000009</v>
      </c>
      <c r="N66" s="16">
        <v>36.430816130000004</v>
      </c>
      <c r="O66" s="16">
        <v>28</v>
      </c>
      <c r="P66" s="16">
        <v>28.031066690000003</v>
      </c>
      <c r="Q66" s="16">
        <v>27.547534170000002</v>
      </c>
      <c r="R66" s="16">
        <v>27.547534170000002</v>
      </c>
      <c r="S66" s="16">
        <v>27.547534170000002</v>
      </c>
      <c r="T66" s="16">
        <v>27.059696910000003</v>
      </c>
      <c r="U66" s="16">
        <v>27.062572429999999</v>
      </c>
      <c r="V66" s="16">
        <v>27.23765148</v>
      </c>
      <c r="W66" s="16">
        <v>26.57754727</v>
      </c>
      <c r="X66" s="16">
        <v>9.1277592399999996</v>
      </c>
      <c r="Y66" s="16">
        <v>9.1277592399999996</v>
      </c>
      <c r="Z66" s="16">
        <v>9.1282999999999994</v>
      </c>
      <c r="AA66" s="16">
        <v>8.3284529900000006</v>
      </c>
      <c r="AB66" s="16">
        <v>0.42803999999999998</v>
      </c>
      <c r="AC66" s="16">
        <v>0.42804000000000003</v>
      </c>
      <c r="AD66" s="16">
        <v>0.24154</v>
      </c>
      <c r="AE66" s="16">
        <v>0.85409698000000001</v>
      </c>
      <c r="AF66" s="16">
        <v>4.4425954799999996</v>
      </c>
      <c r="AG66" s="16">
        <v>5.0122613899999999</v>
      </c>
      <c r="AH66" s="16">
        <v>13.951022869999999</v>
      </c>
      <c r="AI66" s="16">
        <v>13.07840916</v>
      </c>
      <c r="AJ66" s="16">
        <v>13.254380469999999</v>
      </c>
      <c r="AK66" s="16">
        <v>9.118258161</v>
      </c>
      <c r="AL66" s="16">
        <v>11.641088519999998</v>
      </c>
      <c r="AM66" s="16">
        <v>8.1772411310000006</v>
      </c>
      <c r="AN66" s="16">
        <v>9.2458373900000002</v>
      </c>
      <c r="AO66" s="16">
        <v>9.9466385400000004</v>
      </c>
      <c r="AP66" s="16">
        <v>9.9499999999999993</v>
      </c>
      <c r="AQ66" s="16">
        <v>9.9499999999999957</v>
      </c>
      <c r="AR66" s="16">
        <v>10.164999999999994</v>
      </c>
      <c r="AS66" s="16">
        <v>10.176238320000003</v>
      </c>
      <c r="AT66" s="16">
        <v>8.7828082700000003</v>
      </c>
      <c r="AU66" s="16">
        <v>10.285844890000003</v>
      </c>
      <c r="AV66" s="16">
        <v>10.052939070000001</v>
      </c>
      <c r="AW66" s="16">
        <v>10.462954660000003</v>
      </c>
      <c r="AX66" s="16">
        <v>10.539126030000002</v>
      </c>
      <c r="AY66" s="16">
        <v>10.138373510000001</v>
      </c>
      <c r="AZ66" s="16">
        <v>12.137256319999997</v>
      </c>
      <c r="BA66" s="16">
        <v>12.391505669999997</v>
      </c>
      <c r="BB66" s="16">
        <v>11.260082119999998</v>
      </c>
      <c r="BC66" s="16">
        <v>11.309854199999991</v>
      </c>
      <c r="BD66" s="16">
        <v>11.726616349999993</v>
      </c>
      <c r="BE66" s="16">
        <v>9.6243944799999923</v>
      </c>
      <c r="BF66" s="16">
        <v>10.64177623999999</v>
      </c>
      <c r="BG66" s="16">
        <v>11.521512269999993</v>
      </c>
      <c r="BH66" s="16">
        <v>10.416845330000003</v>
      </c>
      <c r="BI66" s="16">
        <v>9.7502422399999951</v>
      </c>
      <c r="BJ66" s="16">
        <v>8.7834930799999995</v>
      </c>
      <c r="BK66" s="16">
        <v>8.60149118</v>
      </c>
      <c r="BL66" s="16">
        <v>8.4623334100000012</v>
      </c>
      <c r="BM66" s="16">
        <v>7.200000000000002</v>
      </c>
      <c r="BN66" s="16">
        <v>6.1390376700000049</v>
      </c>
      <c r="BO66" s="16">
        <v>5.6195408600000007</v>
      </c>
      <c r="BP66" s="16">
        <v>2.2000000000000219</v>
      </c>
      <c r="BQ66" s="16">
        <v>2.0106669000000186</v>
      </c>
      <c r="BR66" s="16">
        <v>1.5743021700000186</v>
      </c>
      <c r="BS66" s="16">
        <v>2.1040741700000187</v>
      </c>
      <c r="BT66" s="16">
        <v>2.1652741700000182</v>
      </c>
      <c r="BU66" s="16">
        <v>1.3718741700000183</v>
      </c>
      <c r="BV66" s="16">
        <v>0</v>
      </c>
      <c r="BW66" s="16">
        <v>0</v>
      </c>
      <c r="BX66" s="16">
        <v>0</v>
      </c>
      <c r="BY66" s="16">
        <v>0</v>
      </c>
      <c r="BZ66" s="16">
        <v>0</v>
      </c>
      <c r="CA66" s="16">
        <v>0</v>
      </c>
      <c r="CB66" s="16">
        <v>0</v>
      </c>
      <c r="CC66" s="16">
        <v>0</v>
      </c>
      <c r="CD66" s="16">
        <v>0</v>
      </c>
      <c r="CE66" s="16">
        <v>0</v>
      </c>
      <c r="CF66" s="16">
        <v>0</v>
      </c>
      <c r="CG66" s="16">
        <v>0</v>
      </c>
      <c r="CH66" s="16">
        <v>0</v>
      </c>
      <c r="CI66" s="16">
        <v>0</v>
      </c>
      <c r="CJ66" s="16">
        <v>0</v>
      </c>
      <c r="CK66" s="16">
        <v>0</v>
      </c>
      <c r="CL66" s="16">
        <v>0</v>
      </c>
      <c r="CM66" s="16">
        <v>0</v>
      </c>
      <c r="CN66" s="16">
        <v>0</v>
      </c>
      <c r="CO66" s="16">
        <v>0</v>
      </c>
      <c r="CP66" s="16">
        <v>0</v>
      </c>
      <c r="CQ66" s="16">
        <v>0</v>
      </c>
      <c r="CR66" s="16">
        <v>0</v>
      </c>
      <c r="CS66" s="16">
        <v>0</v>
      </c>
      <c r="CT66" s="16">
        <v>0</v>
      </c>
      <c r="CU66" s="16">
        <v>0</v>
      </c>
      <c r="CV66" s="16">
        <v>0</v>
      </c>
      <c r="CW66" s="16">
        <v>0</v>
      </c>
      <c r="CX66" s="16">
        <v>0</v>
      </c>
      <c r="CY66" s="16">
        <v>0</v>
      </c>
      <c r="CZ66" s="16">
        <v>0</v>
      </c>
      <c r="DA66" s="16">
        <v>0</v>
      </c>
      <c r="DB66" s="16">
        <v>0</v>
      </c>
      <c r="DC66" s="16">
        <v>0</v>
      </c>
      <c r="DD66" s="16">
        <v>0</v>
      </c>
      <c r="DE66" s="16">
        <v>0</v>
      </c>
      <c r="DF66" s="16">
        <v>0</v>
      </c>
      <c r="DG66" s="16">
        <v>0</v>
      </c>
      <c r="DH66" s="16">
        <v>0</v>
      </c>
      <c r="DI66" s="16">
        <v>0</v>
      </c>
      <c r="DJ66" s="16">
        <v>0</v>
      </c>
      <c r="DK66" s="16">
        <v>0</v>
      </c>
      <c r="DL66" s="16">
        <v>0</v>
      </c>
      <c r="DM66" s="16">
        <v>0</v>
      </c>
      <c r="DN66" s="16">
        <v>0</v>
      </c>
      <c r="DO66" s="16">
        <v>0</v>
      </c>
      <c r="DP66" s="16">
        <v>0</v>
      </c>
      <c r="DQ66" s="16">
        <v>0</v>
      </c>
      <c r="DR66" s="16">
        <v>0</v>
      </c>
      <c r="DS66" s="16">
        <v>0</v>
      </c>
      <c r="DT66" s="16">
        <v>0</v>
      </c>
      <c r="DU66" s="16">
        <v>0</v>
      </c>
      <c r="DV66" s="16">
        <v>0</v>
      </c>
      <c r="DW66" s="16">
        <v>0</v>
      </c>
      <c r="DX66" s="16">
        <v>0</v>
      </c>
      <c r="DY66" s="16">
        <v>0</v>
      </c>
      <c r="DZ66" s="16">
        <v>0</v>
      </c>
    </row>
    <row r="67" spans="1:130" s="18" customFormat="1" x14ac:dyDescent="0.3">
      <c r="A67" s="15" t="s">
        <v>79</v>
      </c>
      <c r="B67" s="16">
        <v>254.99943969999998</v>
      </c>
      <c r="C67" s="16">
        <v>243.5114031</v>
      </c>
      <c r="D67" s="16">
        <v>243.00880069999999</v>
      </c>
      <c r="E67" s="16">
        <v>250.9842252</v>
      </c>
      <c r="F67" s="16">
        <v>265.78479245314992</v>
      </c>
      <c r="G67" s="16">
        <v>292.27132482715001</v>
      </c>
      <c r="H67" s="16">
        <v>405.58505337434008</v>
      </c>
      <c r="I67" s="16">
        <v>290.12062611333988</v>
      </c>
      <c r="J67" s="16">
        <v>286.97280591934003</v>
      </c>
      <c r="K67" s="16">
        <v>292.80814000000004</v>
      </c>
      <c r="L67" s="16">
        <v>321.49121726714003</v>
      </c>
      <c r="M67" s="16">
        <v>291.95164542513987</v>
      </c>
      <c r="N67" s="16">
        <v>309.40984497953997</v>
      </c>
      <c r="O67" s="16">
        <v>306.39999999999998</v>
      </c>
      <c r="P67" s="16">
        <v>292.83479084383998</v>
      </c>
      <c r="Q67" s="16">
        <v>304.22467729784</v>
      </c>
      <c r="R67" s="16">
        <v>363.81022999999999</v>
      </c>
      <c r="S67" s="16">
        <v>380.31236999999999</v>
      </c>
      <c r="T67" s="16">
        <v>407.68093534999991</v>
      </c>
      <c r="U67" s="16">
        <v>349.68180507799997</v>
      </c>
      <c r="V67" s="16">
        <v>312.16025619999988</v>
      </c>
      <c r="W67" s="16">
        <v>309.45839912000008</v>
      </c>
      <c r="X67" s="16">
        <v>319.87841231999988</v>
      </c>
      <c r="Y67" s="16">
        <v>333.7027730399999</v>
      </c>
      <c r="Z67" s="16">
        <v>331.28047872999991</v>
      </c>
      <c r="AA67" s="16">
        <v>320.09885597000005</v>
      </c>
      <c r="AB67" s="16">
        <v>305.92830105000002</v>
      </c>
      <c r="AC67" s="16">
        <v>328.11687571999994</v>
      </c>
      <c r="AD67" s="16">
        <v>329.06010577000012</v>
      </c>
      <c r="AE67" s="16">
        <v>341.57338645999999</v>
      </c>
      <c r="AF67" s="16">
        <v>237.39779066999995</v>
      </c>
      <c r="AG67" s="16">
        <v>260.92073153999996</v>
      </c>
      <c r="AH67" s="16">
        <v>276.73818449000009</v>
      </c>
      <c r="AI67" s="16">
        <v>293.22914721999996</v>
      </c>
      <c r="AJ67" s="16">
        <v>300.91714956999999</v>
      </c>
      <c r="AK67" s="16">
        <v>313.20551081100001</v>
      </c>
      <c r="AL67" s="16">
        <v>1103.6003761200002</v>
      </c>
      <c r="AM67" s="16">
        <v>1103.6692858470001</v>
      </c>
      <c r="AN67" s="16">
        <v>1094.0147269460001</v>
      </c>
      <c r="AO67" s="16">
        <v>1099.4563292600003</v>
      </c>
      <c r="AP67" s="16">
        <v>1115.84140097</v>
      </c>
      <c r="AQ67" s="16">
        <v>1119.9247185300001</v>
      </c>
      <c r="AR67" s="16">
        <v>1135.8701143595001</v>
      </c>
      <c r="AS67" s="16">
        <v>1145.286979277312</v>
      </c>
      <c r="AT67" s="16">
        <v>1110.8084957599999</v>
      </c>
      <c r="AU67" s="16">
        <v>1077.09569132</v>
      </c>
      <c r="AV67" s="16">
        <v>1067.7486635899998</v>
      </c>
      <c r="AW67" s="16">
        <v>1116.3017628404405</v>
      </c>
      <c r="AX67" s="16">
        <v>1129.0586966307203</v>
      </c>
      <c r="AY67" s="16">
        <v>560.36324367999998</v>
      </c>
      <c r="AZ67" s="16">
        <v>586.52942142000006</v>
      </c>
      <c r="BA67" s="16">
        <v>579.25828776150001</v>
      </c>
      <c r="BB67" s="16">
        <v>538.48155098000007</v>
      </c>
      <c r="BC67" s="16">
        <v>554.31141398</v>
      </c>
      <c r="BD67" s="16">
        <v>580.60710312000003</v>
      </c>
      <c r="BE67" s="16">
        <v>599.61775111000009</v>
      </c>
      <c r="BF67" s="16">
        <v>606.64790977000007</v>
      </c>
      <c r="BG67" s="16">
        <v>645.05031774999998</v>
      </c>
      <c r="BH67" s="16">
        <v>682.39905959000009</v>
      </c>
      <c r="BI67" s="16">
        <v>1322.14238952965</v>
      </c>
      <c r="BJ67" s="16">
        <v>1429.2912719630572</v>
      </c>
      <c r="BK67" s="16">
        <v>1493.6845129000001</v>
      </c>
      <c r="BL67" s="16">
        <v>1584.0486669096397</v>
      </c>
      <c r="BM67" s="16">
        <v>1588.97973112</v>
      </c>
      <c r="BN67" s="16">
        <v>1041.1748492899999</v>
      </c>
      <c r="BO67" s="16">
        <v>2297.130504576</v>
      </c>
      <c r="BP67" s="16">
        <v>2182.4548745620004</v>
      </c>
      <c r="BQ67" s="16">
        <v>2177.2434919900002</v>
      </c>
      <c r="BR67" s="16">
        <v>2179.3579098700002</v>
      </c>
      <c r="BS67" s="16">
        <v>2081.0209339600001</v>
      </c>
      <c r="BT67" s="16">
        <v>2062.4094269500001</v>
      </c>
      <c r="BU67" s="16">
        <v>2148.3335002900003</v>
      </c>
      <c r="BV67" s="16">
        <v>1999.3844740299999</v>
      </c>
      <c r="BW67" s="16">
        <v>1990.6090526399996</v>
      </c>
      <c r="BX67" s="16">
        <v>2013.6629490899993</v>
      </c>
      <c r="BY67" s="16">
        <v>1975.0555902699998</v>
      </c>
      <c r="BZ67" s="16">
        <v>1969.8778791699999</v>
      </c>
      <c r="CA67" s="16">
        <v>1970.3683830500001</v>
      </c>
      <c r="CB67" s="16">
        <v>1914.74477703</v>
      </c>
      <c r="CC67" s="16">
        <v>1914.2375473599998</v>
      </c>
      <c r="CD67" s="16">
        <v>1930.0148301299996</v>
      </c>
      <c r="CE67" s="16">
        <v>1921.7497091999996</v>
      </c>
      <c r="CF67" s="16">
        <v>1800.8008512700001</v>
      </c>
      <c r="CG67" s="16">
        <v>1775.1497910399999</v>
      </c>
      <c r="CH67" s="16">
        <v>1750.8116703800001</v>
      </c>
      <c r="CI67" s="16">
        <v>1738.5960618599993</v>
      </c>
      <c r="CJ67" s="16">
        <v>1765.6637679999994</v>
      </c>
      <c r="CK67" s="16">
        <v>1767.3974107999995</v>
      </c>
      <c r="CL67" s="16">
        <v>1789.0282888699996</v>
      </c>
      <c r="CM67" s="16">
        <v>1805.1236124299994</v>
      </c>
      <c r="CN67" s="16">
        <v>1766.2266053199999</v>
      </c>
      <c r="CO67" s="16">
        <v>1739.4784853699998</v>
      </c>
      <c r="CP67" s="16">
        <v>1695.3411404199994</v>
      </c>
      <c r="CQ67" s="16">
        <v>1743.7303034399999</v>
      </c>
      <c r="CR67" s="16">
        <v>3069.7629781999999</v>
      </c>
      <c r="CS67" s="16">
        <v>3016.8009118499995</v>
      </c>
      <c r="CT67" s="16">
        <v>2999.5212456099994</v>
      </c>
      <c r="CU67" s="16">
        <v>3030.6803217099991</v>
      </c>
      <c r="CV67" s="16">
        <v>2979.1932886299996</v>
      </c>
      <c r="CW67" s="16">
        <v>2948.371031950001</v>
      </c>
      <c r="CX67" s="16">
        <v>2922.7458680900004</v>
      </c>
      <c r="CY67" s="16">
        <v>2949.4670751700019</v>
      </c>
      <c r="CZ67" s="16">
        <v>1661.2343145299997</v>
      </c>
      <c r="DA67" s="16">
        <v>1698.1020575399991</v>
      </c>
      <c r="DB67" s="16">
        <v>1578.9882389899992</v>
      </c>
      <c r="DC67" s="16">
        <v>1516.2844478499999</v>
      </c>
      <c r="DD67" s="16">
        <v>2516.9370101099989</v>
      </c>
      <c r="DE67" s="16">
        <v>2551.7194656100014</v>
      </c>
      <c r="DF67" s="16">
        <v>2171.7111327400025</v>
      </c>
      <c r="DG67" s="16">
        <v>2142.9066002599998</v>
      </c>
      <c r="DH67" s="16">
        <v>2010.1972298799988</v>
      </c>
      <c r="DI67" s="16">
        <v>1978.6620222499992</v>
      </c>
      <c r="DJ67" s="16">
        <v>1975.9317342999996</v>
      </c>
      <c r="DK67" s="16">
        <v>1982.665163189999</v>
      </c>
      <c r="DL67" s="16">
        <v>1910.5335829099988</v>
      </c>
      <c r="DM67" s="16">
        <v>1890.0966407899994</v>
      </c>
      <c r="DN67" s="16">
        <v>1888.1854504899995</v>
      </c>
      <c r="DO67" s="16">
        <v>1876.1648786099991</v>
      </c>
      <c r="DP67" s="16">
        <v>1877.3858288200001</v>
      </c>
      <c r="DQ67" s="16">
        <v>1883.5203718299997</v>
      </c>
      <c r="DR67" s="16">
        <v>1845.7312573899992</v>
      </c>
      <c r="DS67" s="16">
        <v>1803.0342113500003</v>
      </c>
      <c r="DT67" s="16">
        <v>1822.941929899999</v>
      </c>
      <c r="DU67" s="16">
        <v>1824.0757851499982</v>
      </c>
      <c r="DV67" s="16">
        <v>1817.3752557400005</v>
      </c>
      <c r="DW67" s="16">
        <v>1858.4723997799986</v>
      </c>
      <c r="DX67" s="16">
        <v>1807.3293817700001</v>
      </c>
      <c r="DY67" s="16">
        <v>1791.3306064549995</v>
      </c>
      <c r="DZ67" s="16">
        <v>1735.2181835399999</v>
      </c>
    </row>
    <row r="68" spans="1:130" s="21" customFormat="1" x14ac:dyDescent="0.3">
      <c r="A68" s="12" t="s">
        <v>80</v>
      </c>
      <c r="B68" s="13">
        <v>6405.2039999999997</v>
      </c>
      <c r="C68" s="13">
        <v>6445.23</v>
      </c>
      <c r="D68" s="13">
        <v>6474.24</v>
      </c>
      <c r="E68" s="13">
        <v>6494.83</v>
      </c>
      <c r="F68" s="13">
        <v>6483.7281053783008</v>
      </c>
      <c r="G68" s="13">
        <v>6542.8012718894006</v>
      </c>
      <c r="H68" s="13">
        <v>6436.1049439936987</v>
      </c>
      <c r="I68" s="13">
        <v>6519.6429817655999</v>
      </c>
      <c r="J68" s="13">
        <v>5714.5962775867001</v>
      </c>
      <c r="K68" s="13">
        <v>5970.15265</v>
      </c>
      <c r="L68" s="13">
        <v>6611.327045563</v>
      </c>
      <c r="M68" s="13">
        <v>6844.9024055117006</v>
      </c>
      <c r="N68" s="13">
        <v>7071.4939731234981</v>
      </c>
      <c r="O68" s="13">
        <v>7257.1</v>
      </c>
      <c r="P68" s="13">
        <v>7416.4751033290013</v>
      </c>
      <c r="Q68" s="13">
        <v>7912.0807230900009</v>
      </c>
      <c r="R68" s="13">
        <v>7869.9490635825005</v>
      </c>
      <c r="S68" s="13">
        <v>8027.881797769498</v>
      </c>
      <c r="T68" s="13">
        <v>8105.7299202574995</v>
      </c>
      <c r="U68" s="13">
        <v>8327.4748600874991</v>
      </c>
      <c r="V68" s="13">
        <v>8587.8813782809011</v>
      </c>
      <c r="W68" s="13">
        <v>9067.0317468604007</v>
      </c>
      <c r="X68" s="13">
        <v>9108.4404186574011</v>
      </c>
      <c r="Y68" s="13">
        <v>9209.674094459453</v>
      </c>
      <c r="Z68" s="13">
        <v>9479.5234800999006</v>
      </c>
      <c r="AA68" s="13">
        <v>9625.7191088028994</v>
      </c>
      <c r="AB68" s="13">
        <v>10166.7516330369</v>
      </c>
      <c r="AC68" s="13">
        <v>10262.1308418669</v>
      </c>
      <c r="AD68" s="13">
        <v>10326.602884486898</v>
      </c>
      <c r="AE68" s="13">
        <v>10364.230933446899</v>
      </c>
      <c r="AF68" s="13">
        <v>10903.187821933001</v>
      </c>
      <c r="AG68" s="13">
        <v>10944.338562929999</v>
      </c>
      <c r="AH68" s="13">
        <v>10990.2189688375</v>
      </c>
      <c r="AI68" s="13">
        <v>11359.0029534275</v>
      </c>
      <c r="AJ68" s="13">
        <v>11547.698505407501</v>
      </c>
      <c r="AK68" s="13">
        <v>11769.961225912501</v>
      </c>
      <c r="AL68" s="13">
        <v>11811.027044157499</v>
      </c>
      <c r="AM68" s="13">
        <v>11761.278293658297</v>
      </c>
      <c r="AN68" s="13">
        <v>11708.776340582799</v>
      </c>
      <c r="AO68" s="13">
        <v>12334.373958317499</v>
      </c>
      <c r="AP68" s="13">
        <v>12082.066288259997</v>
      </c>
      <c r="AQ68" s="13">
        <v>12257.7828696</v>
      </c>
      <c r="AR68" s="13">
        <v>12324.2079334835</v>
      </c>
      <c r="AS68" s="13">
        <v>12360.857268107866</v>
      </c>
      <c r="AT68" s="13">
        <v>12997.240093707502</v>
      </c>
      <c r="AU68" s="13">
        <v>13266.7677180475</v>
      </c>
      <c r="AV68" s="13">
        <v>13452.917293293502</v>
      </c>
      <c r="AW68" s="13">
        <v>13475.895187137394</v>
      </c>
      <c r="AX68" s="13">
        <v>14356.540407946375</v>
      </c>
      <c r="AY68" s="13">
        <v>16108.4749279275</v>
      </c>
      <c r="AZ68" s="13">
        <v>16373.920242517499</v>
      </c>
      <c r="BA68" s="13">
        <v>15777.190171869499</v>
      </c>
      <c r="BB68" s="13">
        <v>12251.0643189275</v>
      </c>
      <c r="BC68" s="13">
        <v>12431.9180592375</v>
      </c>
      <c r="BD68" s="13">
        <v>12985.714767867497</v>
      </c>
      <c r="BE68" s="13">
        <v>13327.604196677494</v>
      </c>
      <c r="BF68" s="13">
        <v>13540.174589847498</v>
      </c>
      <c r="BG68" s="13">
        <v>14742.8408719775</v>
      </c>
      <c r="BH68" s="13">
        <v>15041.206205317501</v>
      </c>
      <c r="BI68" s="13">
        <v>15501.959423642336</v>
      </c>
      <c r="BJ68" s="13">
        <v>16839.769548853885</v>
      </c>
      <c r="BK68" s="13">
        <v>16854.148948664999</v>
      </c>
      <c r="BL68" s="13">
        <v>17693.1467522926</v>
      </c>
      <c r="BM68" s="13">
        <v>18347.286534684998</v>
      </c>
      <c r="BN68" s="13">
        <v>19661.101790594999</v>
      </c>
      <c r="BO68" s="13">
        <v>20604.075044957994</v>
      </c>
      <c r="BP68" s="13">
        <v>21083.038339764</v>
      </c>
      <c r="BQ68" s="13">
        <v>21051.975200904006</v>
      </c>
      <c r="BR68" s="13">
        <v>21398.576842953</v>
      </c>
      <c r="BS68" s="13">
        <v>20955.489932543998</v>
      </c>
      <c r="BT68" s="13">
        <v>21051.820052744002</v>
      </c>
      <c r="BU68" s="13">
        <v>19780.737206276997</v>
      </c>
      <c r="BV68" s="13">
        <v>15870.088897894004</v>
      </c>
      <c r="BW68" s="13">
        <v>17189.763550234002</v>
      </c>
      <c r="BX68" s="13">
        <v>17219.198584353995</v>
      </c>
      <c r="BY68" s="13">
        <v>17624.526267263998</v>
      </c>
      <c r="BZ68" s="13">
        <v>18114.873310434003</v>
      </c>
      <c r="CA68" s="13">
        <v>18430.227468288002</v>
      </c>
      <c r="CB68" s="13">
        <v>19103.362840603</v>
      </c>
      <c r="CC68" s="13">
        <v>19304.130199429001</v>
      </c>
      <c r="CD68" s="13">
        <v>19469.173717082995</v>
      </c>
      <c r="CE68" s="13">
        <v>19789.939253559001</v>
      </c>
      <c r="CF68" s="13">
        <v>18384.186997443001</v>
      </c>
      <c r="CG68" s="13">
        <v>18848.666196833001</v>
      </c>
      <c r="CH68" s="13">
        <v>19411.488440238998</v>
      </c>
      <c r="CI68" s="13">
        <v>19623.695065499007</v>
      </c>
      <c r="CJ68" s="13">
        <v>19842.808147188996</v>
      </c>
      <c r="CK68" s="13">
        <v>20662.720555279</v>
      </c>
      <c r="CL68" s="13">
        <v>22715.782755899003</v>
      </c>
      <c r="CM68" s="13">
        <v>22560.290720733003</v>
      </c>
      <c r="CN68" s="13">
        <v>23500.748245053001</v>
      </c>
      <c r="CO68" s="13">
        <v>23633.036288133</v>
      </c>
      <c r="CP68" s="13">
        <v>25126.809017962998</v>
      </c>
      <c r="CQ68" s="13">
        <v>26083.417252727002</v>
      </c>
      <c r="CR68" s="13">
        <v>25262.537576154002</v>
      </c>
      <c r="CS68" s="13">
        <v>25540.072188572001</v>
      </c>
      <c r="CT68" s="13">
        <v>24424.527214308</v>
      </c>
      <c r="CU68" s="13">
        <v>24617.430478297996</v>
      </c>
      <c r="CV68" s="13">
        <v>24821.104242187997</v>
      </c>
      <c r="CW68" s="13">
        <v>23087.074826630003</v>
      </c>
      <c r="CX68" s="13">
        <v>22903.330480110002</v>
      </c>
      <c r="CY68" s="13">
        <v>23096.704003056009</v>
      </c>
      <c r="CZ68" s="13">
        <v>23273.638597446996</v>
      </c>
      <c r="DA68" s="13">
        <v>23415.453725037001</v>
      </c>
      <c r="DB68" s="13">
        <v>20399.397487387003</v>
      </c>
      <c r="DC68" s="13">
        <v>20731.186390787003</v>
      </c>
      <c r="DD68" s="13">
        <v>20707.105603716998</v>
      </c>
      <c r="DE68" s="13">
        <v>20564.237033481997</v>
      </c>
      <c r="DF68" s="13">
        <v>17283.726559035997</v>
      </c>
      <c r="DG68" s="13">
        <v>17365.047980226005</v>
      </c>
      <c r="DH68" s="13">
        <v>16965.261509366002</v>
      </c>
      <c r="DI68" s="13">
        <v>16969.745315492</v>
      </c>
      <c r="DJ68" s="13">
        <v>16901.824504522003</v>
      </c>
      <c r="DK68" s="13">
        <v>16497.868630281999</v>
      </c>
      <c r="DL68" s="13">
        <v>15721.630722489002</v>
      </c>
      <c r="DM68" s="13">
        <v>15909.490111988995</v>
      </c>
      <c r="DN68" s="13">
        <v>15857.535675689001</v>
      </c>
      <c r="DO68" s="13">
        <v>15638.227865550998</v>
      </c>
      <c r="DP68" s="13">
        <v>15716.455867731001</v>
      </c>
      <c r="DQ68" s="13">
        <v>15793.360608871004</v>
      </c>
      <c r="DR68" s="13">
        <v>15561.512189390996</v>
      </c>
      <c r="DS68" s="13">
        <v>15727.232082471</v>
      </c>
      <c r="DT68" s="13">
        <v>15905.057078322005</v>
      </c>
      <c r="DU68" s="13">
        <v>16065.914898261002</v>
      </c>
      <c r="DV68" s="13">
        <v>16076.978388240997</v>
      </c>
      <c r="DW68" s="13">
        <v>16167.913405039</v>
      </c>
      <c r="DX68" s="13">
        <v>15999.588507968998</v>
      </c>
      <c r="DY68" s="13">
        <v>16074.138371218003</v>
      </c>
      <c r="DZ68" s="13">
        <v>16002.200073158998</v>
      </c>
    </row>
    <row r="69" spans="1:130" s="18" customFormat="1" x14ac:dyDescent="0.3">
      <c r="A69" s="15" t="s">
        <v>81</v>
      </c>
      <c r="B69" s="16">
        <v>2460.5123570000001</v>
      </c>
      <c r="C69" s="16">
        <v>2418.4011700000001</v>
      </c>
      <c r="D69" s="16">
        <v>2427.5805719999998</v>
      </c>
      <c r="E69" s="16">
        <v>2424.7628690000001</v>
      </c>
      <c r="F69" s="16">
        <v>2414.7723141023002</v>
      </c>
      <c r="G69" s="16">
        <v>2396.8612039563004</v>
      </c>
      <c r="H69" s="16">
        <v>2214.1187747432996</v>
      </c>
      <c r="I69" s="16">
        <v>2231.4208570332999</v>
      </c>
      <c r="J69" s="16">
        <v>2116.5690635193005</v>
      </c>
      <c r="K69" s="16">
        <v>2205.1549399999999</v>
      </c>
      <c r="L69" s="16">
        <v>2721.4468138232996</v>
      </c>
      <c r="M69" s="16">
        <v>2783.7749398577994</v>
      </c>
      <c r="N69" s="16">
        <v>2862.785103356799</v>
      </c>
      <c r="O69" s="16">
        <v>2886.6</v>
      </c>
      <c r="P69" s="16">
        <v>2921.040282962801</v>
      </c>
      <c r="Q69" s="16">
        <v>3054.8318810527999</v>
      </c>
      <c r="R69" s="16">
        <v>3171.3676052263004</v>
      </c>
      <c r="S69" s="16">
        <v>3200.6980953642992</v>
      </c>
      <c r="T69" s="16">
        <v>3254.3169466003001</v>
      </c>
      <c r="U69" s="16">
        <v>3377.5529459303002</v>
      </c>
      <c r="V69" s="16">
        <v>3504.3673628263</v>
      </c>
      <c r="W69" s="16">
        <v>3838.8523592477995</v>
      </c>
      <c r="X69" s="16">
        <v>3274.6051387707998</v>
      </c>
      <c r="Y69" s="16">
        <v>3883.1112774333001</v>
      </c>
      <c r="Z69" s="16">
        <v>3996.8963506832997</v>
      </c>
      <c r="AA69" s="16">
        <v>4075.1127116203006</v>
      </c>
      <c r="AB69" s="16">
        <v>4281.9273885903003</v>
      </c>
      <c r="AC69" s="16">
        <v>4300.3791703102997</v>
      </c>
      <c r="AD69" s="16">
        <v>4165.1454348103007</v>
      </c>
      <c r="AE69" s="16">
        <v>4156.0971952902992</v>
      </c>
      <c r="AF69" s="16">
        <v>4268.7487508899994</v>
      </c>
      <c r="AG69" s="16">
        <v>4327.8501128100006</v>
      </c>
      <c r="AH69" s="16">
        <v>4367.9882093274991</v>
      </c>
      <c r="AI69" s="16">
        <v>4415.9812518274985</v>
      </c>
      <c r="AJ69" s="16">
        <v>4562.0903005074988</v>
      </c>
      <c r="AK69" s="16">
        <v>4614.5479088684997</v>
      </c>
      <c r="AL69" s="16">
        <v>4303.9375229074994</v>
      </c>
      <c r="AM69" s="16">
        <v>3890.8992252285002</v>
      </c>
      <c r="AN69" s="16">
        <v>4037.5040232899996</v>
      </c>
      <c r="AO69" s="16">
        <v>4221.6838446675001</v>
      </c>
      <c r="AP69" s="16">
        <v>4282.0078929800002</v>
      </c>
      <c r="AQ69" s="16">
        <v>4416.30555104</v>
      </c>
      <c r="AR69" s="16">
        <v>4389.6208772849996</v>
      </c>
      <c r="AS69" s="16">
        <v>4428.9367144213775</v>
      </c>
      <c r="AT69" s="16">
        <v>4478.5396489475015</v>
      </c>
      <c r="AU69" s="16">
        <v>4496.883558117499</v>
      </c>
      <c r="AV69" s="16">
        <v>4562.1618621475009</v>
      </c>
      <c r="AW69" s="16">
        <v>4709.6355975970973</v>
      </c>
      <c r="AX69" s="16">
        <v>5151.464759231495</v>
      </c>
      <c r="AY69" s="16">
        <v>6785.1573677474998</v>
      </c>
      <c r="AZ69" s="16">
        <v>6816.5637400074993</v>
      </c>
      <c r="BA69" s="16">
        <v>6143.5576787250002</v>
      </c>
      <c r="BB69" s="16">
        <v>5274.0842746075004</v>
      </c>
      <c r="BC69" s="16">
        <v>5332.7643386374993</v>
      </c>
      <c r="BD69" s="16">
        <v>5571.6648317874988</v>
      </c>
      <c r="BE69" s="16">
        <v>5708.7915477974993</v>
      </c>
      <c r="BF69" s="16">
        <v>5764.7002432174986</v>
      </c>
      <c r="BG69" s="16">
        <v>6620.8292546974999</v>
      </c>
      <c r="BH69" s="16">
        <v>6751.7584581574993</v>
      </c>
      <c r="BI69" s="16">
        <v>7205.572262478584</v>
      </c>
      <c r="BJ69" s="16">
        <v>7727.5625722241875</v>
      </c>
      <c r="BK69" s="16">
        <v>7931.0601254399999</v>
      </c>
      <c r="BL69" s="16">
        <v>8316.4503089487171</v>
      </c>
      <c r="BM69" s="16">
        <v>8565.6203335299979</v>
      </c>
      <c r="BN69" s="16">
        <v>9480.1702651199994</v>
      </c>
      <c r="BO69" s="16">
        <v>10039.910494367998</v>
      </c>
      <c r="BP69" s="16">
        <v>9031.7697731459957</v>
      </c>
      <c r="BQ69" s="16">
        <v>9078.6279746000018</v>
      </c>
      <c r="BR69" s="16">
        <v>9103.3490203600031</v>
      </c>
      <c r="BS69" s="16">
        <v>8725.2834672600002</v>
      </c>
      <c r="BT69" s="16">
        <v>8663.180557579999</v>
      </c>
      <c r="BU69" s="16">
        <v>8325.2335248739964</v>
      </c>
      <c r="BV69" s="16">
        <v>7283.6488309800034</v>
      </c>
      <c r="BW69" s="16">
        <v>7759.4335180099988</v>
      </c>
      <c r="BX69" s="16">
        <v>7738.8209629499952</v>
      </c>
      <c r="BY69" s="16">
        <v>7798.5862328199983</v>
      </c>
      <c r="BZ69" s="16">
        <v>8059.6388874200011</v>
      </c>
      <c r="CA69" s="16">
        <v>8170.0572988600006</v>
      </c>
      <c r="CB69" s="16">
        <v>8270.2916418099976</v>
      </c>
      <c r="CC69" s="16">
        <v>8256.3846891200028</v>
      </c>
      <c r="CD69" s="16">
        <v>8190.1022325499962</v>
      </c>
      <c r="CE69" s="16">
        <v>8096.3031146400008</v>
      </c>
      <c r="CF69" s="16">
        <v>7737.6624162300022</v>
      </c>
      <c r="CG69" s="16">
        <v>7754.1487594500013</v>
      </c>
      <c r="CH69" s="16">
        <v>7628.4053386099968</v>
      </c>
      <c r="CI69" s="16">
        <v>7624.5972230900015</v>
      </c>
      <c r="CJ69" s="16">
        <v>7624.6900447499956</v>
      </c>
      <c r="CK69" s="16">
        <v>7840.8876295400005</v>
      </c>
      <c r="CL69" s="16">
        <v>8964.5691420600015</v>
      </c>
      <c r="CM69" s="16">
        <v>8995.2130846400014</v>
      </c>
      <c r="CN69" s="16">
        <v>8897.5038766500002</v>
      </c>
      <c r="CO69" s="16">
        <v>8745.4403289399979</v>
      </c>
      <c r="CP69" s="16">
        <v>8873.8683094000007</v>
      </c>
      <c r="CQ69" s="16">
        <v>9101.9797052020003</v>
      </c>
      <c r="CR69" s="16">
        <v>9116.1358576920011</v>
      </c>
      <c r="CS69" s="16">
        <v>9145.580925962</v>
      </c>
      <c r="CT69" s="16">
        <v>8552.6047234760008</v>
      </c>
      <c r="CU69" s="16">
        <v>8680.8091570860015</v>
      </c>
      <c r="CV69" s="16">
        <v>8674.5188149659989</v>
      </c>
      <c r="CW69" s="16">
        <v>7607.3375560200038</v>
      </c>
      <c r="CX69" s="16">
        <v>7552.6223069000025</v>
      </c>
      <c r="CY69" s="16">
        <v>7610.5559326760067</v>
      </c>
      <c r="CZ69" s="16">
        <v>7571.0346734659979</v>
      </c>
      <c r="DA69" s="16">
        <v>7570.1341423260001</v>
      </c>
      <c r="DB69" s="16">
        <v>6619.7830433360004</v>
      </c>
      <c r="DC69" s="16">
        <v>6887.2830309260016</v>
      </c>
      <c r="DD69" s="16">
        <v>6996.5236917959983</v>
      </c>
      <c r="DE69" s="16">
        <v>6834.8312257359976</v>
      </c>
      <c r="DF69" s="16">
        <v>6094.7127309599982</v>
      </c>
      <c r="DG69" s="16">
        <v>6033.9240151900021</v>
      </c>
      <c r="DH69" s="16">
        <v>5863.9367554399978</v>
      </c>
      <c r="DI69" s="16">
        <v>5722.038469141</v>
      </c>
      <c r="DJ69" s="16">
        <v>5676.8356210510028</v>
      </c>
      <c r="DK69" s="16">
        <v>5623.001299081001</v>
      </c>
      <c r="DL69" s="16">
        <v>5406.5927448030025</v>
      </c>
      <c r="DM69" s="16">
        <v>5400.5984699229966</v>
      </c>
      <c r="DN69" s="16">
        <v>5351.0540171530001</v>
      </c>
      <c r="DO69" s="16">
        <v>5310.5125335399989</v>
      </c>
      <c r="DP69" s="16">
        <v>5305.0958007200006</v>
      </c>
      <c r="DQ69" s="16">
        <v>5313.6419924000029</v>
      </c>
      <c r="DR69" s="16">
        <v>5141.3046527299994</v>
      </c>
      <c r="DS69" s="16">
        <v>5229.9238556909995</v>
      </c>
      <c r="DT69" s="16">
        <v>5178.3476183110042</v>
      </c>
      <c r="DU69" s="16">
        <v>5113.4927084100027</v>
      </c>
      <c r="DV69" s="16">
        <v>5085.76084128</v>
      </c>
      <c r="DW69" s="16">
        <v>4993.672970300001</v>
      </c>
      <c r="DX69" s="16">
        <v>4870.2840449799987</v>
      </c>
      <c r="DY69" s="16">
        <v>4822.5198280800014</v>
      </c>
      <c r="DZ69" s="16">
        <v>4763.2480794899984</v>
      </c>
    </row>
    <row r="70" spans="1:130" s="18" customFormat="1" x14ac:dyDescent="0.3">
      <c r="A70" s="15" t="s">
        <v>82</v>
      </c>
      <c r="B70" s="16">
        <v>1469.5171780000001</v>
      </c>
      <c r="C70" s="16">
        <v>1456.9017699999999</v>
      </c>
      <c r="D70" s="16">
        <v>1455.9459409999999</v>
      </c>
      <c r="E70" s="16">
        <v>1427.1977260000001</v>
      </c>
      <c r="F70" s="16">
        <v>1401.0078039559996</v>
      </c>
      <c r="G70" s="16">
        <v>1459.4222684481001</v>
      </c>
      <c r="H70" s="16">
        <v>1480.7532811883998</v>
      </c>
      <c r="I70" s="16">
        <v>1492.2673955153</v>
      </c>
      <c r="J70" s="16">
        <v>1131.6421567274001</v>
      </c>
      <c r="K70" s="16">
        <v>1127.6598200000001</v>
      </c>
      <c r="L70" s="16">
        <v>1288.9768005737001</v>
      </c>
      <c r="M70" s="16">
        <v>1292.9229913178999</v>
      </c>
      <c r="N70" s="16">
        <v>1284.0060429577002</v>
      </c>
      <c r="O70" s="16">
        <v>1303.3</v>
      </c>
      <c r="P70" s="16">
        <v>1280.8654564022002</v>
      </c>
      <c r="Q70" s="16">
        <v>1319.6099689532</v>
      </c>
      <c r="R70" s="16">
        <v>1427.9676775871999</v>
      </c>
      <c r="S70" s="16">
        <v>1452.2660603742004</v>
      </c>
      <c r="T70" s="16">
        <v>1426.5415906231999</v>
      </c>
      <c r="U70" s="16">
        <v>1497.2396027632001</v>
      </c>
      <c r="V70" s="16">
        <v>1598.1567130281999</v>
      </c>
      <c r="W70" s="16">
        <v>1607.9876221682002</v>
      </c>
      <c r="X70" s="16">
        <v>2174.1956471822</v>
      </c>
      <c r="Y70" s="16">
        <v>1583.4790877877558</v>
      </c>
      <c r="Z70" s="16">
        <v>1536.6739399721998</v>
      </c>
      <c r="AA70" s="16">
        <v>1611.1618931881999</v>
      </c>
      <c r="AB70" s="16">
        <v>1702.9883286281997</v>
      </c>
      <c r="AC70" s="16">
        <v>1749.2239722681998</v>
      </c>
      <c r="AD70" s="16">
        <v>1760.7066276882003</v>
      </c>
      <c r="AE70" s="16">
        <v>1791.5304941881998</v>
      </c>
      <c r="AF70" s="16">
        <v>1904.837747863</v>
      </c>
      <c r="AG70" s="16">
        <v>1882.5522229099997</v>
      </c>
      <c r="AH70" s="16">
        <v>1860.1371405600005</v>
      </c>
      <c r="AI70" s="16">
        <v>1844.0199255800003</v>
      </c>
      <c r="AJ70" s="16">
        <v>1787.2751845900007</v>
      </c>
      <c r="AK70" s="16">
        <v>1772.640450181</v>
      </c>
      <c r="AL70" s="16">
        <v>1734.7789612899999</v>
      </c>
      <c r="AM70" s="16">
        <v>1689.8186749529998</v>
      </c>
      <c r="AN70" s="16">
        <v>1704.6456274320001</v>
      </c>
      <c r="AO70" s="16">
        <v>1726.4884607100003</v>
      </c>
      <c r="AP70" s="16">
        <v>1707.1754204700005</v>
      </c>
      <c r="AQ70" s="16">
        <v>1737.8322396699998</v>
      </c>
      <c r="AR70" s="16">
        <v>1686.9990078009998</v>
      </c>
      <c r="AS70" s="16">
        <v>1692.570685308488</v>
      </c>
      <c r="AT70" s="16">
        <v>1744.9429272099997</v>
      </c>
      <c r="AU70" s="16">
        <v>1763.8391468600005</v>
      </c>
      <c r="AV70" s="16">
        <v>1776.5511399209995</v>
      </c>
      <c r="AW70" s="16">
        <v>1938.1325462869997</v>
      </c>
      <c r="AX70" s="16">
        <v>2092.6036628615843</v>
      </c>
      <c r="AY70" s="16">
        <v>2257.3200145899987</v>
      </c>
      <c r="AZ70" s="16">
        <v>2322.1566039099994</v>
      </c>
      <c r="BA70" s="16">
        <v>2321.8041357869997</v>
      </c>
      <c r="BB70" s="16">
        <v>2021.0297129699995</v>
      </c>
      <c r="BC70" s="16">
        <v>2083.9260089099998</v>
      </c>
      <c r="BD70" s="16">
        <v>2150.5558305300001</v>
      </c>
      <c r="BE70" s="16">
        <v>2219.68177384</v>
      </c>
      <c r="BF70" s="16">
        <v>2303.8401072000001</v>
      </c>
      <c r="BG70" s="16">
        <v>2454.6458909699995</v>
      </c>
      <c r="BH70" s="16">
        <v>2543.0752416100004</v>
      </c>
      <c r="BI70" s="16">
        <v>2816.5742303327497</v>
      </c>
      <c r="BJ70" s="16">
        <v>3212.8904277396955</v>
      </c>
      <c r="BK70" s="16">
        <v>3356.1164705050001</v>
      </c>
      <c r="BL70" s="16">
        <v>3521.4772749938811</v>
      </c>
      <c r="BM70" s="16">
        <v>3667.2564554149994</v>
      </c>
      <c r="BN70" s="16">
        <v>3821.0779049950002</v>
      </c>
      <c r="BO70" s="16">
        <v>4062.6639659160005</v>
      </c>
      <c r="BP70" s="16">
        <v>4737.5998205680007</v>
      </c>
      <c r="BQ70" s="16">
        <v>4687.3031773839994</v>
      </c>
      <c r="BR70" s="16">
        <v>4740.8128602030001</v>
      </c>
      <c r="BS70" s="16">
        <v>4352.3108302439996</v>
      </c>
      <c r="BT70" s="16">
        <v>4315.5631879040002</v>
      </c>
      <c r="BU70" s="16">
        <v>4416.9075431429992</v>
      </c>
      <c r="BV70" s="16">
        <v>3456.7018976639997</v>
      </c>
      <c r="BW70" s="16">
        <v>4028.2013453740001</v>
      </c>
      <c r="BX70" s="16">
        <v>4050.295387644001</v>
      </c>
      <c r="BY70" s="16">
        <v>4082.0740329540004</v>
      </c>
      <c r="BZ70" s="16">
        <v>4231.3363026039997</v>
      </c>
      <c r="CA70" s="16">
        <v>4349.8368903680002</v>
      </c>
      <c r="CB70" s="16">
        <v>4311.441010763001</v>
      </c>
      <c r="CC70" s="16">
        <v>4438.0906249490008</v>
      </c>
      <c r="CD70" s="16">
        <v>4470.2158137830011</v>
      </c>
      <c r="CE70" s="16">
        <v>4574.9625012189999</v>
      </c>
      <c r="CF70" s="16">
        <v>4573.124038453001</v>
      </c>
      <c r="CG70" s="16">
        <v>4694.0300015430003</v>
      </c>
      <c r="CH70" s="16">
        <v>4848.3408135790005</v>
      </c>
      <c r="CI70" s="16">
        <v>4942.909841689001</v>
      </c>
      <c r="CJ70" s="16">
        <v>5064.7723492589976</v>
      </c>
      <c r="CK70" s="16">
        <v>5213.9564053189997</v>
      </c>
      <c r="CL70" s="16">
        <v>5336.203814518999</v>
      </c>
      <c r="CM70" s="16">
        <v>5539.8908288129996</v>
      </c>
      <c r="CN70" s="16">
        <v>5800.2588954430003</v>
      </c>
      <c r="CO70" s="16">
        <v>5897.0412278730009</v>
      </c>
      <c r="CP70" s="16">
        <v>6001.9692940930008</v>
      </c>
      <c r="CQ70" s="16">
        <v>5983.9446748550017</v>
      </c>
      <c r="CR70" s="16">
        <v>5983.0034747419986</v>
      </c>
      <c r="CS70" s="16">
        <v>6073.92156385</v>
      </c>
      <c r="CT70" s="16">
        <v>6229.364096712</v>
      </c>
      <c r="CU70" s="16">
        <v>6254.0665663819982</v>
      </c>
      <c r="CV70" s="16">
        <v>6313.1950774119987</v>
      </c>
      <c r="CW70" s="16">
        <v>5983.0969850799993</v>
      </c>
      <c r="CX70" s="16">
        <v>6025.4029655799986</v>
      </c>
      <c r="CY70" s="16">
        <v>6089.6966368499998</v>
      </c>
      <c r="CZ70" s="16">
        <v>6092.3633908099982</v>
      </c>
      <c r="DA70" s="16">
        <v>6141.5747087599975</v>
      </c>
      <c r="DB70" s="16">
        <v>5662.5742365099995</v>
      </c>
      <c r="DC70" s="16">
        <v>5730.1297508899997</v>
      </c>
      <c r="DD70" s="16">
        <v>5839.4305534600016</v>
      </c>
      <c r="DE70" s="16">
        <v>5896.3515387150001</v>
      </c>
      <c r="DF70" s="16">
        <v>4812.6711252949999</v>
      </c>
      <c r="DG70" s="16">
        <v>4832.3782714550025</v>
      </c>
      <c r="DH70" s="16">
        <v>4738.3424273150013</v>
      </c>
      <c r="DI70" s="16">
        <v>4695.2462997000002</v>
      </c>
      <c r="DJ70" s="16">
        <v>4680.2900655500016</v>
      </c>
      <c r="DK70" s="16">
        <v>4680.6841712999994</v>
      </c>
      <c r="DL70" s="16">
        <v>4214.7261336050005</v>
      </c>
      <c r="DM70" s="16">
        <v>4367.5066673749989</v>
      </c>
      <c r="DN70" s="16">
        <v>4439.1391797850001</v>
      </c>
      <c r="DO70" s="16">
        <v>4388.3469646600006</v>
      </c>
      <c r="DP70" s="16">
        <v>4421.3368093100016</v>
      </c>
      <c r="DQ70" s="16">
        <v>4399.0819379900013</v>
      </c>
      <c r="DR70" s="16">
        <v>4294.80986889</v>
      </c>
      <c r="DS70" s="16">
        <v>4326.0790916590004</v>
      </c>
      <c r="DT70" s="16">
        <v>4459.7801078500006</v>
      </c>
      <c r="DU70" s="16">
        <v>4479.6570613999993</v>
      </c>
      <c r="DV70" s="16">
        <v>4539.0556390499987</v>
      </c>
      <c r="DW70" s="16">
        <v>4551.2208886279977</v>
      </c>
      <c r="DX70" s="16">
        <v>4448.8441182079996</v>
      </c>
      <c r="DY70" s="16">
        <v>4508.4491305370002</v>
      </c>
      <c r="DZ70" s="16">
        <v>4532.4366780280006</v>
      </c>
    </row>
    <row r="71" spans="1:130" s="18" customFormat="1" x14ac:dyDescent="0.3">
      <c r="A71" s="15" t="s">
        <v>83</v>
      </c>
      <c r="B71" s="16">
        <v>0</v>
      </c>
      <c r="C71" s="16">
        <v>0</v>
      </c>
      <c r="D71" s="16"/>
      <c r="E71" s="16"/>
      <c r="F71" s="16"/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6">
        <v>0</v>
      </c>
      <c r="AT71" s="16">
        <v>0</v>
      </c>
      <c r="AU71" s="16">
        <v>0</v>
      </c>
      <c r="AV71" s="16">
        <v>0</v>
      </c>
      <c r="AW71" s="16">
        <v>0</v>
      </c>
      <c r="AX71" s="16">
        <v>0</v>
      </c>
      <c r="AY71" s="16">
        <v>0</v>
      </c>
      <c r="AZ71" s="16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16">
        <v>0</v>
      </c>
      <c r="BL71" s="16">
        <v>0</v>
      </c>
      <c r="BM71" s="16">
        <v>0</v>
      </c>
      <c r="BN71" s="16"/>
      <c r="BO71" s="16"/>
      <c r="BP71" s="16">
        <v>0</v>
      </c>
      <c r="BQ71" s="16">
        <v>0</v>
      </c>
      <c r="BR71" s="16">
        <v>0</v>
      </c>
      <c r="BS71" s="16">
        <v>0</v>
      </c>
      <c r="BT71" s="16">
        <v>0</v>
      </c>
      <c r="BU71" s="16">
        <v>0</v>
      </c>
      <c r="BV71" s="16">
        <v>0</v>
      </c>
      <c r="BW71" s="16">
        <v>0</v>
      </c>
      <c r="BX71" s="16">
        <v>0</v>
      </c>
      <c r="BY71" s="16">
        <v>0</v>
      </c>
      <c r="BZ71" s="16">
        <v>0</v>
      </c>
      <c r="CA71" s="16">
        <v>0</v>
      </c>
      <c r="CB71" s="16">
        <v>0</v>
      </c>
      <c r="CC71" s="16">
        <v>0</v>
      </c>
      <c r="CD71" s="16">
        <v>0</v>
      </c>
      <c r="CE71" s="16">
        <v>0</v>
      </c>
      <c r="CF71" s="16">
        <v>0</v>
      </c>
      <c r="CG71" s="16">
        <v>0</v>
      </c>
      <c r="CH71" s="16">
        <v>0</v>
      </c>
      <c r="CI71" s="16">
        <v>0</v>
      </c>
      <c r="CJ71" s="16">
        <v>0</v>
      </c>
      <c r="CK71" s="16">
        <v>0</v>
      </c>
      <c r="CL71" s="16">
        <v>0</v>
      </c>
      <c r="CM71" s="16">
        <v>0</v>
      </c>
      <c r="CN71" s="16">
        <v>0</v>
      </c>
      <c r="CO71" s="16">
        <v>0</v>
      </c>
      <c r="CP71" s="16">
        <v>0</v>
      </c>
      <c r="CQ71" s="16">
        <v>0</v>
      </c>
      <c r="CR71" s="16">
        <v>0</v>
      </c>
      <c r="CS71" s="16">
        <v>0</v>
      </c>
      <c r="CT71" s="16">
        <v>0</v>
      </c>
      <c r="CU71" s="16">
        <v>0</v>
      </c>
      <c r="CV71" s="16"/>
      <c r="CW71" s="16">
        <v>0</v>
      </c>
      <c r="CX71" s="16">
        <v>0</v>
      </c>
      <c r="CY71" s="16">
        <v>0</v>
      </c>
      <c r="CZ71" s="16">
        <v>0</v>
      </c>
      <c r="DA71" s="16">
        <v>0</v>
      </c>
      <c r="DB71" s="16">
        <v>0</v>
      </c>
      <c r="DC71" s="16">
        <v>0</v>
      </c>
      <c r="DD71" s="16">
        <v>0</v>
      </c>
      <c r="DE71" s="16">
        <v>0</v>
      </c>
      <c r="DF71" s="16">
        <v>0</v>
      </c>
      <c r="DG71" s="16">
        <v>0</v>
      </c>
      <c r="DH71" s="16">
        <v>0</v>
      </c>
      <c r="DI71" s="16">
        <v>0</v>
      </c>
      <c r="DJ71" s="16">
        <v>0</v>
      </c>
      <c r="DK71" s="16">
        <v>0</v>
      </c>
      <c r="DL71" s="16">
        <v>0</v>
      </c>
      <c r="DM71" s="16">
        <v>0</v>
      </c>
      <c r="DN71" s="16">
        <v>0</v>
      </c>
      <c r="DO71" s="16">
        <v>0</v>
      </c>
      <c r="DP71" s="16">
        <v>0</v>
      </c>
      <c r="DQ71" s="16">
        <v>0</v>
      </c>
      <c r="DR71" s="16">
        <v>0</v>
      </c>
      <c r="DS71" s="16">
        <v>0</v>
      </c>
      <c r="DT71" s="16">
        <v>0</v>
      </c>
      <c r="DU71" s="16">
        <v>0</v>
      </c>
      <c r="DV71" s="16">
        <v>0</v>
      </c>
      <c r="DW71" s="16">
        <v>0</v>
      </c>
      <c r="DX71" s="16">
        <v>0</v>
      </c>
      <c r="DY71" s="16">
        <v>0</v>
      </c>
      <c r="DZ71" s="16">
        <v>0</v>
      </c>
    </row>
    <row r="72" spans="1:130" s="18" customFormat="1" x14ac:dyDescent="0.3">
      <c r="A72" s="15" t="s">
        <v>84</v>
      </c>
      <c r="B72" s="16">
        <v>0</v>
      </c>
      <c r="C72" s="16">
        <v>0</v>
      </c>
      <c r="D72" s="16"/>
      <c r="E72" s="16"/>
      <c r="F72" s="16"/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/>
      <c r="BO72" s="16"/>
      <c r="BP72" s="16">
        <v>0</v>
      </c>
      <c r="BQ72" s="16">
        <v>0</v>
      </c>
      <c r="BR72" s="16">
        <v>0</v>
      </c>
      <c r="BS72" s="16">
        <v>0</v>
      </c>
      <c r="BT72" s="16">
        <v>0</v>
      </c>
      <c r="BU72" s="16">
        <v>0</v>
      </c>
      <c r="BV72" s="16">
        <v>0</v>
      </c>
      <c r="BW72" s="16">
        <v>0</v>
      </c>
      <c r="BX72" s="16">
        <v>0</v>
      </c>
      <c r="BY72" s="16">
        <v>0</v>
      </c>
      <c r="BZ72" s="16">
        <v>0</v>
      </c>
      <c r="CA72" s="16">
        <v>0</v>
      </c>
      <c r="CB72" s="16">
        <v>0</v>
      </c>
      <c r="CC72" s="16">
        <v>0</v>
      </c>
      <c r="CD72" s="16">
        <v>0</v>
      </c>
      <c r="CE72" s="16">
        <v>0</v>
      </c>
      <c r="CF72" s="16">
        <v>0</v>
      </c>
      <c r="CG72" s="16">
        <v>0</v>
      </c>
      <c r="CH72" s="16">
        <v>0</v>
      </c>
      <c r="CI72" s="16">
        <v>0</v>
      </c>
      <c r="CJ72" s="16">
        <v>0</v>
      </c>
      <c r="CK72" s="16">
        <v>0</v>
      </c>
      <c r="CL72" s="16">
        <v>0</v>
      </c>
      <c r="CM72" s="16">
        <v>0</v>
      </c>
      <c r="CN72" s="16">
        <v>0</v>
      </c>
      <c r="CO72" s="16">
        <v>0</v>
      </c>
      <c r="CP72" s="16">
        <v>0</v>
      </c>
      <c r="CQ72" s="16">
        <v>0</v>
      </c>
      <c r="CR72" s="16">
        <v>0</v>
      </c>
      <c r="CS72" s="16">
        <v>0</v>
      </c>
      <c r="CT72" s="16">
        <v>0</v>
      </c>
      <c r="CU72" s="16">
        <v>0</v>
      </c>
      <c r="CV72" s="16"/>
      <c r="CW72" s="16">
        <v>0</v>
      </c>
      <c r="CX72" s="16">
        <v>0</v>
      </c>
      <c r="CY72" s="16">
        <v>0</v>
      </c>
      <c r="CZ72" s="16">
        <v>0</v>
      </c>
      <c r="DA72" s="16">
        <v>0</v>
      </c>
      <c r="DB72" s="16">
        <v>0</v>
      </c>
      <c r="DC72" s="16">
        <v>0</v>
      </c>
      <c r="DD72" s="16">
        <v>0</v>
      </c>
      <c r="DE72" s="16">
        <v>0</v>
      </c>
      <c r="DF72" s="16">
        <v>0</v>
      </c>
      <c r="DG72" s="16">
        <v>0</v>
      </c>
      <c r="DH72" s="16">
        <v>0</v>
      </c>
      <c r="DI72" s="16">
        <v>0</v>
      </c>
      <c r="DJ72" s="16">
        <v>0</v>
      </c>
      <c r="DK72" s="16">
        <v>0</v>
      </c>
      <c r="DL72" s="16">
        <v>0</v>
      </c>
      <c r="DM72" s="16">
        <v>0</v>
      </c>
      <c r="DN72" s="16">
        <v>0</v>
      </c>
      <c r="DO72" s="16">
        <v>0</v>
      </c>
      <c r="DP72" s="16">
        <v>0</v>
      </c>
      <c r="DQ72" s="16">
        <v>0</v>
      </c>
      <c r="DR72" s="16">
        <v>0</v>
      </c>
      <c r="DS72" s="16">
        <v>0</v>
      </c>
      <c r="DT72" s="16">
        <v>0</v>
      </c>
      <c r="DU72" s="16">
        <v>0</v>
      </c>
      <c r="DV72" s="16">
        <v>0</v>
      </c>
      <c r="DW72" s="16">
        <v>0</v>
      </c>
      <c r="DX72" s="16">
        <v>0</v>
      </c>
      <c r="DY72" s="16">
        <v>0</v>
      </c>
      <c r="DZ72" s="16">
        <v>0</v>
      </c>
    </row>
    <row r="73" spans="1:130" s="18" customFormat="1" x14ac:dyDescent="0.3">
      <c r="A73" s="15" t="s">
        <v>85</v>
      </c>
      <c r="B73" s="16">
        <v>905.7705797000001</v>
      </c>
      <c r="C73" s="16">
        <v>974.10424620000003</v>
      </c>
      <c r="D73" s="16">
        <v>1006.289626</v>
      </c>
      <c r="E73" s="16">
        <v>1056.9856480000001</v>
      </c>
      <c r="F73" s="16">
        <v>1056.6764298380001</v>
      </c>
      <c r="G73" s="16">
        <v>1069.32117322</v>
      </c>
      <c r="H73" s="16">
        <v>1146.5113118299998</v>
      </c>
      <c r="I73" s="16">
        <v>1174.949903636</v>
      </c>
      <c r="J73" s="16">
        <v>839.82155529599981</v>
      </c>
      <c r="K73" s="16">
        <v>954.95569999999998</v>
      </c>
      <c r="L73" s="16">
        <v>921.2185130879999</v>
      </c>
      <c r="M73" s="16">
        <v>994.40884035799991</v>
      </c>
      <c r="N73" s="16">
        <v>1027.2884183409999</v>
      </c>
      <c r="O73" s="16">
        <v>1121.0999999999999</v>
      </c>
      <c r="P73" s="16">
        <v>1097.17150545</v>
      </c>
      <c r="Q73" s="16">
        <v>1302.3522792599999</v>
      </c>
      <c r="R73" s="16">
        <v>1348.3</v>
      </c>
      <c r="S73" s="16">
        <v>1381.1089999999999</v>
      </c>
      <c r="T73" s="16">
        <v>1418.3547694699998</v>
      </c>
      <c r="U73" s="16">
        <v>1403.72428408</v>
      </c>
      <c r="V73" s="16">
        <v>1428.0115608600001</v>
      </c>
      <c r="W73" s="16">
        <v>1599.6098591700002</v>
      </c>
      <c r="X73" s="16">
        <v>1655.2145273200001</v>
      </c>
      <c r="Y73" s="16">
        <v>1693.5725051939994</v>
      </c>
      <c r="Z73" s="16">
        <v>1781.79689779</v>
      </c>
      <c r="AA73" s="16">
        <v>1792.88335471</v>
      </c>
      <c r="AB73" s="16">
        <v>1996.8204255340002</v>
      </c>
      <c r="AC73" s="16">
        <v>1955.1787345440002</v>
      </c>
      <c r="AD73" s="16">
        <v>2144.9507353339995</v>
      </c>
      <c r="AE73" s="16">
        <v>2169.6356106539993</v>
      </c>
      <c r="AF73" s="16">
        <v>2346.1346441400005</v>
      </c>
      <c r="AG73" s="16">
        <v>2391.9980476400001</v>
      </c>
      <c r="AH73" s="16">
        <v>2402.7787307899998</v>
      </c>
      <c r="AI73" s="16">
        <v>2676.0693637200002</v>
      </c>
      <c r="AJ73" s="16">
        <v>2795.2444864700001</v>
      </c>
      <c r="AK73" s="16">
        <v>2891.1672153329996</v>
      </c>
      <c r="AL73" s="16">
        <v>3294.3675683400002</v>
      </c>
      <c r="AM73" s="16">
        <v>3390.8260939549991</v>
      </c>
      <c r="AN73" s="16">
        <v>3397.7769665299998</v>
      </c>
      <c r="AO73" s="16">
        <v>3720.2249526899996</v>
      </c>
      <c r="AP73" s="16">
        <v>3751.7155573099994</v>
      </c>
      <c r="AQ73" s="16">
        <v>3741.6685290699993</v>
      </c>
      <c r="AR73" s="16">
        <v>3915.6754654100005</v>
      </c>
      <c r="AS73" s="16">
        <v>3971.3912305799995</v>
      </c>
      <c r="AT73" s="16">
        <v>4043.9649686099997</v>
      </c>
      <c r="AU73" s="16">
        <v>4214.6047867299994</v>
      </c>
      <c r="AV73" s="16">
        <v>4320.6511638900001</v>
      </c>
      <c r="AW73" s="16">
        <v>4499.0983883099998</v>
      </c>
      <c r="AX73" s="16">
        <v>4687.8137856099993</v>
      </c>
      <c r="AY73" s="16">
        <v>4694.2050041399989</v>
      </c>
      <c r="AZ73" s="16">
        <v>4802.7996331099994</v>
      </c>
      <c r="BA73" s="16">
        <v>4899.9343934000008</v>
      </c>
      <c r="BB73" s="16">
        <v>2881.2319113199997</v>
      </c>
      <c r="BC73" s="16">
        <v>2900.7848579399993</v>
      </c>
      <c r="BD73" s="16">
        <v>3138.6209774500003</v>
      </c>
      <c r="BE73" s="16">
        <v>3241.3599607999931</v>
      </c>
      <c r="BF73" s="16">
        <v>3273.4454865500002</v>
      </c>
      <c r="BG73" s="16">
        <v>3384.90822381</v>
      </c>
      <c r="BH73" s="16">
        <v>3465.7213118699997</v>
      </c>
      <c r="BI73" s="16">
        <v>3473.8790965399999</v>
      </c>
      <c r="BJ73" s="16">
        <v>3713.7881172099997</v>
      </c>
      <c r="BK73" s="16">
        <v>3514.7699100499995</v>
      </c>
      <c r="BL73" s="16">
        <v>3538.5110076999995</v>
      </c>
      <c r="BM73" s="16">
        <v>3690.0632581199993</v>
      </c>
      <c r="BN73" s="16">
        <v>3849.2358314699995</v>
      </c>
      <c r="BO73" s="16">
        <v>3930.3324786599997</v>
      </c>
      <c r="BP73" s="16">
        <v>4007.9420825299999</v>
      </c>
      <c r="BQ73" s="16">
        <v>4049.5695250399999</v>
      </c>
      <c r="BR73" s="16">
        <v>4357.6251644399999</v>
      </c>
      <c r="BS73" s="16">
        <v>4704.9444605499993</v>
      </c>
      <c r="BT73" s="16">
        <v>4873.2772384400005</v>
      </c>
      <c r="BU73" s="16">
        <v>5039.24517182</v>
      </c>
      <c r="BV73" s="16">
        <v>3650.4738180100003</v>
      </c>
      <c r="BW73" s="16">
        <v>3901.2102249100012</v>
      </c>
      <c r="BX73" s="16">
        <v>3936.1946535500006</v>
      </c>
      <c r="BY73" s="16">
        <v>4146.3075988399996</v>
      </c>
      <c r="BZ73" s="16">
        <v>4188.941524509999</v>
      </c>
      <c r="CA73" s="16">
        <v>4203.3784665899993</v>
      </c>
      <c r="CB73" s="16">
        <v>4752.8711939100003</v>
      </c>
      <c r="CC73" s="16">
        <v>4564.2908170699993</v>
      </c>
      <c r="CD73" s="16">
        <v>4636.0175266899987</v>
      </c>
      <c r="CE73" s="16">
        <v>4890.4875937400002</v>
      </c>
      <c r="CF73" s="16">
        <v>3824.2959360199998</v>
      </c>
      <c r="CG73" s="16">
        <v>4065.61997552</v>
      </c>
      <c r="CH73" s="16">
        <v>4366.35939487</v>
      </c>
      <c r="CI73" s="16">
        <v>4457.1033727699996</v>
      </c>
      <c r="CJ73" s="16">
        <v>4581.3860620200003</v>
      </c>
      <c r="CK73" s="16">
        <v>4845.0074987000007</v>
      </c>
      <c r="CL73" s="16">
        <v>5091.9090899899993</v>
      </c>
      <c r="CM73" s="16">
        <v>5118.72842537</v>
      </c>
      <c r="CN73" s="16">
        <v>5689.007987859999</v>
      </c>
      <c r="CO73" s="16">
        <v>5693.97111709</v>
      </c>
      <c r="CP73" s="16">
        <v>5745.1935428299985</v>
      </c>
      <c r="CQ73" s="16">
        <v>6228.1418797299993</v>
      </c>
      <c r="CR73" s="16">
        <v>5959.4118453399997</v>
      </c>
      <c r="CS73" s="16">
        <v>6002.7917062999995</v>
      </c>
      <c r="CT73" s="16">
        <v>6063.5560709699994</v>
      </c>
      <c r="CU73" s="16">
        <v>6103.9100066000001</v>
      </c>
      <c r="CV73" s="16">
        <v>6216.611300569999</v>
      </c>
      <c r="CW73" s="16">
        <v>6087.0356649400001</v>
      </c>
      <c r="CX73" s="16">
        <v>6166.8903724000002</v>
      </c>
      <c r="CY73" s="16">
        <v>6208.4258875799997</v>
      </c>
      <c r="CZ73" s="16">
        <v>6356.4025828499998</v>
      </c>
      <c r="DA73" s="16">
        <v>6454.0845174700007</v>
      </c>
      <c r="DB73" s="16">
        <v>5096.604838289999</v>
      </c>
      <c r="DC73" s="16">
        <v>5175.3094715999996</v>
      </c>
      <c r="DD73" s="16">
        <v>5225.5906813000001</v>
      </c>
      <c r="DE73" s="16">
        <v>5289.3140783100007</v>
      </c>
      <c r="DF73" s="16">
        <v>4499.2501757399987</v>
      </c>
      <c r="DG73" s="16">
        <v>4573.8655508399997</v>
      </c>
      <c r="DH73" s="16">
        <v>4584.2789415600009</v>
      </c>
      <c r="DI73" s="16">
        <v>4892.2232694900003</v>
      </c>
      <c r="DJ73" s="16">
        <v>4902.48831436</v>
      </c>
      <c r="DK73" s="16">
        <v>4558.2427382599999</v>
      </c>
      <c r="DL73" s="16">
        <v>4644.9600314000008</v>
      </c>
      <c r="DM73" s="16">
        <v>4749.5105911300006</v>
      </c>
      <c r="DN73" s="16">
        <v>4703.3883597699996</v>
      </c>
      <c r="DO73" s="16">
        <v>4661.7565230899991</v>
      </c>
      <c r="DP73" s="16">
        <v>4726.7823180900004</v>
      </c>
      <c r="DQ73" s="16">
        <v>4820.3378103900004</v>
      </c>
      <c r="DR73" s="16">
        <v>4854.7829039199996</v>
      </c>
      <c r="DS73" s="16">
        <v>4915.4732373300003</v>
      </c>
      <c r="DT73" s="16">
        <v>4972.6141471300007</v>
      </c>
      <c r="DU73" s="16">
        <v>5186.4915594800004</v>
      </c>
      <c r="DV73" s="16">
        <v>5189.0232032499989</v>
      </c>
      <c r="DW73" s="16">
        <v>5282.6678313600005</v>
      </c>
      <c r="DX73" s="16">
        <v>5359.3279887799981</v>
      </c>
      <c r="DY73" s="16">
        <v>5443.5398237600011</v>
      </c>
      <c r="DZ73" s="16">
        <v>5470.0994437799991</v>
      </c>
    </row>
    <row r="74" spans="1:130" s="18" customFormat="1" x14ac:dyDescent="0.3">
      <c r="A74" s="15" t="s">
        <v>86</v>
      </c>
      <c r="B74" s="16">
        <v>203.44737019999999</v>
      </c>
      <c r="C74" s="16">
        <v>216.2984744</v>
      </c>
      <c r="D74" s="16">
        <v>208.60506789999999</v>
      </c>
      <c r="E74" s="16">
        <v>209.2112899</v>
      </c>
      <c r="F74" s="16">
        <v>208.82181262</v>
      </c>
      <c r="G74" s="16">
        <v>212.12429466000003</v>
      </c>
      <c r="H74" s="16">
        <v>209.38202155000002</v>
      </c>
      <c r="I74" s="16">
        <v>217.01714358000004</v>
      </c>
      <c r="J74" s="16">
        <v>210.82996145999996</v>
      </c>
      <c r="K74" s="16">
        <v>222.60926999999998</v>
      </c>
      <c r="L74" s="16">
        <v>203.41357970000004</v>
      </c>
      <c r="M74" s="16">
        <v>209.89582519000001</v>
      </c>
      <c r="N74" s="16">
        <v>226.00891659000001</v>
      </c>
      <c r="O74" s="16">
        <v>240.9</v>
      </c>
      <c r="P74" s="16">
        <v>247.13381494999999</v>
      </c>
      <c r="Q74" s="16">
        <v>248.52839229000003</v>
      </c>
      <c r="R74" s="16">
        <v>251.68676267999999</v>
      </c>
      <c r="S74" s="16">
        <v>260.66361991999992</v>
      </c>
      <c r="T74" s="16">
        <v>258.93326903999997</v>
      </c>
      <c r="U74" s="16">
        <v>254.59089442000001</v>
      </c>
      <c r="V74" s="16">
        <v>254.59670734199997</v>
      </c>
      <c r="W74" s="16">
        <v>248.55588334999999</v>
      </c>
      <c r="X74" s="16">
        <v>258.29405403000004</v>
      </c>
      <c r="Y74" s="16">
        <v>273.04633919999998</v>
      </c>
      <c r="Z74" s="16">
        <v>310.31063843999993</v>
      </c>
      <c r="AA74" s="16">
        <v>309.52550085000001</v>
      </c>
      <c r="AB74" s="16">
        <v>298.07595206999997</v>
      </c>
      <c r="AC74" s="16">
        <v>312.35655521999996</v>
      </c>
      <c r="AD74" s="16">
        <v>317.61180485</v>
      </c>
      <c r="AE74" s="16">
        <v>285.24814358999998</v>
      </c>
      <c r="AF74" s="16">
        <v>285.30661966000002</v>
      </c>
      <c r="AG74" s="16">
        <v>281.46147121000007</v>
      </c>
      <c r="AH74" s="16">
        <v>283.37079575000001</v>
      </c>
      <c r="AI74" s="16">
        <v>266.45088411000006</v>
      </c>
      <c r="AJ74" s="16">
        <v>268.03688509</v>
      </c>
      <c r="AK74" s="16">
        <v>300.36797388899998</v>
      </c>
      <c r="AL74" s="16">
        <v>257.88668369999999</v>
      </c>
      <c r="AM74" s="16">
        <v>309.0997448608</v>
      </c>
      <c r="AN74" s="16">
        <v>275.5375080508</v>
      </c>
      <c r="AO74" s="16">
        <v>363.50005020000003</v>
      </c>
      <c r="AP74" s="16">
        <v>258.58295650000002</v>
      </c>
      <c r="AQ74" s="16">
        <v>241.93527771000001</v>
      </c>
      <c r="AR74" s="16">
        <v>214.40767049749999</v>
      </c>
      <c r="AS74" s="16">
        <v>195.63624774799999</v>
      </c>
      <c r="AT74" s="16">
        <v>202.1115001</v>
      </c>
      <c r="AU74" s="16">
        <v>205.93342439999998</v>
      </c>
      <c r="AV74" s="16">
        <v>207.96652524999999</v>
      </c>
      <c r="AW74" s="16">
        <v>228.44315102329602</v>
      </c>
      <c r="AX74" s="16">
        <v>245.64869865329598</v>
      </c>
      <c r="AY74" s="16">
        <v>249.84618200999998</v>
      </c>
      <c r="AZ74" s="16">
        <v>257.30739640000002</v>
      </c>
      <c r="BA74" s="16">
        <v>245.8711671275</v>
      </c>
      <c r="BB74" s="16">
        <v>243.26571728000002</v>
      </c>
      <c r="BC74" s="16">
        <v>257.39891378999994</v>
      </c>
      <c r="BD74" s="16">
        <v>270.89457447999996</v>
      </c>
      <c r="BE74" s="16">
        <v>267.34775576999999</v>
      </c>
      <c r="BF74" s="16">
        <v>271.83438516999996</v>
      </c>
      <c r="BG74" s="16">
        <v>272.61461152999993</v>
      </c>
      <c r="BH74" s="16">
        <v>260.74590483999998</v>
      </c>
      <c r="BI74" s="16">
        <v>268.30875320100006</v>
      </c>
      <c r="BJ74" s="16">
        <v>287.04176073999992</v>
      </c>
      <c r="BK74" s="16">
        <v>280.86965047999996</v>
      </c>
      <c r="BL74" s="16">
        <v>278.78169886999996</v>
      </c>
      <c r="BM74" s="16">
        <v>292.18506880000001</v>
      </c>
      <c r="BN74" s="16">
        <v>296.74282699999998</v>
      </c>
      <c r="BO74" s="16">
        <v>290.61729581399999</v>
      </c>
      <c r="BP74" s="16">
        <v>238.14022282999997</v>
      </c>
      <c r="BQ74" s="16">
        <v>245.59529365999995</v>
      </c>
      <c r="BR74" s="16">
        <v>244.19937991999998</v>
      </c>
      <c r="BS74" s="16">
        <v>231.75052909999999</v>
      </c>
      <c r="BT74" s="16">
        <v>222.75217547000003</v>
      </c>
      <c r="BU74" s="16">
        <v>237.71439486999998</v>
      </c>
      <c r="BV74" s="16">
        <v>205.11000620000002</v>
      </c>
      <c r="BW74" s="16">
        <v>146.34669875</v>
      </c>
      <c r="BX74" s="16">
        <v>141.24536509000001</v>
      </c>
      <c r="BY74" s="16">
        <v>142.29000818999998</v>
      </c>
      <c r="BZ74" s="16">
        <v>138.87411964</v>
      </c>
      <c r="CA74" s="16">
        <v>135.78930188999999</v>
      </c>
      <c r="CB74" s="16">
        <v>131.57576752999998</v>
      </c>
      <c r="CC74" s="16">
        <v>127.80953272000002</v>
      </c>
      <c r="CD74" s="16">
        <v>130.96259257</v>
      </c>
      <c r="CE74" s="16">
        <v>130.34452125000001</v>
      </c>
      <c r="CF74" s="16">
        <v>101.68964699999999</v>
      </c>
      <c r="CG74" s="16">
        <v>100.632454</v>
      </c>
      <c r="CH74" s="16">
        <v>102.98477009000001</v>
      </c>
      <c r="CI74" s="16">
        <v>103.63929939999998</v>
      </c>
      <c r="CJ74" s="16">
        <v>115.99121416</v>
      </c>
      <c r="CK74" s="16">
        <v>126.20953151000001</v>
      </c>
      <c r="CL74" s="16">
        <v>141.08972391</v>
      </c>
      <c r="CM74" s="16">
        <v>287.64752856000001</v>
      </c>
      <c r="CN74" s="16">
        <v>326.47262301999996</v>
      </c>
      <c r="CO74" s="16">
        <v>338.85441489999999</v>
      </c>
      <c r="CP74" s="16">
        <v>435.95716932999994</v>
      </c>
      <c r="CQ74" s="16">
        <v>466.07287104999995</v>
      </c>
      <c r="CR74" s="16">
        <v>529.07622574000004</v>
      </c>
      <c r="CS74" s="16">
        <v>528.02836518999993</v>
      </c>
      <c r="CT74" s="16">
        <v>533.21551818000012</v>
      </c>
      <c r="CU74" s="16">
        <v>402.79486121000002</v>
      </c>
      <c r="CV74" s="16">
        <v>426.47825720999992</v>
      </c>
      <c r="CW74" s="16">
        <v>412.17876584000004</v>
      </c>
      <c r="CX74" s="16">
        <v>401.56952447999998</v>
      </c>
      <c r="CY74" s="16">
        <v>417.74528921999996</v>
      </c>
      <c r="CZ74" s="16">
        <v>495.75348259999998</v>
      </c>
      <c r="DA74" s="16">
        <v>489.33940752999996</v>
      </c>
      <c r="DB74" s="16">
        <v>448.97744389999997</v>
      </c>
      <c r="DC74" s="16">
        <v>453.46888622</v>
      </c>
      <c r="DD74" s="16">
        <v>439.58965594</v>
      </c>
      <c r="DE74" s="16">
        <v>447.24202263000001</v>
      </c>
      <c r="DF74" s="16">
        <v>391.48812236999999</v>
      </c>
      <c r="DG74" s="16">
        <v>395.74095567000006</v>
      </c>
      <c r="DH74" s="16">
        <v>382.53386078</v>
      </c>
      <c r="DI74" s="16">
        <v>389.15026604000002</v>
      </c>
      <c r="DJ74" s="16">
        <v>405.29140139000003</v>
      </c>
      <c r="DK74" s="16">
        <v>396.65929435000004</v>
      </c>
      <c r="DL74" s="16">
        <v>344.98406524999996</v>
      </c>
      <c r="DM74" s="16">
        <v>326.05412985000004</v>
      </c>
      <c r="DN74" s="16">
        <v>322.17983559000004</v>
      </c>
      <c r="DO74" s="16">
        <v>257.62636576</v>
      </c>
      <c r="DP74" s="16">
        <v>256.73068411999998</v>
      </c>
      <c r="DQ74" s="16">
        <v>247.07750329999999</v>
      </c>
      <c r="DR74" s="16">
        <v>260.89407628000004</v>
      </c>
      <c r="DS74" s="16">
        <v>251.16032865999998</v>
      </c>
      <c r="DT74" s="16">
        <v>280.03037061999999</v>
      </c>
      <c r="DU74" s="16">
        <v>265.29462370999994</v>
      </c>
      <c r="DV74" s="16">
        <v>273.83935054</v>
      </c>
      <c r="DW74" s="16">
        <v>280.33051451</v>
      </c>
      <c r="DX74" s="16">
        <v>290.47517058</v>
      </c>
      <c r="DY74" s="16">
        <v>268.79965434999997</v>
      </c>
      <c r="DZ74" s="16">
        <v>256.79015410999995</v>
      </c>
    </row>
    <row r="75" spans="1:130" s="18" customFormat="1" x14ac:dyDescent="0.3">
      <c r="A75" s="15" t="s">
        <v>87</v>
      </c>
      <c r="B75" s="16">
        <v>1365.9562019999998</v>
      </c>
      <c r="C75" s="16">
        <v>1379.5254890000001</v>
      </c>
      <c r="D75" s="16">
        <v>1375.821594</v>
      </c>
      <c r="E75" s="16">
        <v>1376.668461</v>
      </c>
      <c r="F75" s="16">
        <v>1402.449744862</v>
      </c>
      <c r="G75" s="16">
        <v>1405.0723316049996</v>
      </c>
      <c r="H75" s="16">
        <v>1385.3395546819997</v>
      </c>
      <c r="I75" s="16">
        <v>1403.9876820009999</v>
      </c>
      <c r="J75" s="16">
        <v>1415.7335405840001</v>
      </c>
      <c r="K75" s="16">
        <v>1459.7729099999999</v>
      </c>
      <c r="L75" s="16">
        <v>1476.2713383780008</v>
      </c>
      <c r="M75" s="16">
        <v>1563.8998087880009</v>
      </c>
      <c r="N75" s="16">
        <v>1671.4054918780002</v>
      </c>
      <c r="O75" s="16">
        <v>1705.2</v>
      </c>
      <c r="P75" s="16">
        <v>1870.2640435639996</v>
      </c>
      <c r="Q75" s="16">
        <v>1986.7582015339997</v>
      </c>
      <c r="R75" s="16">
        <v>1670.6270180890001</v>
      </c>
      <c r="S75" s="16">
        <v>1733.1450221109999</v>
      </c>
      <c r="T75" s="16">
        <v>1747.5833445239998</v>
      </c>
      <c r="U75" s="16">
        <v>1794.3671328939995</v>
      </c>
      <c r="V75" s="16">
        <v>1802.7490342244002</v>
      </c>
      <c r="W75" s="16">
        <v>1772.0260229243997</v>
      </c>
      <c r="X75" s="16">
        <v>1746.1310513544004</v>
      </c>
      <c r="Y75" s="16">
        <v>1776.4648848443996</v>
      </c>
      <c r="Z75" s="16">
        <v>1853.8456532144003</v>
      </c>
      <c r="AA75" s="16">
        <v>1837.0356484343999</v>
      </c>
      <c r="AB75" s="16">
        <v>1886.9395382144</v>
      </c>
      <c r="AC75" s="16">
        <v>1944.9924095244003</v>
      </c>
      <c r="AD75" s="16">
        <v>1938.1882818043994</v>
      </c>
      <c r="AE75" s="16">
        <v>1961.7194897243999</v>
      </c>
      <c r="AF75" s="16">
        <v>2098.1600593799999</v>
      </c>
      <c r="AG75" s="16">
        <v>2060.4767083600004</v>
      </c>
      <c r="AH75" s="16">
        <v>2075.9440924099995</v>
      </c>
      <c r="AI75" s="16">
        <v>2156.4815281900001</v>
      </c>
      <c r="AJ75" s="16">
        <v>2135.0516487500004</v>
      </c>
      <c r="AK75" s="16">
        <v>2191.2376776409997</v>
      </c>
      <c r="AL75" s="16">
        <v>2220.0563079200001</v>
      </c>
      <c r="AM75" s="16">
        <v>2480.6345546609991</v>
      </c>
      <c r="AN75" s="16">
        <v>2293.3122152799992</v>
      </c>
      <c r="AO75" s="16">
        <v>2302.4766500500004</v>
      </c>
      <c r="AP75" s="16">
        <v>2082.5844609999999</v>
      </c>
      <c r="AQ75" s="16">
        <v>2120.0412721100001</v>
      </c>
      <c r="AR75" s="16">
        <v>2117.5049124900002</v>
      </c>
      <c r="AS75" s="16">
        <v>2072.3223900500002</v>
      </c>
      <c r="AT75" s="16">
        <v>2527.6810488400001</v>
      </c>
      <c r="AU75" s="16">
        <v>2585.5068019400001</v>
      </c>
      <c r="AV75" s="16">
        <v>2585.586602084999</v>
      </c>
      <c r="AW75" s="16">
        <v>2100.5855039200001</v>
      </c>
      <c r="AX75" s="16">
        <v>2179.0095015899997</v>
      </c>
      <c r="AY75" s="16">
        <v>2121.9463594400008</v>
      </c>
      <c r="AZ75" s="16">
        <v>2175.0928690899996</v>
      </c>
      <c r="BA75" s="16">
        <v>2166.0227968300005</v>
      </c>
      <c r="BB75" s="16">
        <v>1831.4527027500003</v>
      </c>
      <c r="BC75" s="16">
        <v>1857.0439399600002</v>
      </c>
      <c r="BD75" s="16">
        <v>1853.9785536200004</v>
      </c>
      <c r="BE75" s="16">
        <v>1890.4231584700008</v>
      </c>
      <c r="BF75" s="16">
        <v>1926.3543677100008</v>
      </c>
      <c r="BG75" s="16">
        <v>2009.8428909700006</v>
      </c>
      <c r="BH75" s="16">
        <v>2019.9052888400006</v>
      </c>
      <c r="BI75" s="16">
        <v>1737.6250810900008</v>
      </c>
      <c r="BJ75" s="16">
        <v>1898.4866709400001</v>
      </c>
      <c r="BK75" s="16">
        <v>1771.33279219</v>
      </c>
      <c r="BL75" s="16">
        <v>2037.9264617800011</v>
      </c>
      <c r="BM75" s="16">
        <v>2132.1614188200001</v>
      </c>
      <c r="BN75" s="16">
        <v>2213.8749620099998</v>
      </c>
      <c r="BO75" s="16">
        <v>2280.5508102000003</v>
      </c>
      <c r="BP75" s="16">
        <v>3067.5864406899996</v>
      </c>
      <c r="BQ75" s="16">
        <v>2990.87923022</v>
      </c>
      <c r="BR75" s="16">
        <v>2952.5904180300008</v>
      </c>
      <c r="BS75" s="16">
        <v>2941.2006453900003</v>
      </c>
      <c r="BT75" s="16">
        <v>2977.0468933500006</v>
      </c>
      <c r="BU75" s="16">
        <v>1761.6365715699997</v>
      </c>
      <c r="BV75" s="16">
        <v>1274.1543450399993</v>
      </c>
      <c r="BW75" s="16">
        <v>1354.57176319</v>
      </c>
      <c r="BX75" s="16">
        <v>1352.6422151200002</v>
      </c>
      <c r="BY75" s="16">
        <v>1455.2683944599999</v>
      </c>
      <c r="BZ75" s="16">
        <v>1496.0824762600005</v>
      </c>
      <c r="CA75" s="16">
        <v>1571.1655105800003</v>
      </c>
      <c r="CB75" s="16">
        <v>1637.1832265900007</v>
      </c>
      <c r="CC75" s="16">
        <v>1917.5545355699999</v>
      </c>
      <c r="CD75" s="16">
        <v>2041.875551490001</v>
      </c>
      <c r="CE75" s="16">
        <v>2097.8415227100004</v>
      </c>
      <c r="CF75" s="16">
        <v>2147.4149597399987</v>
      </c>
      <c r="CG75" s="16">
        <v>2234.2350063199983</v>
      </c>
      <c r="CH75" s="16">
        <v>2465.3981230900004</v>
      </c>
      <c r="CI75" s="16">
        <v>2495.4453285500017</v>
      </c>
      <c r="CJ75" s="16">
        <v>2455.9684770000026</v>
      </c>
      <c r="CK75" s="16">
        <v>2636.6594902100005</v>
      </c>
      <c r="CL75" s="16">
        <v>3182.0109854200023</v>
      </c>
      <c r="CM75" s="16">
        <v>2618.8108533500003</v>
      </c>
      <c r="CN75" s="16">
        <v>2787.5048620799994</v>
      </c>
      <c r="CO75" s="16">
        <v>2957.7291993299991</v>
      </c>
      <c r="CP75" s="16">
        <v>4069.8207023100008</v>
      </c>
      <c r="CQ75" s="16">
        <v>4303.2781218900009</v>
      </c>
      <c r="CR75" s="16">
        <v>3674.9101726399995</v>
      </c>
      <c r="CS75" s="16">
        <v>3789.7496272700005</v>
      </c>
      <c r="CT75" s="16">
        <v>3045.7868049699996</v>
      </c>
      <c r="CU75" s="16">
        <v>3175.8498870199987</v>
      </c>
      <c r="CV75" s="16">
        <v>3190.3007920299992</v>
      </c>
      <c r="CW75" s="16">
        <v>2997.4258547500017</v>
      </c>
      <c r="CX75" s="16">
        <v>2756.8453107500013</v>
      </c>
      <c r="CY75" s="16">
        <v>2770.2802567300005</v>
      </c>
      <c r="CZ75" s="16">
        <v>2758.0844677210007</v>
      </c>
      <c r="DA75" s="16">
        <v>2760.3209489510004</v>
      </c>
      <c r="DB75" s="16">
        <v>2571.4579253509996</v>
      </c>
      <c r="DC75" s="16">
        <v>2484.995251151</v>
      </c>
      <c r="DD75" s="16">
        <v>2205.9710212209998</v>
      </c>
      <c r="DE75" s="16">
        <v>2096.4981680910005</v>
      </c>
      <c r="DF75" s="16">
        <v>1485.6044046710001</v>
      </c>
      <c r="DG75" s="16">
        <v>1529.1391870710002</v>
      </c>
      <c r="DH75" s="16">
        <v>1396.1695242710005</v>
      </c>
      <c r="DI75" s="16">
        <v>1271.0870111209999</v>
      </c>
      <c r="DJ75" s="16">
        <v>1236.9191021709996</v>
      </c>
      <c r="DK75" s="16">
        <v>1239.2811272910001</v>
      </c>
      <c r="DL75" s="16">
        <v>1110.3677474309998</v>
      </c>
      <c r="DM75" s="16">
        <v>1065.8202537109996</v>
      </c>
      <c r="DN75" s="16">
        <v>1041.7742833909999</v>
      </c>
      <c r="DO75" s="16">
        <v>1019.9854785009999</v>
      </c>
      <c r="DP75" s="16">
        <v>1006.510255491</v>
      </c>
      <c r="DQ75" s="16">
        <v>1013.2213647910002</v>
      </c>
      <c r="DR75" s="16">
        <v>1009.7206875709999</v>
      </c>
      <c r="DS75" s="16">
        <v>1004.595569131</v>
      </c>
      <c r="DT75" s="16">
        <v>1014.2848344110001</v>
      </c>
      <c r="DU75" s="16">
        <v>1020.978945261</v>
      </c>
      <c r="DV75" s="16">
        <v>989.29935412100019</v>
      </c>
      <c r="DW75" s="16">
        <v>1060.0212002409999</v>
      </c>
      <c r="DX75" s="16">
        <v>1030.6571854209999</v>
      </c>
      <c r="DY75" s="16">
        <v>1030.8299344910004</v>
      </c>
      <c r="DZ75" s="16">
        <v>979.62571775100014</v>
      </c>
    </row>
    <row r="76" spans="1:130" s="14" customFormat="1" x14ac:dyDescent="0.3">
      <c r="A76" s="12" t="s">
        <v>88</v>
      </c>
      <c r="B76" s="13">
        <v>16886.02</v>
      </c>
      <c r="C76" s="13">
        <v>17166.78</v>
      </c>
      <c r="D76" s="13">
        <v>17394.97</v>
      </c>
      <c r="E76" s="13">
        <v>17630.8</v>
      </c>
      <c r="F76" s="13">
        <v>17683.729337995199</v>
      </c>
      <c r="G76" s="13">
        <v>17888.536345304201</v>
      </c>
      <c r="H76" s="13">
        <v>18090.631342570501</v>
      </c>
      <c r="I76" s="13">
        <v>18524.731569392803</v>
      </c>
      <c r="J76" s="13">
        <v>17723.996132430202</v>
      </c>
      <c r="K76" s="13">
        <v>18237.377499999999</v>
      </c>
      <c r="L76" s="13">
        <v>18480.049711216197</v>
      </c>
      <c r="M76" s="13">
        <v>19361.091261514903</v>
      </c>
      <c r="N76" s="13">
        <v>21252.810147468994</v>
      </c>
      <c r="O76" s="13">
        <v>21397.1</v>
      </c>
      <c r="P76" s="13">
        <v>22265.977641633399</v>
      </c>
      <c r="Q76" s="13">
        <v>23155.399045161405</v>
      </c>
      <c r="R76" s="13">
        <v>23188.164933161399</v>
      </c>
      <c r="S76" s="13">
        <v>23671.648385823701</v>
      </c>
      <c r="T76" s="13">
        <v>23949.547529768901</v>
      </c>
      <c r="U76" s="13">
        <v>24165.420479579894</v>
      </c>
      <c r="V76" s="13">
        <v>24641.648603231097</v>
      </c>
      <c r="W76" s="13">
        <v>25280.872546658895</v>
      </c>
      <c r="X76" s="13">
        <v>25371.998017240901</v>
      </c>
      <c r="Y76" s="13">
        <v>25641.386881338905</v>
      </c>
      <c r="Z76" s="13">
        <v>27052.704323924456</v>
      </c>
      <c r="AA76" s="13">
        <v>26868.575986688909</v>
      </c>
      <c r="AB76" s="13">
        <v>27269.735131238893</v>
      </c>
      <c r="AC76" s="13">
        <v>27843.582447628913</v>
      </c>
      <c r="AD76" s="13">
        <v>27446.966831298905</v>
      </c>
      <c r="AE76" s="13">
        <v>27557.492085608901</v>
      </c>
      <c r="AF76" s="13">
        <v>27909.295645769998</v>
      </c>
      <c r="AG76" s="13">
        <v>28043.628711539997</v>
      </c>
      <c r="AH76" s="13">
        <v>28107.734249950008</v>
      </c>
      <c r="AI76" s="13">
        <v>28800.357979453336</v>
      </c>
      <c r="AJ76" s="13">
        <v>29117.135722043342</v>
      </c>
      <c r="AK76" s="13">
        <v>29278.571728042996</v>
      </c>
      <c r="AL76" s="13">
        <v>30175.390939026009</v>
      </c>
      <c r="AM76" s="13">
        <v>29275.473703373802</v>
      </c>
      <c r="AN76" s="13">
        <v>27578.451510752806</v>
      </c>
      <c r="AO76" s="13">
        <v>29467.027221314005</v>
      </c>
      <c r="AP76" s="13">
        <v>28039.180882807002</v>
      </c>
      <c r="AQ76" s="13">
        <v>28565.632022776997</v>
      </c>
      <c r="AR76" s="13">
        <v>29437.822128253993</v>
      </c>
      <c r="AS76" s="13">
        <v>29430.032605352546</v>
      </c>
      <c r="AT76" s="13">
        <v>29633.606914996999</v>
      </c>
      <c r="AU76" s="13">
        <v>30543.579232366992</v>
      </c>
      <c r="AV76" s="13">
        <v>30483.898764218338</v>
      </c>
      <c r="AW76" s="13">
        <v>30900.760625884021</v>
      </c>
      <c r="AX76" s="13">
        <v>32491.829063075475</v>
      </c>
      <c r="AY76" s="13">
        <v>31340.584263787001</v>
      </c>
      <c r="AZ76" s="13">
        <v>32141.382187157004</v>
      </c>
      <c r="BA76" s="13">
        <v>33413.241555781577</v>
      </c>
      <c r="BB76" s="13">
        <v>31093.204066223057</v>
      </c>
      <c r="BC76" s="13">
        <v>31748.062233207405</v>
      </c>
      <c r="BD76" s="13">
        <v>32471.677149177405</v>
      </c>
      <c r="BE76" s="13">
        <v>32547.547014227403</v>
      </c>
      <c r="BF76" s="13">
        <v>33348.987916847393</v>
      </c>
      <c r="BG76" s="13">
        <v>35258.284740070405</v>
      </c>
      <c r="BH76" s="13">
        <v>34650.866681850413</v>
      </c>
      <c r="BI76" s="13">
        <v>34872.176444514196</v>
      </c>
      <c r="BJ76" s="13">
        <v>35859.552656137203</v>
      </c>
      <c r="BK76" s="13">
        <v>35566.077991187405</v>
      </c>
      <c r="BL76" s="13">
        <v>36520.118072166704</v>
      </c>
      <c r="BM76" s="13">
        <v>37600.065731486946</v>
      </c>
      <c r="BN76" s="13">
        <v>37605.721298840712</v>
      </c>
      <c r="BO76" s="13">
        <v>38822.201796874717</v>
      </c>
      <c r="BP76" s="13">
        <v>35419.450345534504</v>
      </c>
      <c r="BQ76" s="13">
        <v>35844.612355850091</v>
      </c>
      <c r="BR76" s="13">
        <v>36016.721948974089</v>
      </c>
      <c r="BS76" s="13">
        <v>35935.654426679088</v>
      </c>
      <c r="BT76" s="13">
        <v>34733.920203244088</v>
      </c>
      <c r="BU76" s="13">
        <v>35901.153767834097</v>
      </c>
      <c r="BV76" s="13">
        <v>31022.995620465936</v>
      </c>
      <c r="BW76" s="13">
        <v>32046.263348774104</v>
      </c>
      <c r="BX76" s="13">
        <v>32761.842969064084</v>
      </c>
      <c r="BY76" s="13">
        <v>34116.248958224103</v>
      </c>
      <c r="BZ76" s="13">
        <v>35082.976379869302</v>
      </c>
      <c r="CA76" s="13">
        <v>35661.700696479289</v>
      </c>
      <c r="CB76" s="13">
        <v>37298.550954258004</v>
      </c>
      <c r="CC76" s="13">
        <v>38212.832241333192</v>
      </c>
      <c r="CD76" s="13">
        <v>38414.315960467997</v>
      </c>
      <c r="CE76" s="13">
        <v>39576.7809005132</v>
      </c>
      <c r="CF76" s="13">
        <v>38336.206421021998</v>
      </c>
      <c r="CG76" s="13">
        <v>38935.100242632012</v>
      </c>
      <c r="CH76" s="13">
        <v>40657.468562891998</v>
      </c>
      <c r="CI76" s="13">
        <v>40310.179369056794</v>
      </c>
      <c r="CJ76" s="13">
        <v>42064.638310696791</v>
      </c>
      <c r="CK76" s="13">
        <v>45085.396016283965</v>
      </c>
      <c r="CL76" s="13">
        <v>45890.968255738808</v>
      </c>
      <c r="CM76" s="13">
        <v>48853.574335938822</v>
      </c>
      <c r="CN76" s="13">
        <v>50550.031835465001</v>
      </c>
      <c r="CO76" s="13">
        <v>51444.694000082811</v>
      </c>
      <c r="CP76" s="13">
        <v>51313.508205021011</v>
      </c>
      <c r="CQ76" s="13">
        <v>52819.43883173522</v>
      </c>
      <c r="CR76" s="13">
        <v>55288.423461693208</v>
      </c>
      <c r="CS76" s="13">
        <v>56233.413251742182</v>
      </c>
      <c r="CT76" s="13">
        <v>55397.924156276968</v>
      </c>
      <c r="CU76" s="13">
        <v>54924.357795948046</v>
      </c>
      <c r="CV76" s="13">
        <v>55334.779609801102</v>
      </c>
      <c r="CW76" s="13">
        <v>53840.655606361113</v>
      </c>
      <c r="CX76" s="13">
        <v>53713.836095861094</v>
      </c>
      <c r="CY76" s="13">
        <v>54811.202927771104</v>
      </c>
      <c r="CZ76" s="13">
        <v>57162.292231911124</v>
      </c>
      <c r="DA76" s="13">
        <v>56963.559661181105</v>
      </c>
      <c r="DB76" s="13">
        <v>54472.3930743811</v>
      </c>
      <c r="DC76" s="13">
        <v>54807.492842911124</v>
      </c>
      <c r="DD76" s="13">
        <v>54077.533805784115</v>
      </c>
      <c r="DE76" s="13">
        <v>53386.772502574109</v>
      </c>
      <c r="DF76" s="13">
        <v>46826.324927304107</v>
      </c>
      <c r="DG76" s="13">
        <v>46673.067217184092</v>
      </c>
      <c r="DH76" s="13">
        <v>45199.352094290967</v>
      </c>
      <c r="DI76" s="13">
        <v>46964.187181230969</v>
      </c>
      <c r="DJ76" s="13">
        <v>46970.820138275987</v>
      </c>
      <c r="DK76" s="13">
        <v>47490.58469098599</v>
      </c>
      <c r="DL76" s="13">
        <v>51421.906445811008</v>
      </c>
      <c r="DM76" s="13">
        <v>52578.488865241015</v>
      </c>
      <c r="DN76" s="13">
        <v>55028.199270331024</v>
      </c>
      <c r="DO76" s="13">
        <v>56298.197419291013</v>
      </c>
      <c r="DP76" s="13">
        <v>57637.332678781073</v>
      </c>
      <c r="DQ76" s="13">
        <v>58980.320019560975</v>
      </c>
      <c r="DR76" s="13">
        <v>61626.902641880974</v>
      </c>
      <c r="DS76" s="13">
        <v>61728.054037942042</v>
      </c>
      <c r="DT76" s="13">
        <v>65818.479365006016</v>
      </c>
      <c r="DU76" s="13">
        <v>68222.139145416033</v>
      </c>
      <c r="DV76" s="13">
        <v>69207.800621439965</v>
      </c>
      <c r="DW76" s="13">
        <v>71518.227524361035</v>
      </c>
      <c r="DX76" s="13">
        <v>71157.652027277931</v>
      </c>
      <c r="DY76" s="13">
        <v>70703.723144183008</v>
      </c>
      <c r="DZ76" s="13">
        <v>70696.765062608014</v>
      </c>
    </row>
    <row r="77" spans="1:130" s="18" customFormat="1" x14ac:dyDescent="0.3">
      <c r="A77" s="15" t="s">
        <v>89</v>
      </c>
      <c r="B77" s="16">
        <v>3437.1629359999997</v>
      </c>
      <c r="C77" s="16">
        <v>3287.3466880000001</v>
      </c>
      <c r="D77" s="16">
        <v>3328.8761159999999</v>
      </c>
      <c r="E77" s="16">
        <v>3421.2738089999998</v>
      </c>
      <c r="F77" s="16">
        <v>3628.1408329280007</v>
      </c>
      <c r="G77" s="16">
        <v>3644.0977753780007</v>
      </c>
      <c r="H77" s="16">
        <v>3557.1422485945004</v>
      </c>
      <c r="I77" s="16">
        <v>3746.7981249877994</v>
      </c>
      <c r="J77" s="16">
        <v>3710.1746845845014</v>
      </c>
      <c r="K77" s="16">
        <v>3668.7213900000002</v>
      </c>
      <c r="L77" s="16">
        <v>3602.3062037818981</v>
      </c>
      <c r="M77" s="16">
        <v>3747.357996183599</v>
      </c>
      <c r="N77" s="16">
        <v>5168.9824429458995</v>
      </c>
      <c r="O77" s="16">
        <v>5099</v>
      </c>
      <c r="P77" s="16">
        <v>5270.9030601697004</v>
      </c>
      <c r="Q77" s="16">
        <v>5402.9675787487013</v>
      </c>
      <c r="R77" s="16">
        <v>5476.1812127907006</v>
      </c>
      <c r="S77" s="16">
        <v>5567.1069427434977</v>
      </c>
      <c r="T77" s="16">
        <v>5935.0175400678017</v>
      </c>
      <c r="U77" s="16">
        <v>5979.1958557407997</v>
      </c>
      <c r="V77" s="16">
        <v>5915.0237146197987</v>
      </c>
      <c r="W77" s="16">
        <v>6071.8181359798</v>
      </c>
      <c r="X77" s="16">
        <v>6183.2614539917986</v>
      </c>
      <c r="Y77" s="16">
        <v>6211.4531374898006</v>
      </c>
      <c r="Z77" s="16">
        <v>6503.4776058197976</v>
      </c>
      <c r="AA77" s="16">
        <v>6237.279747369802</v>
      </c>
      <c r="AB77" s="16">
        <v>6476.3373935298005</v>
      </c>
      <c r="AC77" s="16">
        <v>6649.6141785397986</v>
      </c>
      <c r="AD77" s="16">
        <v>6304.3119951497993</v>
      </c>
      <c r="AE77" s="16">
        <v>6183.7170683497989</v>
      </c>
      <c r="AF77" s="16">
        <v>6071.3201733200003</v>
      </c>
      <c r="AG77" s="16">
        <v>6055.0436449399995</v>
      </c>
      <c r="AH77" s="16">
        <v>6109.8849887799997</v>
      </c>
      <c r="AI77" s="16">
        <v>6344.3900682500016</v>
      </c>
      <c r="AJ77" s="16">
        <v>6296.6699604399982</v>
      </c>
      <c r="AK77" s="16">
        <v>6328.8362393099987</v>
      </c>
      <c r="AL77" s="16">
        <v>5231.6672759600006</v>
      </c>
      <c r="AM77" s="16">
        <v>5188.9483350043993</v>
      </c>
      <c r="AN77" s="16">
        <v>4947.5988751544</v>
      </c>
      <c r="AO77" s="16">
        <v>5556.5672343199985</v>
      </c>
      <c r="AP77" s="16">
        <v>5070.0492760000006</v>
      </c>
      <c r="AQ77" s="16">
        <v>5188.2833196599995</v>
      </c>
      <c r="AR77" s="16">
        <v>5371.4635948809973</v>
      </c>
      <c r="AS77" s="16">
        <v>5427.9317893812195</v>
      </c>
      <c r="AT77" s="16">
        <v>5387.1067100400005</v>
      </c>
      <c r="AU77" s="16">
        <v>5624.9564860399978</v>
      </c>
      <c r="AV77" s="16">
        <v>5619.9250898599976</v>
      </c>
      <c r="AW77" s="16">
        <v>5547.2018196958725</v>
      </c>
      <c r="AX77" s="16">
        <v>5780.637103420423</v>
      </c>
      <c r="AY77" s="16">
        <v>5372.6246761800012</v>
      </c>
      <c r="AZ77" s="16">
        <v>5383.193571560003</v>
      </c>
      <c r="BA77" s="16">
        <v>5366.0019796489996</v>
      </c>
      <c r="BB77" s="16">
        <v>5017.0369362644442</v>
      </c>
      <c r="BC77" s="16">
        <v>5067.7655460800006</v>
      </c>
      <c r="BD77" s="16">
        <v>5300.6591763699998</v>
      </c>
      <c r="BE77" s="16">
        <v>5231.442410210002</v>
      </c>
      <c r="BF77" s="16">
        <v>5297.8628160300013</v>
      </c>
      <c r="BG77" s="16">
        <v>5581.9053145900016</v>
      </c>
      <c r="BH77" s="16">
        <v>5046.5705294300014</v>
      </c>
      <c r="BI77" s="16">
        <v>5112.9149324997497</v>
      </c>
      <c r="BJ77" s="16">
        <v>5271.546834882507</v>
      </c>
      <c r="BK77" s="16">
        <v>5076.8055330799998</v>
      </c>
      <c r="BL77" s="16">
        <v>5102.9619709207118</v>
      </c>
      <c r="BM77" s="16">
        <v>5000.0583948962294</v>
      </c>
      <c r="BN77" s="16">
        <v>4994.9637495962297</v>
      </c>
      <c r="BO77" s="16">
        <v>5111.1738658551103</v>
      </c>
      <c r="BP77" s="16">
        <v>4608.7413067400003</v>
      </c>
      <c r="BQ77" s="16">
        <v>4798.011977279999</v>
      </c>
      <c r="BR77" s="16">
        <v>4845.6067627099992</v>
      </c>
      <c r="BS77" s="16">
        <v>4946.8682189100009</v>
      </c>
      <c r="BT77" s="16">
        <v>4835.5270558499997</v>
      </c>
      <c r="BU77" s="16">
        <v>5226.252061029998</v>
      </c>
      <c r="BV77" s="16">
        <v>4681.3567971999983</v>
      </c>
      <c r="BW77" s="16">
        <v>4232.3194230199997</v>
      </c>
      <c r="BX77" s="16">
        <v>4221.1243130799994</v>
      </c>
      <c r="BY77" s="16">
        <v>4257.7080133999989</v>
      </c>
      <c r="BZ77" s="16">
        <v>4274.9945770699997</v>
      </c>
      <c r="CA77" s="16">
        <v>4403.5846815899995</v>
      </c>
      <c r="CB77" s="16">
        <v>4465.4864577699991</v>
      </c>
      <c r="CC77" s="16">
        <v>4682.2939174900011</v>
      </c>
      <c r="CD77" s="16">
        <v>4579.2149730800002</v>
      </c>
      <c r="CE77" s="16">
        <v>4197.3711499300007</v>
      </c>
      <c r="CF77" s="16">
        <v>3857.7643840599994</v>
      </c>
      <c r="CG77" s="16">
        <v>3649.3995961599999</v>
      </c>
      <c r="CH77" s="16">
        <v>3704.2158621899994</v>
      </c>
      <c r="CI77" s="16">
        <v>3706.2032807599994</v>
      </c>
      <c r="CJ77" s="16">
        <v>3755.9359098199993</v>
      </c>
      <c r="CK77" s="16">
        <v>3958.777544139999</v>
      </c>
      <c r="CL77" s="16">
        <v>4031.9887756399994</v>
      </c>
      <c r="CM77" s="16">
        <v>4163.1962285899999</v>
      </c>
      <c r="CN77" s="16">
        <v>4391.4330494699989</v>
      </c>
      <c r="CO77" s="16">
        <v>4684.1107231399992</v>
      </c>
      <c r="CP77" s="16">
        <v>4796.9386169900008</v>
      </c>
      <c r="CQ77" s="16">
        <v>4943.2535029100009</v>
      </c>
      <c r="CR77" s="16">
        <v>4365.0750017</v>
      </c>
      <c r="CS77" s="16">
        <v>4322.1314324100013</v>
      </c>
      <c r="CT77" s="16">
        <v>3682.81201521</v>
      </c>
      <c r="CU77" s="16">
        <v>3745.5409363400008</v>
      </c>
      <c r="CV77" s="16">
        <v>3889.4998819499997</v>
      </c>
      <c r="CW77" s="16">
        <v>3849.6486775399999</v>
      </c>
      <c r="CX77" s="16">
        <v>3951.9423937499996</v>
      </c>
      <c r="CY77" s="16">
        <v>4061.4272712499992</v>
      </c>
      <c r="CZ77" s="16">
        <v>4299.0421786100005</v>
      </c>
      <c r="DA77" s="16">
        <v>4146.6920547799991</v>
      </c>
      <c r="DB77" s="16">
        <v>3874.5837447999984</v>
      </c>
      <c r="DC77" s="16">
        <v>3867.6730170400006</v>
      </c>
      <c r="DD77" s="16">
        <v>4419.2914711999993</v>
      </c>
      <c r="DE77" s="16">
        <v>4502.2208518000007</v>
      </c>
      <c r="DF77" s="16">
        <v>4022.8548840499998</v>
      </c>
      <c r="DG77" s="16">
        <v>3994.7882298099994</v>
      </c>
      <c r="DH77" s="16">
        <v>4031.7893133699995</v>
      </c>
      <c r="DI77" s="16">
        <v>4184.8038588999998</v>
      </c>
      <c r="DJ77" s="16">
        <v>4038.6942700399995</v>
      </c>
      <c r="DK77" s="16">
        <v>4108.7433184600004</v>
      </c>
      <c r="DL77" s="16">
        <v>4583.8254490399995</v>
      </c>
      <c r="DM77" s="16">
        <v>4451.0363488199991</v>
      </c>
      <c r="DN77" s="16">
        <v>4668.6318844799998</v>
      </c>
      <c r="DO77" s="16">
        <v>4276.7661446500015</v>
      </c>
      <c r="DP77" s="16">
        <v>4399.0653908500008</v>
      </c>
      <c r="DQ77" s="16">
        <v>4411.8281752899984</v>
      </c>
      <c r="DR77" s="16">
        <v>4689.0450170799995</v>
      </c>
      <c r="DS77" s="16">
        <v>4772.2746902299987</v>
      </c>
      <c r="DT77" s="16">
        <v>4793.4330845699997</v>
      </c>
      <c r="DU77" s="16">
        <v>4805.36008881</v>
      </c>
      <c r="DV77" s="16">
        <v>4799.6968134399995</v>
      </c>
      <c r="DW77" s="16">
        <v>4910.9972964000008</v>
      </c>
      <c r="DX77" s="16">
        <v>4695.4499294399993</v>
      </c>
      <c r="DY77" s="16">
        <v>4624.9801147000007</v>
      </c>
      <c r="DZ77" s="16">
        <v>4771.1154809300015</v>
      </c>
    </row>
    <row r="78" spans="1:130" s="18" customFormat="1" x14ac:dyDescent="0.3">
      <c r="A78" s="15" t="s">
        <v>90</v>
      </c>
      <c r="B78" s="16">
        <v>1558.159122</v>
      </c>
      <c r="C78" s="16">
        <v>1618.7074720000001</v>
      </c>
      <c r="D78" s="16">
        <v>1634.8250089999999</v>
      </c>
      <c r="E78" s="16">
        <v>1572.2343410000001</v>
      </c>
      <c r="F78" s="16">
        <v>1573.8841444415</v>
      </c>
      <c r="G78" s="16">
        <v>1609.2374155654998</v>
      </c>
      <c r="H78" s="16">
        <v>1586.6081173175003</v>
      </c>
      <c r="I78" s="16">
        <v>1672.3627065075</v>
      </c>
      <c r="J78" s="16">
        <v>1597.4486611095001</v>
      </c>
      <c r="K78" s="16">
        <v>1598.9767899999999</v>
      </c>
      <c r="L78" s="16">
        <v>1750.4079689831001</v>
      </c>
      <c r="M78" s="16">
        <v>1856.5274807031001</v>
      </c>
      <c r="N78" s="16">
        <v>2105.9923056838002</v>
      </c>
      <c r="O78" s="16">
        <v>2087.9</v>
      </c>
      <c r="P78" s="16">
        <v>2077.2588828757002</v>
      </c>
      <c r="Q78" s="16">
        <v>2119.5691294797002</v>
      </c>
      <c r="R78" s="16">
        <v>2375.1697251997002</v>
      </c>
      <c r="S78" s="16">
        <v>2339.3929045951013</v>
      </c>
      <c r="T78" s="16">
        <v>2231.9186412972999</v>
      </c>
      <c r="U78" s="16">
        <v>2243.8985628833002</v>
      </c>
      <c r="V78" s="16">
        <v>2356.5831327763003</v>
      </c>
      <c r="W78" s="16">
        <v>2354.7503044263003</v>
      </c>
      <c r="X78" s="16">
        <v>2281.9548661863</v>
      </c>
      <c r="Y78" s="16">
        <v>2276.3383115462998</v>
      </c>
      <c r="Z78" s="16">
        <v>2259.2534837463004</v>
      </c>
      <c r="AA78" s="16">
        <v>2285.6565509563011</v>
      </c>
      <c r="AB78" s="16">
        <v>2251.2585902163</v>
      </c>
      <c r="AC78" s="16">
        <v>2306.9234900962997</v>
      </c>
      <c r="AD78" s="16">
        <v>2300.2231232463</v>
      </c>
      <c r="AE78" s="16">
        <v>2227.2113413362999</v>
      </c>
      <c r="AF78" s="16">
        <v>2178.6329482400001</v>
      </c>
      <c r="AG78" s="16">
        <v>2218.2090481399996</v>
      </c>
      <c r="AH78" s="16">
        <v>2240.7341739899998</v>
      </c>
      <c r="AI78" s="16">
        <v>2301.8243977599996</v>
      </c>
      <c r="AJ78" s="16">
        <v>2216.9536693900004</v>
      </c>
      <c r="AK78" s="16">
        <v>2212.6085608209992</v>
      </c>
      <c r="AL78" s="16">
        <v>2287.1170966079994</v>
      </c>
      <c r="AM78" s="16">
        <v>2220.7111416716002</v>
      </c>
      <c r="AN78" s="16">
        <v>2202.0668303306024</v>
      </c>
      <c r="AO78" s="16">
        <v>2219.6424416869995</v>
      </c>
      <c r="AP78" s="16">
        <v>2177.4371485870001</v>
      </c>
      <c r="AQ78" s="16">
        <v>2239.5908964270011</v>
      </c>
      <c r="AR78" s="16">
        <v>2155.8741219549997</v>
      </c>
      <c r="AS78" s="16">
        <v>2119.6494631581245</v>
      </c>
      <c r="AT78" s="16">
        <v>2140.6028640970003</v>
      </c>
      <c r="AU78" s="16">
        <v>2166.2144249070006</v>
      </c>
      <c r="AV78" s="16">
        <v>2128.4334095600007</v>
      </c>
      <c r="AW78" s="16">
        <v>2160.9540778425262</v>
      </c>
      <c r="AX78" s="16">
        <v>2235.6633322357516</v>
      </c>
      <c r="AY78" s="16">
        <v>2219.2021958969999</v>
      </c>
      <c r="AZ78" s="16">
        <v>2293.339743907</v>
      </c>
      <c r="BA78" s="16">
        <v>2281.7821123894996</v>
      </c>
      <c r="BB78" s="16">
        <v>2047.4429511081998</v>
      </c>
      <c r="BC78" s="16">
        <v>2047.4572078770004</v>
      </c>
      <c r="BD78" s="16">
        <v>2136.4374721870004</v>
      </c>
      <c r="BE78" s="16">
        <v>2193.3829359169999</v>
      </c>
      <c r="BF78" s="16">
        <v>2179.4301960469993</v>
      </c>
      <c r="BG78" s="16">
        <v>2226.4202225469994</v>
      </c>
      <c r="BH78" s="16">
        <v>2163.5928744369999</v>
      </c>
      <c r="BI78" s="16">
        <v>2184.818198116483</v>
      </c>
      <c r="BJ78" s="16">
        <v>2274.7112552680878</v>
      </c>
      <c r="BK78" s="16">
        <v>2176.7671475600005</v>
      </c>
      <c r="BL78" s="16">
        <v>2151.0348391928001</v>
      </c>
      <c r="BM78" s="16">
        <v>2691.4199551699999</v>
      </c>
      <c r="BN78" s="16">
        <v>2507.8664015937493</v>
      </c>
      <c r="BO78" s="16">
        <v>2688.8363897360009</v>
      </c>
      <c r="BP78" s="16">
        <v>2258.6592312340003</v>
      </c>
      <c r="BQ78" s="16">
        <v>2246.2783334090009</v>
      </c>
      <c r="BR78" s="16">
        <v>2229.4678609000002</v>
      </c>
      <c r="BS78" s="16">
        <v>2145.6476970300009</v>
      </c>
      <c r="BT78" s="16">
        <v>2073.7820747299997</v>
      </c>
      <c r="BU78" s="16">
        <v>2197.8576579500004</v>
      </c>
      <c r="BV78" s="16">
        <v>1521.5825212499999</v>
      </c>
      <c r="BW78" s="16">
        <v>1965.6308768399999</v>
      </c>
      <c r="BX78" s="16">
        <v>1995.2007105500002</v>
      </c>
      <c r="BY78" s="16">
        <v>2028.2190662000005</v>
      </c>
      <c r="BZ78" s="16">
        <v>2121.3044076800002</v>
      </c>
      <c r="CA78" s="16">
        <v>2164.6905919699998</v>
      </c>
      <c r="CB78" s="16">
        <v>2239.1822259599999</v>
      </c>
      <c r="CC78" s="16">
        <v>2261.4773199000006</v>
      </c>
      <c r="CD78" s="16">
        <v>2321.1031954100008</v>
      </c>
      <c r="CE78" s="16">
        <v>2370.0475998699999</v>
      </c>
      <c r="CF78" s="16">
        <v>2256.7218292500002</v>
      </c>
      <c r="CG78" s="16">
        <v>2287.5223009799993</v>
      </c>
      <c r="CH78" s="16">
        <v>2370.5806631700002</v>
      </c>
      <c r="CI78" s="16">
        <v>2292.81960441</v>
      </c>
      <c r="CJ78" s="16">
        <v>2287.2954329500003</v>
      </c>
      <c r="CK78" s="16">
        <v>2350.4737416100002</v>
      </c>
      <c r="CL78" s="16">
        <v>2352.4735111499995</v>
      </c>
      <c r="CM78" s="16">
        <v>2463.95411633</v>
      </c>
      <c r="CN78" s="16">
        <v>2624.6155999699999</v>
      </c>
      <c r="CO78" s="16">
        <v>2666.87878056</v>
      </c>
      <c r="CP78" s="16">
        <v>2715.5866275700005</v>
      </c>
      <c r="CQ78" s="16">
        <v>2784.6679143600004</v>
      </c>
      <c r="CR78" s="16">
        <v>2709.4835221200001</v>
      </c>
      <c r="CS78" s="16">
        <v>2698.3599932100005</v>
      </c>
      <c r="CT78" s="16">
        <v>2580.4124626500002</v>
      </c>
      <c r="CU78" s="16">
        <v>2519.2595307399997</v>
      </c>
      <c r="CV78" s="16">
        <v>2506.8804870399999</v>
      </c>
      <c r="CW78" s="16">
        <v>2324.3532726600001</v>
      </c>
      <c r="CX78" s="16">
        <v>2312.5201591199998</v>
      </c>
      <c r="CY78" s="16">
        <v>2259.0752975800001</v>
      </c>
      <c r="CZ78" s="16">
        <v>2442.2073944100007</v>
      </c>
      <c r="DA78" s="16">
        <v>2342.8420751300005</v>
      </c>
      <c r="DB78" s="16">
        <v>2064.9017820599997</v>
      </c>
      <c r="DC78" s="16">
        <v>2058.5186373000001</v>
      </c>
      <c r="DD78" s="16">
        <v>2219.5488876400004</v>
      </c>
      <c r="DE78" s="16">
        <v>2086.4121403200002</v>
      </c>
      <c r="DF78" s="16">
        <v>1752.5242477800002</v>
      </c>
      <c r="DG78" s="16">
        <v>1745.2368744200003</v>
      </c>
      <c r="DH78" s="16">
        <v>1660.9415722799997</v>
      </c>
      <c r="DI78" s="16">
        <v>1667.4031445999997</v>
      </c>
      <c r="DJ78" s="16">
        <v>1688.9340114300005</v>
      </c>
      <c r="DK78" s="16">
        <v>1842.9840495200001</v>
      </c>
      <c r="DL78" s="16">
        <v>1877.8287253800002</v>
      </c>
      <c r="DM78" s="16">
        <v>1904.0443031700004</v>
      </c>
      <c r="DN78" s="16">
        <v>2000.0212853200003</v>
      </c>
      <c r="DO78" s="16">
        <v>2084.9606165999994</v>
      </c>
      <c r="DP78" s="16">
        <v>2231.6604139899996</v>
      </c>
      <c r="DQ78" s="16">
        <v>2210.8767312800001</v>
      </c>
      <c r="DR78" s="16">
        <v>2337.4641308800001</v>
      </c>
      <c r="DS78" s="16">
        <v>2209.70392657</v>
      </c>
      <c r="DT78" s="16">
        <v>2233.6857545099997</v>
      </c>
      <c r="DU78" s="16">
        <v>2274.5686143399998</v>
      </c>
      <c r="DV78" s="16">
        <v>2254.9760151199994</v>
      </c>
      <c r="DW78" s="16">
        <v>2313.5918758000003</v>
      </c>
      <c r="DX78" s="16">
        <v>2264.7533697099993</v>
      </c>
      <c r="DY78" s="16">
        <v>2254.8758822599993</v>
      </c>
      <c r="DZ78" s="16">
        <v>2065.9273365200002</v>
      </c>
    </row>
    <row r="79" spans="1:130" s="18" customFormat="1" x14ac:dyDescent="0.3">
      <c r="A79" s="15" t="s">
        <v>91</v>
      </c>
      <c r="B79" s="16">
        <v>447.2088076</v>
      </c>
      <c r="C79" s="16">
        <v>599.33688729999994</v>
      </c>
      <c r="D79" s="16">
        <v>585.57477610000001</v>
      </c>
      <c r="E79" s="16">
        <v>635.64758959999995</v>
      </c>
      <c r="F79" s="16">
        <v>594.91697691899992</v>
      </c>
      <c r="G79" s="16">
        <v>583.30563861500002</v>
      </c>
      <c r="H79" s="16">
        <v>564.3486364470001</v>
      </c>
      <c r="I79" s="16">
        <v>553.54352876399992</v>
      </c>
      <c r="J79" s="16">
        <v>461.27104498200003</v>
      </c>
      <c r="K79" s="16">
        <v>455.54492999999997</v>
      </c>
      <c r="L79" s="16">
        <v>466.87695350600006</v>
      </c>
      <c r="M79" s="16">
        <v>491.30674333600001</v>
      </c>
      <c r="N79" s="16">
        <v>457.31095190999997</v>
      </c>
      <c r="O79" s="16">
        <v>467.7</v>
      </c>
      <c r="P79" s="16">
        <v>468.5698188799999</v>
      </c>
      <c r="Q79" s="16">
        <v>509.69337544400008</v>
      </c>
      <c r="R79" s="16">
        <v>555.29366011899992</v>
      </c>
      <c r="S79" s="16">
        <v>572.48656063899989</v>
      </c>
      <c r="T79" s="16">
        <v>448.77498036399987</v>
      </c>
      <c r="U79" s="16">
        <v>446.57808936399999</v>
      </c>
      <c r="V79" s="16">
        <v>512.94139051399986</v>
      </c>
      <c r="W79" s="16">
        <v>501.741370604</v>
      </c>
      <c r="X79" s="16">
        <v>494.445794724</v>
      </c>
      <c r="Y79" s="16">
        <v>462.57831303400013</v>
      </c>
      <c r="Z79" s="16">
        <v>518.38384301400004</v>
      </c>
      <c r="AA79" s="16">
        <v>578.16029219399979</v>
      </c>
      <c r="AB79" s="16">
        <v>570.84851609399982</v>
      </c>
      <c r="AC79" s="16">
        <v>1050.3201309439999</v>
      </c>
      <c r="AD79" s="16">
        <v>1080.0123005239998</v>
      </c>
      <c r="AE79" s="16">
        <v>1101.2270683939996</v>
      </c>
      <c r="AF79" s="16">
        <v>1154.8745083600004</v>
      </c>
      <c r="AG79" s="16">
        <v>1152.9876342600005</v>
      </c>
      <c r="AH79" s="16">
        <v>1137.1546417900004</v>
      </c>
      <c r="AI79" s="16">
        <v>604.96706092999977</v>
      </c>
      <c r="AJ79" s="16">
        <v>605.03905242999986</v>
      </c>
      <c r="AK79" s="16">
        <v>548.68565295100007</v>
      </c>
      <c r="AL79" s="16">
        <v>535.98822214099982</v>
      </c>
      <c r="AM79" s="16">
        <v>560.53891294000005</v>
      </c>
      <c r="AN79" s="16">
        <v>532.06937747999996</v>
      </c>
      <c r="AO79" s="16">
        <v>531.44217561999994</v>
      </c>
      <c r="AP79" s="16">
        <v>532.19131041999992</v>
      </c>
      <c r="AQ79" s="16">
        <v>560.78997630999982</v>
      </c>
      <c r="AR79" s="16">
        <v>576.84162505000006</v>
      </c>
      <c r="AS79" s="16">
        <v>576.86939144000019</v>
      </c>
      <c r="AT79" s="16">
        <v>571.58537912000008</v>
      </c>
      <c r="AU79" s="16">
        <v>588.26218568000002</v>
      </c>
      <c r="AV79" s="16">
        <v>595.43883516999995</v>
      </c>
      <c r="AW79" s="16">
        <v>496.64505798999983</v>
      </c>
      <c r="AX79" s="16">
        <v>527.80989700999999</v>
      </c>
      <c r="AY79" s="16">
        <v>610.72047650999991</v>
      </c>
      <c r="AZ79" s="16">
        <v>614.39935176999995</v>
      </c>
      <c r="BA79" s="16">
        <v>603.24247520000006</v>
      </c>
      <c r="BB79" s="16">
        <v>560.12596628999995</v>
      </c>
      <c r="BC79" s="16">
        <v>665.43751624000004</v>
      </c>
      <c r="BD79" s="16">
        <v>654.21218750000014</v>
      </c>
      <c r="BE79" s="16">
        <v>641.98421887999996</v>
      </c>
      <c r="BF79" s="16">
        <v>639.2641635199999</v>
      </c>
      <c r="BG79" s="16">
        <v>708.98480214999984</v>
      </c>
      <c r="BH79" s="16">
        <v>667.42077379999989</v>
      </c>
      <c r="BI79" s="16">
        <v>652.48969470049997</v>
      </c>
      <c r="BJ79" s="16">
        <v>607.48264827229002</v>
      </c>
      <c r="BK79" s="16">
        <v>609.75916960000018</v>
      </c>
      <c r="BL79" s="16">
        <v>597.43821214496006</v>
      </c>
      <c r="BM79" s="16">
        <v>603.08667871</v>
      </c>
      <c r="BN79" s="16">
        <v>603.99000207999995</v>
      </c>
      <c r="BO79" s="16">
        <v>618.77701103400011</v>
      </c>
      <c r="BP79" s="16">
        <v>507.76602207000002</v>
      </c>
      <c r="BQ79" s="16">
        <v>522.10276152999995</v>
      </c>
      <c r="BR79" s="16">
        <v>518.25946784999996</v>
      </c>
      <c r="BS79" s="16">
        <v>458.36816196999996</v>
      </c>
      <c r="BT79" s="16">
        <v>455.46181765999995</v>
      </c>
      <c r="BU79" s="16">
        <v>531.5020615200001</v>
      </c>
      <c r="BV79" s="16">
        <v>321.50541860999999</v>
      </c>
      <c r="BW79" s="16">
        <v>399.22693387999999</v>
      </c>
      <c r="BX79" s="16">
        <v>396.30145726000001</v>
      </c>
      <c r="BY79" s="16">
        <v>387.34443673000004</v>
      </c>
      <c r="BZ79" s="16">
        <v>382.84213780999994</v>
      </c>
      <c r="CA79" s="16">
        <v>373.97982736000006</v>
      </c>
      <c r="CB79" s="16">
        <v>375.89939336999998</v>
      </c>
      <c r="CC79" s="16">
        <v>378.70071243999996</v>
      </c>
      <c r="CD79" s="16">
        <v>383.92615545999996</v>
      </c>
      <c r="CE79" s="16">
        <v>376.64288364999993</v>
      </c>
      <c r="CF79" s="16">
        <v>307.01994782000003</v>
      </c>
      <c r="CG79" s="16">
        <v>256.02088594999998</v>
      </c>
      <c r="CH79" s="16">
        <v>244.86745916000001</v>
      </c>
      <c r="CI79" s="16">
        <v>241.46099407</v>
      </c>
      <c r="CJ79" s="16">
        <v>240.28567484999999</v>
      </c>
      <c r="CK79" s="16">
        <v>313.38593086999998</v>
      </c>
      <c r="CL79" s="16">
        <v>622.90980263000006</v>
      </c>
      <c r="CM79" s="16">
        <v>625.97527435000006</v>
      </c>
      <c r="CN79" s="16">
        <v>633.09538558000008</v>
      </c>
      <c r="CO79" s="16">
        <v>632.62959239999998</v>
      </c>
      <c r="CP79" s="16">
        <v>500.65135299999997</v>
      </c>
      <c r="CQ79" s="16">
        <v>518.82786539999984</v>
      </c>
      <c r="CR79" s="16">
        <v>415.32826075999998</v>
      </c>
      <c r="CS79" s="16">
        <v>451.89131348000006</v>
      </c>
      <c r="CT79" s="16">
        <v>396.30941575999998</v>
      </c>
      <c r="CU79" s="16">
        <v>401.64163171999996</v>
      </c>
      <c r="CV79" s="16">
        <v>418.24967490000006</v>
      </c>
      <c r="CW79" s="16">
        <v>415.43931509999999</v>
      </c>
      <c r="CX79" s="16">
        <v>430.08454713000009</v>
      </c>
      <c r="CY79" s="16">
        <v>406.65380859000004</v>
      </c>
      <c r="CZ79" s="16">
        <v>235.83392878000001</v>
      </c>
      <c r="DA79" s="16">
        <v>251.68482506999999</v>
      </c>
      <c r="DB79" s="16">
        <v>161.07067654000002</v>
      </c>
      <c r="DC79" s="16">
        <v>158.66527639</v>
      </c>
      <c r="DD79" s="16">
        <v>156.96611282999999</v>
      </c>
      <c r="DE79" s="16">
        <v>204.31906680999998</v>
      </c>
      <c r="DF79" s="16">
        <v>210.90249285999997</v>
      </c>
      <c r="DG79" s="16">
        <v>204.61497825999999</v>
      </c>
      <c r="DH79" s="16">
        <v>188.06539557999997</v>
      </c>
      <c r="DI79" s="16">
        <v>167.83611033</v>
      </c>
      <c r="DJ79" s="16">
        <v>159.82099868</v>
      </c>
      <c r="DK79" s="16">
        <v>167.55172536000001</v>
      </c>
      <c r="DL79" s="16">
        <v>283.26807477999995</v>
      </c>
      <c r="DM79" s="16">
        <v>309.15015159000001</v>
      </c>
      <c r="DN79" s="16">
        <v>270.71591817000001</v>
      </c>
      <c r="DO79" s="16">
        <v>307.32632365999996</v>
      </c>
      <c r="DP79" s="16">
        <v>339.38637915999993</v>
      </c>
      <c r="DQ79" s="16">
        <v>352.17217843000003</v>
      </c>
      <c r="DR79" s="16">
        <v>398.22883085999996</v>
      </c>
      <c r="DS79" s="16">
        <v>407.60645592999987</v>
      </c>
      <c r="DT79" s="16">
        <v>422.43458873999998</v>
      </c>
      <c r="DU79" s="16">
        <v>387.19136614000001</v>
      </c>
      <c r="DV79" s="16">
        <v>448.89250013999998</v>
      </c>
      <c r="DW79" s="16">
        <v>445.97101736000002</v>
      </c>
      <c r="DX79" s="16">
        <v>410.59958034000005</v>
      </c>
      <c r="DY79" s="16">
        <v>415.43212957000003</v>
      </c>
      <c r="DZ79" s="16">
        <v>405.94589778</v>
      </c>
    </row>
    <row r="80" spans="1:130" s="18" customFormat="1" x14ac:dyDescent="0.3">
      <c r="A80" s="15" t="s">
        <v>92</v>
      </c>
      <c r="B80" s="16">
        <v>10745.09043</v>
      </c>
      <c r="C80" s="16">
        <v>11006.45679</v>
      </c>
      <c r="D80" s="16">
        <v>11174.77648</v>
      </c>
      <c r="E80" s="16">
        <v>11369.297860000001</v>
      </c>
      <c r="F80" s="16">
        <v>11273.257825254699</v>
      </c>
      <c r="G80" s="16">
        <v>11450.078712209699</v>
      </c>
      <c r="H80" s="16">
        <v>11790.451082485502</v>
      </c>
      <c r="I80" s="16">
        <v>11970.712673392503</v>
      </c>
      <c r="J80" s="16">
        <v>11622.6409667432</v>
      </c>
      <c r="K80" s="16">
        <v>12184.09546</v>
      </c>
      <c r="L80" s="16">
        <v>12403.9062528142</v>
      </c>
      <c r="M80" s="16">
        <v>12936.341681161202</v>
      </c>
      <c r="N80" s="16">
        <v>13147.953900608298</v>
      </c>
      <c r="O80" s="16">
        <v>13221.9</v>
      </c>
      <c r="P80" s="16">
        <v>13927.362798266999</v>
      </c>
      <c r="Q80" s="16">
        <v>14800.639232328005</v>
      </c>
      <c r="R80" s="16">
        <v>14275.896679127998</v>
      </c>
      <c r="S80" s="16">
        <v>14704.6798762821</v>
      </c>
      <c r="T80" s="16">
        <v>15017.593130954798</v>
      </c>
      <c r="U80" s="16">
        <v>15207.943686526798</v>
      </c>
      <c r="V80" s="16">
        <v>15564.664985075999</v>
      </c>
      <c r="W80" s="16">
        <v>16056.116415293802</v>
      </c>
      <c r="X80" s="16">
        <v>16113.505673293801</v>
      </c>
      <c r="Y80" s="16">
        <v>16385.667491553802</v>
      </c>
      <c r="Z80" s="16">
        <v>17276.114244049357</v>
      </c>
      <c r="AA80" s="16">
        <v>17281.700847473803</v>
      </c>
      <c r="AB80" s="16">
        <v>17522.099048413791</v>
      </c>
      <c r="AC80" s="16">
        <v>17392.904508933807</v>
      </c>
      <c r="AD80" s="16">
        <v>17271.241842573807</v>
      </c>
      <c r="AE80" s="16">
        <v>17565.072123353802</v>
      </c>
      <c r="AF80" s="16">
        <v>17999.831001759998</v>
      </c>
      <c r="AG80" s="16">
        <v>18120.794399399998</v>
      </c>
      <c r="AH80" s="16">
        <v>18152.362920020001</v>
      </c>
      <c r="AI80" s="16">
        <v>19057.069677893334</v>
      </c>
      <c r="AJ80" s="16">
        <v>19463.290126423344</v>
      </c>
      <c r="AK80" s="16">
        <v>19645.83547355</v>
      </c>
      <c r="AL80" s="16">
        <v>21538.238859137007</v>
      </c>
      <c r="AM80" s="16">
        <v>20806.955400137798</v>
      </c>
      <c r="AN80" s="16">
        <v>19544.8818171778</v>
      </c>
      <c r="AO80" s="16">
        <v>20605.348657207003</v>
      </c>
      <c r="AP80" s="16">
        <v>19860.499117230003</v>
      </c>
      <c r="AQ80" s="16">
        <v>20182.486295440005</v>
      </c>
      <c r="AR80" s="16">
        <v>20927.233594947997</v>
      </c>
      <c r="AS80" s="16">
        <v>20891.492539783205</v>
      </c>
      <c r="AT80" s="16">
        <v>21130.350175109998</v>
      </c>
      <c r="AU80" s="16">
        <v>21759.24572291999</v>
      </c>
      <c r="AV80" s="16">
        <v>21741.438246998336</v>
      </c>
      <c r="AW80" s="16">
        <v>22302.539392625622</v>
      </c>
      <c r="AX80" s="16">
        <v>23550.896848479297</v>
      </c>
      <c r="AY80" s="16">
        <v>22758.999194429998</v>
      </c>
      <c r="AZ80" s="16">
        <v>23477.433484860005</v>
      </c>
      <c r="BA80" s="16">
        <v>24787.088314103079</v>
      </c>
      <c r="BB80" s="16">
        <v>23104.387285720415</v>
      </c>
      <c r="BC80" s="16">
        <v>23595.736582460402</v>
      </c>
      <c r="BD80" s="16">
        <v>23996.704019000405</v>
      </c>
      <c r="BE80" s="16">
        <v>24101.888702520399</v>
      </c>
      <c r="BF80" s="16">
        <v>24856.530173300394</v>
      </c>
      <c r="BG80" s="16">
        <v>26369.599958343399</v>
      </c>
      <c r="BH80" s="16">
        <v>26427.243842653406</v>
      </c>
      <c r="BI80" s="16">
        <v>26519.406931117453</v>
      </c>
      <c r="BJ80" s="16">
        <v>27306.448895164318</v>
      </c>
      <c r="BK80" s="16">
        <v>27324.352189107405</v>
      </c>
      <c r="BL80" s="16">
        <v>28236.724970888226</v>
      </c>
      <c r="BM80" s="16">
        <v>28904.679533130718</v>
      </c>
      <c r="BN80" s="16">
        <v>29099.932279270728</v>
      </c>
      <c r="BO80" s="16">
        <v>30015.915623509602</v>
      </c>
      <c r="BP80" s="16">
        <v>27655.062730010497</v>
      </c>
      <c r="BQ80" s="16">
        <v>27907.498243811093</v>
      </c>
      <c r="BR80" s="16">
        <v>28046.074478454091</v>
      </c>
      <c r="BS80" s="16">
        <v>28041.534185199089</v>
      </c>
      <c r="BT80" s="16">
        <v>27028.982542784095</v>
      </c>
      <c r="BU80" s="16">
        <v>27597.084293934095</v>
      </c>
      <c r="BV80" s="16">
        <v>24255.856619355935</v>
      </c>
      <c r="BW80" s="16">
        <v>25163.036363174102</v>
      </c>
      <c r="BX80" s="16">
        <v>25865.801495944088</v>
      </c>
      <c r="BY80" s="16">
        <v>27163.285098634096</v>
      </c>
      <c r="BZ80" s="16">
        <v>28016.676940919304</v>
      </c>
      <c r="CA80" s="16">
        <v>28429.280068029293</v>
      </c>
      <c r="CB80" s="16">
        <v>29955.974209927997</v>
      </c>
      <c r="CC80" s="16">
        <v>30635.420333933194</v>
      </c>
      <c r="CD80" s="16">
        <v>30856.313752297996</v>
      </c>
      <c r="CE80" s="16">
        <v>32358.676270913198</v>
      </c>
      <c r="CF80" s="16">
        <v>31679.546628672</v>
      </c>
      <c r="CG80" s="16">
        <v>32483.679675962005</v>
      </c>
      <c r="CH80" s="16">
        <v>34098.588368912002</v>
      </c>
      <c r="CI80" s="16">
        <v>33828.522840866797</v>
      </c>
      <c r="CJ80" s="16">
        <v>35504.487604156791</v>
      </c>
      <c r="CK80" s="16">
        <v>38122.750282263973</v>
      </c>
      <c r="CL80" s="16">
        <v>38504.680237508808</v>
      </c>
      <c r="CM80" s="16">
        <v>41188.072847978809</v>
      </c>
      <c r="CN80" s="16">
        <v>42465.886715244997</v>
      </c>
      <c r="CO80" s="16">
        <v>43023.840740192813</v>
      </c>
      <c r="CP80" s="16">
        <v>42862.084974981</v>
      </c>
      <c r="CQ80" s="16">
        <v>44097.55579712522</v>
      </c>
      <c r="CR80" s="16">
        <v>47309.578651823205</v>
      </c>
      <c r="CS80" s="16">
        <v>48229.312126392186</v>
      </c>
      <c r="CT80" s="16">
        <v>48203.272150796969</v>
      </c>
      <c r="CU80" s="16">
        <v>47694.622131198041</v>
      </c>
      <c r="CV80" s="16">
        <v>47957.164314871101</v>
      </c>
      <c r="CW80" s="16">
        <v>46767.604735291112</v>
      </c>
      <c r="CX80" s="16">
        <v>46531.803420251097</v>
      </c>
      <c r="CY80" s="16">
        <v>47621.785475751101</v>
      </c>
      <c r="CZ80" s="16">
        <v>49731.952447801123</v>
      </c>
      <c r="DA80" s="16">
        <v>49785.237956381105</v>
      </c>
      <c r="DB80" s="16">
        <v>47993.330758971097</v>
      </c>
      <c r="DC80" s="16">
        <v>48343.566258431121</v>
      </c>
      <c r="DD80" s="16">
        <v>46913.801279324107</v>
      </c>
      <c r="DE80" s="16">
        <v>46211.81903095411</v>
      </c>
      <c r="DF80" s="16">
        <v>40540.998371104106</v>
      </c>
      <c r="DG80" s="16">
        <v>40432.224990824092</v>
      </c>
      <c r="DH80" s="16">
        <v>39009.650144600964</v>
      </c>
      <c r="DI80" s="16">
        <v>40652.648765240978</v>
      </c>
      <c r="DJ80" s="16">
        <v>40784.391395865983</v>
      </c>
      <c r="DK80" s="16">
        <v>41085.853813085989</v>
      </c>
      <c r="DL80" s="16">
        <v>44392.349961771011</v>
      </c>
      <c r="DM80" s="16">
        <v>45602.733875491009</v>
      </c>
      <c r="DN80" s="16">
        <v>47769.12093743102</v>
      </c>
      <c r="DO80" s="16">
        <v>49291.714078351011</v>
      </c>
      <c r="DP80" s="16">
        <v>50360.218211061067</v>
      </c>
      <c r="DQ80" s="16">
        <v>51690.671260880976</v>
      </c>
      <c r="DR80" s="16">
        <v>53872.418224870969</v>
      </c>
      <c r="DS80" s="16">
        <v>54012.465168072042</v>
      </c>
      <c r="DT80" s="16">
        <v>57984.411289836025</v>
      </c>
      <c r="DU80" s="16">
        <v>60374.218322126049</v>
      </c>
      <c r="DV80" s="16">
        <v>61335.544335209983</v>
      </c>
      <c r="DW80" s="16">
        <v>63491.829979731032</v>
      </c>
      <c r="DX80" s="16">
        <v>63435.473134057938</v>
      </c>
      <c r="DY80" s="16">
        <v>63071.93681093301</v>
      </c>
      <c r="DZ80" s="16">
        <v>63121.914517118028</v>
      </c>
    </row>
    <row r="81" spans="1:130" s="18" customFormat="1" x14ac:dyDescent="0.3">
      <c r="A81" s="15" t="s">
        <v>93</v>
      </c>
      <c r="B81" s="16">
        <v>583.4558442</v>
      </c>
      <c r="C81" s="16">
        <v>540.31662559999995</v>
      </c>
      <c r="D81" s="16">
        <v>556.65118819999998</v>
      </c>
      <c r="E81" s="16">
        <v>519.96280939999997</v>
      </c>
      <c r="F81" s="16">
        <v>500.61847437</v>
      </c>
      <c r="G81" s="16">
        <v>493.94346413999995</v>
      </c>
      <c r="H81" s="16">
        <v>494.13922703999998</v>
      </c>
      <c r="I81" s="16">
        <v>480.10567612999989</v>
      </c>
      <c r="J81" s="16">
        <v>241.32112041999997</v>
      </c>
      <c r="K81" s="16">
        <v>238.23575</v>
      </c>
      <c r="L81" s="16">
        <v>171.56369723</v>
      </c>
      <c r="M81" s="16">
        <v>229.88873723999998</v>
      </c>
      <c r="N81" s="16">
        <v>230.51313078999996</v>
      </c>
      <c r="O81" s="16">
        <v>371.2</v>
      </c>
      <c r="P81" s="16">
        <v>373.40857741000002</v>
      </c>
      <c r="Q81" s="16">
        <v>209.21563354999998</v>
      </c>
      <c r="R81" s="16">
        <v>392.61014006300002</v>
      </c>
      <c r="S81" s="16">
        <v>387.80365203299993</v>
      </c>
      <c r="T81" s="16">
        <v>225.90152155200002</v>
      </c>
      <c r="U81" s="16">
        <v>202.63762884199997</v>
      </c>
      <c r="V81" s="16">
        <v>203.83776663199998</v>
      </c>
      <c r="W81" s="16">
        <v>202.89651919199997</v>
      </c>
      <c r="X81" s="16">
        <v>178.423476712</v>
      </c>
      <c r="Y81" s="16">
        <v>185.66460201199999</v>
      </c>
      <c r="Z81" s="16">
        <v>277.460390872</v>
      </c>
      <c r="AA81" s="16">
        <v>281.517928622</v>
      </c>
      <c r="AB81" s="16">
        <v>280.62059527199995</v>
      </c>
      <c r="AC81" s="16">
        <v>274.76623479199998</v>
      </c>
      <c r="AD81" s="16">
        <v>319.45115250199996</v>
      </c>
      <c r="AE81" s="16">
        <v>307.44860237199998</v>
      </c>
      <c r="AF81" s="16">
        <v>335.86495199000001</v>
      </c>
      <c r="AG81" s="16">
        <v>334.59419925999998</v>
      </c>
      <c r="AH81" s="16">
        <v>338.18634892999995</v>
      </c>
      <c r="AI81" s="16">
        <v>331.29729799</v>
      </c>
      <c r="AJ81" s="16">
        <v>368.99556793999994</v>
      </c>
      <c r="AK81" s="16">
        <v>370.85058178999998</v>
      </c>
      <c r="AL81" s="16">
        <v>411.80144375899999</v>
      </c>
      <c r="AM81" s="16">
        <v>370.55387928899995</v>
      </c>
      <c r="AN81" s="16">
        <v>284.57750583000001</v>
      </c>
      <c r="AO81" s="16">
        <v>402.32067237999996</v>
      </c>
      <c r="AP81" s="16">
        <v>327.86797046999993</v>
      </c>
      <c r="AQ81" s="16">
        <v>325.57083628999993</v>
      </c>
      <c r="AR81" s="16">
        <v>347.09762837999995</v>
      </c>
      <c r="AS81" s="16">
        <v>350.45171128999993</v>
      </c>
      <c r="AT81" s="16">
        <v>344.36381682999996</v>
      </c>
      <c r="AU81" s="16">
        <v>357.78023760000008</v>
      </c>
      <c r="AV81" s="16">
        <v>352.20369504999996</v>
      </c>
      <c r="AW81" s="16">
        <v>341.19799542999999</v>
      </c>
      <c r="AX81" s="16">
        <v>310.52875216000001</v>
      </c>
      <c r="AY81" s="16">
        <v>297.90494539999997</v>
      </c>
      <c r="AZ81" s="16">
        <v>294.24604352999995</v>
      </c>
      <c r="BA81" s="16">
        <v>288.38598250000001</v>
      </c>
      <c r="BB81" s="16">
        <v>274.05206394999993</v>
      </c>
      <c r="BC81" s="16">
        <v>281.76515229</v>
      </c>
      <c r="BD81" s="16">
        <v>290.74189157000006</v>
      </c>
      <c r="BE81" s="16">
        <v>285.88730526000001</v>
      </c>
      <c r="BF81" s="16">
        <v>281.81123979999995</v>
      </c>
      <c r="BG81" s="16">
        <v>291.10588238000003</v>
      </c>
      <c r="BH81" s="16">
        <v>266.34904115000001</v>
      </c>
      <c r="BI81" s="16">
        <v>310.85706378000003</v>
      </c>
      <c r="BJ81" s="16">
        <v>340.79085950000001</v>
      </c>
      <c r="BK81" s="16">
        <v>319.45653814999997</v>
      </c>
      <c r="BL81" s="16">
        <v>374.50912455999992</v>
      </c>
      <c r="BM81" s="16">
        <v>339.86334009999996</v>
      </c>
      <c r="BN81" s="16">
        <v>338.29816855000001</v>
      </c>
      <c r="BO81" s="16">
        <v>314.62533383000005</v>
      </c>
      <c r="BP81" s="16">
        <v>315.53838366000002</v>
      </c>
      <c r="BQ81" s="16">
        <v>300.01202454999998</v>
      </c>
      <c r="BR81" s="16">
        <v>304.16782513000004</v>
      </c>
      <c r="BS81" s="16">
        <v>271.19068917999999</v>
      </c>
      <c r="BT81" s="16">
        <v>264.85955451000001</v>
      </c>
      <c r="BU81" s="16">
        <v>273.58471020999991</v>
      </c>
      <c r="BV81" s="16">
        <v>174.08429584000001</v>
      </c>
      <c r="BW81" s="16">
        <v>223.37507237</v>
      </c>
      <c r="BX81" s="16">
        <v>221.33543273999999</v>
      </c>
      <c r="BY81" s="16">
        <v>220.17985376999999</v>
      </c>
      <c r="BZ81" s="16">
        <v>224.40365416999998</v>
      </c>
      <c r="CA81" s="16">
        <v>227.94101528000002</v>
      </c>
      <c r="CB81" s="16">
        <v>209.56248464000001</v>
      </c>
      <c r="CC81" s="16">
        <v>204.69226845000003</v>
      </c>
      <c r="CD81" s="16">
        <v>203.59305010000003</v>
      </c>
      <c r="CE81" s="16">
        <v>209.05814444000004</v>
      </c>
      <c r="CF81" s="16">
        <v>175.18939581000004</v>
      </c>
      <c r="CG81" s="16">
        <v>167.21586562000138</v>
      </c>
      <c r="CH81" s="16">
        <v>146.12579417000143</v>
      </c>
      <c r="CI81" s="16">
        <v>149.03791895000003</v>
      </c>
      <c r="CJ81" s="16">
        <v>184.12417892000008</v>
      </c>
      <c r="CK81" s="16">
        <v>247.00671452000003</v>
      </c>
      <c r="CL81" s="16">
        <v>285.70271881000002</v>
      </c>
      <c r="CM81" s="16">
        <v>336.79233397000002</v>
      </c>
      <c r="CN81" s="16">
        <v>370.04226182000002</v>
      </c>
      <c r="CO81" s="16">
        <v>371.12607340000005</v>
      </c>
      <c r="CP81" s="16">
        <v>374.77736008000005</v>
      </c>
      <c r="CQ81" s="16">
        <v>391.88336860000004</v>
      </c>
      <c r="CR81" s="16">
        <v>404.18473442999999</v>
      </c>
      <c r="CS81" s="16">
        <v>448.38166066000008</v>
      </c>
      <c r="CT81" s="16">
        <v>461.43823194000004</v>
      </c>
      <c r="CU81" s="16">
        <v>488.95057178999997</v>
      </c>
      <c r="CV81" s="16">
        <v>491.11446183000004</v>
      </c>
      <c r="CW81" s="16">
        <v>416.18475239999998</v>
      </c>
      <c r="CX81" s="16">
        <v>414.52631182999994</v>
      </c>
      <c r="CY81" s="16">
        <v>401.43153060999998</v>
      </c>
      <c r="CZ81" s="16">
        <v>391.02668094000001</v>
      </c>
      <c r="DA81" s="16">
        <v>376.96467790999998</v>
      </c>
      <c r="DB81" s="16">
        <v>318.20990275999998</v>
      </c>
      <c r="DC81" s="16">
        <v>318.78109182000009</v>
      </c>
      <c r="DD81" s="16">
        <v>307.38031174999998</v>
      </c>
      <c r="DE81" s="16">
        <v>321.49998994999999</v>
      </c>
      <c r="DF81" s="16">
        <v>240.96978230000005</v>
      </c>
      <c r="DG81" s="16">
        <v>238.07276922000003</v>
      </c>
      <c r="DH81" s="16">
        <v>243.81371544000001</v>
      </c>
      <c r="DI81" s="16">
        <v>226.39801237000003</v>
      </c>
      <c r="DJ81" s="16">
        <v>232.20955069000001</v>
      </c>
      <c r="DK81" s="16">
        <v>217.52126551000003</v>
      </c>
      <c r="DL81" s="16">
        <v>213.43677578</v>
      </c>
      <c r="DM81" s="16">
        <v>237.73395547999999</v>
      </c>
      <c r="DN81" s="16">
        <v>245.72799143</v>
      </c>
      <c r="DO81" s="16">
        <v>263.69651870000001</v>
      </c>
      <c r="DP81" s="16">
        <v>229.90305206999997</v>
      </c>
      <c r="DQ81" s="16">
        <v>236.34993315</v>
      </c>
      <c r="DR81" s="16">
        <v>223.62880545000002</v>
      </c>
      <c r="DS81" s="16">
        <v>236.02162915999997</v>
      </c>
      <c r="DT81" s="16">
        <v>285.88410878000002</v>
      </c>
      <c r="DU81" s="16">
        <v>277.99488295000003</v>
      </c>
      <c r="DV81" s="16">
        <v>268.89646752999994</v>
      </c>
      <c r="DW81" s="16">
        <v>266.13587401000001</v>
      </c>
      <c r="DX81" s="16">
        <v>262.45351130999995</v>
      </c>
      <c r="DY81" s="16">
        <v>251.32951504000002</v>
      </c>
      <c r="DZ81" s="16">
        <v>246.15356373999998</v>
      </c>
    </row>
    <row r="82" spans="1:130" s="18" customFormat="1" x14ac:dyDescent="0.3">
      <c r="A82" s="15" t="s">
        <v>94</v>
      </c>
      <c r="B82" s="16">
        <v>114.9423669</v>
      </c>
      <c r="C82" s="16">
        <v>114.6118388</v>
      </c>
      <c r="D82" s="16">
        <v>114.2708715</v>
      </c>
      <c r="E82" s="16">
        <v>112.38563430000001</v>
      </c>
      <c r="F82" s="16">
        <v>112.911084082</v>
      </c>
      <c r="G82" s="16">
        <v>107.87333939600001</v>
      </c>
      <c r="H82" s="16">
        <v>97.942030685999995</v>
      </c>
      <c r="I82" s="16">
        <v>101.20885961099999</v>
      </c>
      <c r="J82" s="16">
        <v>91.139654590999996</v>
      </c>
      <c r="K82" s="16">
        <v>91.803179999999998</v>
      </c>
      <c r="L82" s="16">
        <v>84.988634901000012</v>
      </c>
      <c r="M82" s="16">
        <v>99.668622890999998</v>
      </c>
      <c r="N82" s="16">
        <v>142.057415531</v>
      </c>
      <c r="O82" s="16">
        <v>149.4</v>
      </c>
      <c r="P82" s="16">
        <v>148.47450403100001</v>
      </c>
      <c r="Q82" s="16">
        <v>113.314095611</v>
      </c>
      <c r="R82" s="16">
        <v>113.01351586099999</v>
      </c>
      <c r="S82" s="16">
        <v>100.17844953099998</v>
      </c>
      <c r="T82" s="16">
        <v>90.341715533000013</v>
      </c>
      <c r="U82" s="16">
        <v>85.166656223000004</v>
      </c>
      <c r="V82" s="16">
        <v>88.597613612999993</v>
      </c>
      <c r="W82" s="16">
        <v>93.549801162999984</v>
      </c>
      <c r="X82" s="16">
        <v>120.40675233299999</v>
      </c>
      <c r="Y82" s="16">
        <v>119.68502570300001</v>
      </c>
      <c r="Z82" s="16">
        <v>218.01475642300002</v>
      </c>
      <c r="AA82" s="16">
        <v>204.26062007300004</v>
      </c>
      <c r="AB82" s="16">
        <v>168.57098771300002</v>
      </c>
      <c r="AC82" s="16">
        <v>169.05390432299998</v>
      </c>
      <c r="AD82" s="16">
        <v>171.72641730300001</v>
      </c>
      <c r="AE82" s="16">
        <v>172.815881803</v>
      </c>
      <c r="AF82" s="16">
        <v>168.7720621</v>
      </c>
      <c r="AG82" s="16">
        <v>161.99978554000003</v>
      </c>
      <c r="AH82" s="16">
        <v>129.41117643999999</v>
      </c>
      <c r="AI82" s="16">
        <v>160.80947663000003</v>
      </c>
      <c r="AJ82" s="16">
        <v>166.18734541999999</v>
      </c>
      <c r="AK82" s="16">
        <v>171.75521962100001</v>
      </c>
      <c r="AL82" s="16">
        <v>170.57804142099997</v>
      </c>
      <c r="AM82" s="16">
        <v>127.766034331</v>
      </c>
      <c r="AN82" s="16">
        <v>67.257104779999992</v>
      </c>
      <c r="AO82" s="16">
        <v>151.7060401</v>
      </c>
      <c r="AP82" s="16">
        <v>71.136060100000009</v>
      </c>
      <c r="AQ82" s="16">
        <v>68.91069865</v>
      </c>
      <c r="AR82" s="16">
        <v>59.31156304000001</v>
      </c>
      <c r="AS82" s="16">
        <v>63.637710300000002</v>
      </c>
      <c r="AT82" s="16">
        <v>59.597969800000001</v>
      </c>
      <c r="AU82" s="16">
        <v>47.120175219999993</v>
      </c>
      <c r="AV82" s="16">
        <v>46.459487579999994</v>
      </c>
      <c r="AW82" s="16">
        <v>52.222282300000003</v>
      </c>
      <c r="AX82" s="16">
        <v>86.293129769999993</v>
      </c>
      <c r="AY82" s="16">
        <v>81.132775370000005</v>
      </c>
      <c r="AZ82" s="16">
        <v>78.769991529999999</v>
      </c>
      <c r="BA82" s="16">
        <v>86.740691939999991</v>
      </c>
      <c r="BB82" s="16">
        <v>90.158862890000009</v>
      </c>
      <c r="BC82" s="16">
        <v>89.900228260000006</v>
      </c>
      <c r="BD82" s="16">
        <v>92.922402550000001</v>
      </c>
      <c r="BE82" s="16">
        <v>92.961441440000016</v>
      </c>
      <c r="BF82" s="16">
        <v>94.089328150000014</v>
      </c>
      <c r="BG82" s="16">
        <v>80.268560060000013</v>
      </c>
      <c r="BH82" s="16">
        <v>79.689620380000008</v>
      </c>
      <c r="BI82" s="16">
        <v>91.689624299999991</v>
      </c>
      <c r="BJ82" s="16">
        <v>58.57216305</v>
      </c>
      <c r="BK82" s="16">
        <v>58.93741369</v>
      </c>
      <c r="BL82" s="16">
        <v>57.448954460000003</v>
      </c>
      <c r="BM82" s="16">
        <v>60.957829480000001</v>
      </c>
      <c r="BN82" s="16">
        <v>60.670697750000009</v>
      </c>
      <c r="BO82" s="16">
        <v>72.873572910000007</v>
      </c>
      <c r="BP82" s="16">
        <v>73.682671819999982</v>
      </c>
      <c r="BQ82" s="16">
        <v>70.709015270000009</v>
      </c>
      <c r="BR82" s="16">
        <v>73.145553930000048</v>
      </c>
      <c r="BS82" s="16">
        <v>72.045474390000052</v>
      </c>
      <c r="BT82" s="16">
        <v>75.307157710000027</v>
      </c>
      <c r="BU82" s="16">
        <v>74.872983190000042</v>
      </c>
      <c r="BV82" s="16">
        <v>68.609968210000048</v>
      </c>
      <c r="BW82" s="16">
        <v>62.674679490000038</v>
      </c>
      <c r="BX82" s="16">
        <v>62.079559490000051</v>
      </c>
      <c r="BY82" s="16">
        <v>59.51248949000005</v>
      </c>
      <c r="BZ82" s="16">
        <v>62.75466222000005</v>
      </c>
      <c r="CA82" s="16">
        <v>62.224512250000046</v>
      </c>
      <c r="CB82" s="16">
        <v>52.446182590000006</v>
      </c>
      <c r="CC82" s="16">
        <v>50.247689120000011</v>
      </c>
      <c r="CD82" s="16">
        <v>70.164834119999995</v>
      </c>
      <c r="CE82" s="16">
        <v>64.984851710000001</v>
      </c>
      <c r="CF82" s="16">
        <v>59.964235410000001</v>
      </c>
      <c r="CG82" s="16">
        <v>91.261917959999991</v>
      </c>
      <c r="CH82" s="16">
        <v>93.09041529000001</v>
      </c>
      <c r="CI82" s="16">
        <v>92.13472999999999</v>
      </c>
      <c r="CJ82" s="16">
        <v>92.509509999999992</v>
      </c>
      <c r="CK82" s="16">
        <v>93.00180288</v>
      </c>
      <c r="CL82" s="16">
        <v>93.213210000000004</v>
      </c>
      <c r="CM82" s="16">
        <v>75.583534720000017</v>
      </c>
      <c r="CN82" s="16">
        <v>64.958823380000013</v>
      </c>
      <c r="CO82" s="16">
        <v>66.108090390000001</v>
      </c>
      <c r="CP82" s="16">
        <v>63.469272400000001</v>
      </c>
      <c r="CQ82" s="16">
        <v>83.250383339999999</v>
      </c>
      <c r="CR82" s="16">
        <v>84.773290859999989</v>
      </c>
      <c r="CS82" s="16">
        <v>83.33672559</v>
      </c>
      <c r="CT82" s="16">
        <v>73.679879919999991</v>
      </c>
      <c r="CU82" s="16">
        <v>74.342994160000003</v>
      </c>
      <c r="CV82" s="16">
        <v>71.870789209999998</v>
      </c>
      <c r="CW82" s="16">
        <v>67.424853369999994</v>
      </c>
      <c r="CX82" s="16">
        <v>72.959263780000015</v>
      </c>
      <c r="CY82" s="16">
        <v>60.829543989999998</v>
      </c>
      <c r="CZ82" s="16">
        <v>62.22960136999999</v>
      </c>
      <c r="DA82" s="16">
        <v>60.138071910000001</v>
      </c>
      <c r="DB82" s="16">
        <v>60.296209249999997</v>
      </c>
      <c r="DC82" s="16">
        <v>60.288561929999993</v>
      </c>
      <c r="DD82" s="16">
        <v>60.545743039999998</v>
      </c>
      <c r="DE82" s="16">
        <v>60.501422740000002</v>
      </c>
      <c r="DF82" s="16">
        <v>58.075149210000006</v>
      </c>
      <c r="DG82" s="16">
        <v>58.129374650000003</v>
      </c>
      <c r="DH82" s="16">
        <v>65.091953020000005</v>
      </c>
      <c r="DI82" s="16">
        <v>65.097289790000005</v>
      </c>
      <c r="DJ82" s="16">
        <v>66.769911569999991</v>
      </c>
      <c r="DK82" s="16">
        <v>67.930519049999987</v>
      </c>
      <c r="DL82" s="16">
        <v>71.19745906</v>
      </c>
      <c r="DM82" s="16">
        <v>73.790230690000001</v>
      </c>
      <c r="DN82" s="16">
        <v>73.981253499999994</v>
      </c>
      <c r="DO82" s="16">
        <v>73.733737329999997</v>
      </c>
      <c r="DP82" s="16">
        <v>77.099231650000007</v>
      </c>
      <c r="DQ82" s="16">
        <v>78.421740530000008</v>
      </c>
      <c r="DR82" s="16">
        <v>106.11763274</v>
      </c>
      <c r="DS82" s="16">
        <v>89.98216798</v>
      </c>
      <c r="DT82" s="16">
        <v>98.630538569999999</v>
      </c>
      <c r="DU82" s="16">
        <v>102.80587105000002</v>
      </c>
      <c r="DV82" s="16">
        <v>99.79449000000001</v>
      </c>
      <c r="DW82" s="16">
        <v>89.701481060000006</v>
      </c>
      <c r="DX82" s="16">
        <v>88.922502420000001</v>
      </c>
      <c r="DY82" s="16">
        <v>85.168691680000009</v>
      </c>
      <c r="DZ82" s="16">
        <v>85.708266520000009</v>
      </c>
    </row>
    <row r="83" spans="1:130" s="14" customFormat="1" x14ac:dyDescent="0.3">
      <c r="A83" s="12" t="s">
        <v>95</v>
      </c>
      <c r="B83" s="13">
        <v>9548.3590000000004</v>
      </c>
      <c r="C83" s="13">
        <v>9421.34</v>
      </c>
      <c r="D83" s="13">
        <v>9454.8700000000008</v>
      </c>
      <c r="E83" s="13">
        <v>9432.16</v>
      </c>
      <c r="F83" s="13">
        <v>9279.0147289774795</v>
      </c>
      <c r="G83" s="13">
        <v>9261.9487070699979</v>
      </c>
      <c r="H83" s="13">
        <v>8873.334266599999</v>
      </c>
      <c r="I83" s="13">
        <v>8582.2218638800005</v>
      </c>
      <c r="J83" s="13">
        <v>8012.2059475539982</v>
      </c>
      <c r="K83" s="13">
        <v>8187.1650799999998</v>
      </c>
      <c r="L83" s="13">
        <v>7880.1685442300004</v>
      </c>
      <c r="M83" s="13">
        <v>8850.3728547700011</v>
      </c>
      <c r="N83" s="13">
        <v>9929.1805014999973</v>
      </c>
      <c r="O83" s="13">
        <v>10249.700000000001</v>
      </c>
      <c r="P83" s="13">
        <v>10476.178551280011</v>
      </c>
      <c r="Q83" s="13">
        <v>10648.437429920015</v>
      </c>
      <c r="R83" s="13">
        <v>10687.719842410002</v>
      </c>
      <c r="S83" s="13">
        <v>10740.942718830001</v>
      </c>
      <c r="T83" s="13">
        <v>10798.076439252203</v>
      </c>
      <c r="U83" s="13">
        <v>10724.722670539999</v>
      </c>
      <c r="V83" s="13">
        <v>11054.545867392217</v>
      </c>
      <c r="W83" s="13">
        <v>11287.038799706001</v>
      </c>
      <c r="X83" s="13">
        <v>11072.722223129998</v>
      </c>
      <c r="Y83" s="13">
        <v>10985.236755909998</v>
      </c>
      <c r="Z83" s="13">
        <v>12589.361860269999</v>
      </c>
      <c r="AA83" s="13">
        <v>12335.104531319997</v>
      </c>
      <c r="AB83" s="13">
        <v>12062.423917799999</v>
      </c>
      <c r="AC83" s="13">
        <v>12417.236302220002</v>
      </c>
      <c r="AD83" s="13">
        <v>12110.269793269999</v>
      </c>
      <c r="AE83" s="13">
        <v>12111.93642339</v>
      </c>
      <c r="AF83" s="13">
        <v>12516.624561369999</v>
      </c>
      <c r="AG83" s="13">
        <v>12487.689928960002</v>
      </c>
      <c r="AH83" s="13">
        <v>12476.439687421</v>
      </c>
      <c r="AI83" s="13">
        <v>12633.771969531092</v>
      </c>
      <c r="AJ83" s="13">
        <v>12356.640053141002</v>
      </c>
      <c r="AK83" s="13">
        <v>12164.359198041999</v>
      </c>
      <c r="AL83" s="13">
        <v>13125.41732147</v>
      </c>
      <c r="AM83" s="13">
        <v>12481.688884207801</v>
      </c>
      <c r="AN83" s="13">
        <v>11197.0654890368</v>
      </c>
      <c r="AO83" s="13">
        <v>12606.664172263232</v>
      </c>
      <c r="AP83" s="13">
        <v>11136.88221041</v>
      </c>
      <c r="AQ83" s="13">
        <v>11247.308071539999</v>
      </c>
      <c r="AR83" s="13">
        <v>11436.603690199001</v>
      </c>
      <c r="AS83" s="13">
        <v>11379.263677763998</v>
      </c>
      <c r="AT83" s="13">
        <v>11483.743698399998</v>
      </c>
      <c r="AU83" s="13">
        <v>11952.766029939998</v>
      </c>
      <c r="AV83" s="13">
        <v>11793.579341930001</v>
      </c>
      <c r="AW83" s="13">
        <v>13098.573988053746</v>
      </c>
      <c r="AX83" s="13">
        <v>13368.459181563747</v>
      </c>
      <c r="AY83" s="13">
        <v>13189.219076030004</v>
      </c>
      <c r="AZ83" s="13">
        <v>13752.547893620002</v>
      </c>
      <c r="BA83" s="13">
        <v>13676.588460439998</v>
      </c>
      <c r="BB83" s="13">
        <v>12736.213317622221</v>
      </c>
      <c r="BC83" s="13">
        <v>12829.739807089998</v>
      </c>
      <c r="BD83" s="13">
        <v>13391.910842869998</v>
      </c>
      <c r="BE83" s="13">
        <v>13453.797786500001</v>
      </c>
      <c r="BF83" s="13">
        <v>13869.446893209995</v>
      </c>
      <c r="BG83" s="13">
        <v>15031.046059450002</v>
      </c>
      <c r="BH83" s="13">
        <v>14548.464741320002</v>
      </c>
      <c r="BI83" s="13">
        <v>15854.624078416004</v>
      </c>
      <c r="BJ83" s="13">
        <v>16264.860091142882</v>
      </c>
      <c r="BK83" s="13">
        <v>16371.74916612</v>
      </c>
      <c r="BL83" s="13">
        <v>17234.697326589998</v>
      </c>
      <c r="BM83" s="13">
        <v>18479.739395789999</v>
      </c>
      <c r="BN83" s="13">
        <v>18904.713506659999</v>
      </c>
      <c r="BO83" s="13">
        <v>19282.848347985997</v>
      </c>
      <c r="BP83" s="13">
        <v>18456.069636410004</v>
      </c>
      <c r="BQ83" s="13">
        <v>18166.410555049995</v>
      </c>
      <c r="BR83" s="13">
        <v>18178.113148530003</v>
      </c>
      <c r="BS83" s="13">
        <v>17454.005901429995</v>
      </c>
      <c r="BT83" s="13">
        <v>17483.716990339999</v>
      </c>
      <c r="BU83" s="13">
        <v>16937.412069689999</v>
      </c>
      <c r="BV83" s="13">
        <v>13189.981720557293</v>
      </c>
      <c r="BW83" s="13">
        <v>14270.182554200001</v>
      </c>
      <c r="BX83" s="13">
        <v>14401.575221270001</v>
      </c>
      <c r="BY83" s="13">
        <v>14874.99828202</v>
      </c>
      <c r="BZ83" s="13">
        <v>15120.115513150004</v>
      </c>
      <c r="CA83" s="13">
        <v>15429.720081870002</v>
      </c>
      <c r="CB83" s="13">
        <v>16258.801005590003</v>
      </c>
      <c r="CC83" s="13">
        <v>17182.686918260002</v>
      </c>
      <c r="CD83" s="13">
        <v>17795.07725396</v>
      </c>
      <c r="CE83" s="13">
        <v>18684.65181114</v>
      </c>
      <c r="CF83" s="13">
        <v>17642.346451310001</v>
      </c>
      <c r="CG83" s="13">
        <v>17805.844641849999</v>
      </c>
      <c r="CH83" s="13">
        <v>18536.051629229994</v>
      </c>
      <c r="CI83" s="13">
        <v>18388.865249069997</v>
      </c>
      <c r="CJ83" s="13">
        <v>18698.858774149998</v>
      </c>
      <c r="CK83" s="13">
        <v>19874.396623071003</v>
      </c>
      <c r="CL83" s="13">
        <v>20054.175526249997</v>
      </c>
      <c r="CM83" s="13">
        <v>20307.689216999996</v>
      </c>
      <c r="CN83" s="13">
        <v>21728.973139089998</v>
      </c>
      <c r="CO83" s="13">
        <v>21722.289066640002</v>
      </c>
      <c r="CP83" s="13">
        <v>21672.129126850003</v>
      </c>
      <c r="CQ83" s="13">
        <v>22689.402291970004</v>
      </c>
      <c r="CR83" s="13">
        <v>23199.379818769994</v>
      </c>
      <c r="CS83" s="13">
        <v>23442.542801105701</v>
      </c>
      <c r="CT83" s="13">
        <v>25993.522216390003</v>
      </c>
      <c r="CU83" s="13">
        <v>25536.662299220003</v>
      </c>
      <c r="CV83" s="13">
        <v>26159.184866129995</v>
      </c>
      <c r="CW83" s="13">
        <v>26671.549398219991</v>
      </c>
      <c r="CX83" s="13">
        <v>26315.044662169992</v>
      </c>
      <c r="CY83" s="13">
        <v>26296.745618019995</v>
      </c>
      <c r="CZ83" s="13">
        <v>27280.022024910002</v>
      </c>
      <c r="DA83" s="13">
        <v>27091.729817060004</v>
      </c>
      <c r="DB83" s="13">
        <v>23596.853322769999</v>
      </c>
      <c r="DC83" s="13">
        <v>23873.415055739999</v>
      </c>
      <c r="DD83" s="13">
        <v>24132.264146860001</v>
      </c>
      <c r="DE83" s="13">
        <v>23789.472765889997</v>
      </c>
      <c r="DF83" s="13">
        <v>21801.698078510002</v>
      </c>
      <c r="DG83" s="13">
        <v>22950.518117577998</v>
      </c>
      <c r="DH83" s="13">
        <v>26151.687400507999</v>
      </c>
      <c r="DI83" s="13">
        <v>30390.433858837991</v>
      </c>
      <c r="DJ83" s="13">
        <v>30028.490654437996</v>
      </c>
      <c r="DK83" s="13">
        <v>33219.404983868008</v>
      </c>
      <c r="DL83" s="13">
        <v>39839.786673338007</v>
      </c>
      <c r="DM83" s="13">
        <v>39984.772266558008</v>
      </c>
      <c r="DN83" s="13">
        <v>39166.182168018</v>
      </c>
      <c r="DO83" s="13">
        <v>40936.902799178002</v>
      </c>
      <c r="DP83" s="13">
        <v>39511.974168828005</v>
      </c>
      <c r="DQ83" s="13">
        <v>38818.253534598</v>
      </c>
      <c r="DR83" s="13">
        <v>39227.422994297995</v>
      </c>
      <c r="DS83" s="13">
        <v>37838.873696177994</v>
      </c>
      <c r="DT83" s="13">
        <v>39906.753423218011</v>
      </c>
      <c r="DU83" s="13">
        <v>43627.513872418</v>
      </c>
      <c r="DV83" s="13">
        <v>43986.954125017997</v>
      </c>
      <c r="DW83" s="13">
        <v>46155.500851388017</v>
      </c>
      <c r="DX83" s="13">
        <v>46522.368227197992</v>
      </c>
      <c r="DY83" s="13">
        <v>46626.63358557802</v>
      </c>
      <c r="DZ83" s="13">
        <v>48167.679515818018</v>
      </c>
    </row>
    <row r="84" spans="1:130" s="18" customFormat="1" x14ac:dyDescent="0.3">
      <c r="A84" s="15" t="s">
        <v>96</v>
      </c>
      <c r="B84" s="16">
        <v>1.734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6">
        <v>1.0000000000000001E-11</v>
      </c>
      <c r="Q84" s="16">
        <v>3.000000001E-2</v>
      </c>
      <c r="R84" s="16">
        <v>3.0000010000000001E-2</v>
      </c>
      <c r="S84" s="16">
        <v>2.4500009999999999E-2</v>
      </c>
      <c r="T84" s="16">
        <v>289.65160539999999</v>
      </c>
      <c r="U84" s="16">
        <v>2.4500009999999999E-2</v>
      </c>
      <c r="V84" s="16">
        <v>2.4500009999999999E-2</v>
      </c>
      <c r="W84" s="16">
        <v>2.4500009999999999E-2</v>
      </c>
      <c r="X84" s="16">
        <v>2.4500009999999999E-2</v>
      </c>
      <c r="Y84" s="16">
        <v>2.4500009999999999E-2</v>
      </c>
      <c r="Z84" s="16">
        <v>2.4500009999999999E-2</v>
      </c>
      <c r="AA84" s="16">
        <v>1E-8</v>
      </c>
      <c r="AB84" s="16">
        <v>1E-8</v>
      </c>
      <c r="AC84" s="16">
        <v>1E-8</v>
      </c>
      <c r="AD84" s="16">
        <v>1E-8</v>
      </c>
      <c r="AE84" s="16">
        <v>1E-8</v>
      </c>
      <c r="AF84" s="16">
        <v>0.25000000999999999</v>
      </c>
      <c r="AG84" s="16">
        <v>1E-8</v>
      </c>
      <c r="AH84" s="16">
        <v>1.0000000000100001E-8</v>
      </c>
      <c r="AI84" s="16">
        <v>9.0999999999999996E-11</v>
      </c>
      <c r="AJ84" s="16">
        <v>0</v>
      </c>
      <c r="AK84" s="16">
        <v>9.9999999999999986E-10</v>
      </c>
      <c r="AL84" s="16">
        <v>0</v>
      </c>
      <c r="AM84" s="16">
        <v>9.9999999999999986E-10</v>
      </c>
      <c r="AN84" s="16">
        <v>0</v>
      </c>
      <c r="AO84" s="16">
        <v>0</v>
      </c>
      <c r="AP84" s="16">
        <v>0</v>
      </c>
      <c r="AQ84" s="16">
        <v>0</v>
      </c>
      <c r="AR84" s="16">
        <v>-9.2999999999999992E-3</v>
      </c>
      <c r="AS84" s="16">
        <v>0</v>
      </c>
      <c r="AT84" s="16">
        <v>0</v>
      </c>
      <c r="AU84" s="16">
        <v>0</v>
      </c>
      <c r="AV84" s="16">
        <v>0</v>
      </c>
      <c r="AW84" s="16">
        <v>0</v>
      </c>
      <c r="AX84" s="16">
        <v>0.5</v>
      </c>
      <c r="AY84" s="16">
        <v>0</v>
      </c>
      <c r="AZ84" s="16">
        <v>0</v>
      </c>
      <c r="BA84" s="16">
        <v>0</v>
      </c>
      <c r="BB84" s="16">
        <v>0</v>
      </c>
      <c r="BC84" s="16">
        <v>0</v>
      </c>
      <c r="BD84" s="16">
        <v>0</v>
      </c>
      <c r="BE84" s="16">
        <v>0</v>
      </c>
      <c r="BF84" s="16">
        <v>0</v>
      </c>
      <c r="BG84" s="16">
        <v>0</v>
      </c>
      <c r="BH84" s="16">
        <v>0</v>
      </c>
      <c r="BI84" s="16">
        <v>0</v>
      </c>
      <c r="BJ84" s="16">
        <v>0</v>
      </c>
      <c r="BK84" s="16">
        <v>0</v>
      </c>
      <c r="BL84" s="16">
        <v>27.664279660000002</v>
      </c>
      <c r="BM84" s="16">
        <v>27.74643854</v>
      </c>
      <c r="BN84" s="16">
        <v>27.654469599999999</v>
      </c>
      <c r="BO84" s="16">
        <v>27.289950709999999</v>
      </c>
      <c r="BP84" s="16">
        <v>27.587734179999998</v>
      </c>
      <c r="BQ84" s="16">
        <v>27.440931859999999</v>
      </c>
      <c r="BR84" s="16">
        <v>27.226345390000002</v>
      </c>
      <c r="BS84" s="16">
        <v>27.662222379999999</v>
      </c>
      <c r="BT84" s="16">
        <v>27.615222379999999</v>
      </c>
      <c r="BU84" s="16">
        <v>0</v>
      </c>
      <c r="BV84" s="16">
        <v>0</v>
      </c>
      <c r="BW84" s="16">
        <v>18.5</v>
      </c>
      <c r="BX84" s="16">
        <v>18.5</v>
      </c>
      <c r="BY84" s="16">
        <v>18.5</v>
      </c>
      <c r="BZ84" s="16">
        <v>158.5</v>
      </c>
      <c r="CA84" s="16">
        <v>140</v>
      </c>
      <c r="CB84" s="16">
        <v>0</v>
      </c>
      <c r="CC84" s="16">
        <v>0</v>
      </c>
      <c r="CD84" s="16">
        <v>0</v>
      </c>
      <c r="CE84" s="16">
        <v>0</v>
      </c>
      <c r="CF84" s="16">
        <v>0</v>
      </c>
      <c r="CG84" s="16">
        <v>0</v>
      </c>
      <c r="CH84" s="16">
        <v>1.46945606</v>
      </c>
      <c r="CI84" s="16">
        <v>2.17401892</v>
      </c>
      <c r="CJ84" s="16">
        <v>1.4366590799999999</v>
      </c>
      <c r="CK84" s="16">
        <v>1.4192658</v>
      </c>
      <c r="CL84" s="16">
        <v>1.4022783100000002</v>
      </c>
      <c r="CM84" s="16">
        <v>1.38441883</v>
      </c>
      <c r="CN84" s="16">
        <v>1.36694278</v>
      </c>
      <c r="CO84" s="16">
        <v>1.3492218300000003</v>
      </c>
      <c r="CP84" s="16">
        <v>1.1000000000000003</v>
      </c>
      <c r="CQ84" s="16">
        <v>13.284529899999999</v>
      </c>
      <c r="CR84" s="16">
        <v>13.449449580000003</v>
      </c>
      <c r="CS84" s="16">
        <v>13.38399516</v>
      </c>
      <c r="CT84" s="16">
        <v>0.9</v>
      </c>
      <c r="CU84" s="16">
        <v>0.88869312999999994</v>
      </c>
      <c r="CV84" s="16">
        <v>0</v>
      </c>
      <c r="CW84" s="16">
        <v>0</v>
      </c>
      <c r="CX84" s="16">
        <v>0</v>
      </c>
      <c r="CY84" s="16">
        <v>0</v>
      </c>
      <c r="CZ84" s="16">
        <v>0</v>
      </c>
      <c r="DA84" s="16">
        <v>0</v>
      </c>
      <c r="DB84" s="16">
        <v>0</v>
      </c>
      <c r="DC84" s="16">
        <v>0</v>
      </c>
      <c r="DD84" s="16">
        <v>0</v>
      </c>
      <c r="DE84" s="16">
        <v>0</v>
      </c>
      <c r="DF84" s="16">
        <v>0</v>
      </c>
      <c r="DG84" s="16">
        <v>0</v>
      </c>
      <c r="DH84" s="16">
        <v>0</v>
      </c>
      <c r="DI84" s="16">
        <v>0</v>
      </c>
      <c r="DJ84" s="16">
        <v>0</v>
      </c>
      <c r="DK84" s="16">
        <v>0</v>
      </c>
      <c r="DL84" s="16">
        <v>0</v>
      </c>
      <c r="DM84" s="16">
        <v>0</v>
      </c>
      <c r="DN84" s="16">
        <v>0</v>
      </c>
      <c r="DO84" s="16">
        <v>0</v>
      </c>
      <c r="DP84" s="16">
        <v>0</v>
      </c>
      <c r="DQ84" s="16">
        <v>0</v>
      </c>
      <c r="DR84" s="16">
        <v>0</v>
      </c>
      <c r="DS84" s="16">
        <v>0</v>
      </c>
      <c r="DT84" s="16">
        <v>0</v>
      </c>
      <c r="DU84" s="16">
        <v>0</v>
      </c>
      <c r="DV84" s="16">
        <v>0</v>
      </c>
      <c r="DW84" s="16">
        <v>0</v>
      </c>
      <c r="DX84" s="16">
        <v>0</v>
      </c>
      <c r="DY84" s="16">
        <v>0</v>
      </c>
      <c r="DZ84" s="16">
        <v>0</v>
      </c>
    </row>
    <row r="85" spans="1:130" s="18" customFormat="1" x14ac:dyDescent="0.3">
      <c r="A85" s="15" t="s">
        <v>97</v>
      </c>
      <c r="B85" s="16">
        <v>0</v>
      </c>
      <c r="C85" s="16">
        <v>38</v>
      </c>
      <c r="D85" s="16">
        <v>36.6</v>
      </c>
      <c r="E85" s="16">
        <v>40.15</v>
      </c>
      <c r="F85" s="16">
        <v>20.149999999999999</v>
      </c>
      <c r="G85" s="16">
        <v>20.149999999999999</v>
      </c>
      <c r="H85" s="16">
        <v>20.149999999999999</v>
      </c>
      <c r="I85" s="16">
        <v>20.149999999999999</v>
      </c>
      <c r="J85" s="16">
        <v>20.149999999999999</v>
      </c>
      <c r="K85" s="16">
        <v>20.149999999999999</v>
      </c>
      <c r="L85" s="16">
        <v>20.149999999999999</v>
      </c>
      <c r="M85" s="16">
        <v>20.149999999999999</v>
      </c>
      <c r="N85" s="16">
        <v>20.149999999999999</v>
      </c>
      <c r="O85" s="16">
        <v>0</v>
      </c>
      <c r="P85" s="16">
        <v>0</v>
      </c>
      <c r="Q85" s="16">
        <v>0</v>
      </c>
      <c r="R85" s="16">
        <v>0</v>
      </c>
      <c r="S85" s="16">
        <v>-1.68</v>
      </c>
      <c r="T85" s="16">
        <v>58.593560510000003</v>
      </c>
      <c r="U85" s="16">
        <v>0</v>
      </c>
      <c r="V85" s="16">
        <v>0</v>
      </c>
      <c r="W85" s="16">
        <v>0</v>
      </c>
      <c r="X85" s="16">
        <v>0</v>
      </c>
      <c r="Y85" s="16">
        <v>0</v>
      </c>
      <c r="Z85" s="16">
        <v>0</v>
      </c>
      <c r="AA85" s="16">
        <v>0</v>
      </c>
      <c r="AB85" s="16">
        <v>0</v>
      </c>
      <c r="AC85" s="16">
        <v>0</v>
      </c>
      <c r="AD85" s="16">
        <v>0</v>
      </c>
      <c r="AE85" s="16">
        <v>0</v>
      </c>
      <c r="AF85" s="16">
        <v>0</v>
      </c>
      <c r="AG85" s="16">
        <v>20</v>
      </c>
      <c r="AH85" s="16">
        <v>20</v>
      </c>
      <c r="AI85" s="16">
        <v>20</v>
      </c>
      <c r="AJ85" s="16">
        <v>20</v>
      </c>
      <c r="AK85" s="16">
        <v>0.110750001</v>
      </c>
      <c r="AL85" s="16">
        <v>54.841999999999999</v>
      </c>
      <c r="AM85" s="16">
        <v>29.976140391000001</v>
      </c>
      <c r="AN85" s="16">
        <v>29.975997199999998</v>
      </c>
      <c r="AO85" s="16">
        <v>41.293770170000002</v>
      </c>
      <c r="AP85" s="16">
        <v>28.793501280000001</v>
      </c>
      <c r="AQ85" s="16">
        <v>78.793485799999999</v>
      </c>
      <c r="AR85" s="16">
        <v>27.575237870000002</v>
      </c>
      <c r="AS85" s="16">
        <v>27.50923787</v>
      </c>
      <c r="AT85" s="16">
        <v>27.572512920000001</v>
      </c>
      <c r="AU85" s="16">
        <v>26.34061517</v>
      </c>
      <c r="AV85" s="16">
        <v>26.340520899999998</v>
      </c>
      <c r="AW85" s="16">
        <v>26.340601539999998</v>
      </c>
      <c r="AX85" s="16">
        <v>26.337868039999996</v>
      </c>
      <c r="AY85" s="16">
        <v>25.099852719999998</v>
      </c>
      <c r="AZ85" s="16">
        <v>25.059463520000001</v>
      </c>
      <c r="BA85" s="16">
        <v>23.831358610000002</v>
      </c>
      <c r="BB85" s="16">
        <v>23.832019499999998</v>
      </c>
      <c r="BC85" s="16">
        <v>23.830520579999998</v>
      </c>
      <c r="BD85" s="16">
        <v>22.5723427</v>
      </c>
      <c r="BE85" s="16">
        <v>182.57087787999998</v>
      </c>
      <c r="BF85" s="16">
        <v>22.571606460000002</v>
      </c>
      <c r="BG85" s="16">
        <v>0</v>
      </c>
      <c r="BH85" s="16">
        <v>5</v>
      </c>
      <c r="BI85" s="16">
        <v>5</v>
      </c>
      <c r="BJ85" s="16">
        <v>29.995270319999999</v>
      </c>
      <c r="BK85" s="16">
        <v>10</v>
      </c>
      <c r="BL85" s="16">
        <v>29.988248429999999</v>
      </c>
      <c r="BM85" s="16">
        <v>19.983863420000002</v>
      </c>
      <c r="BN85" s="16">
        <v>19.994332890000003</v>
      </c>
      <c r="BO85" s="16">
        <v>20</v>
      </c>
      <c r="BP85" s="16">
        <v>19.989122469999998</v>
      </c>
      <c r="BQ85" s="16">
        <v>20.050415110000003</v>
      </c>
      <c r="BR85" s="16">
        <v>23.022517549999996</v>
      </c>
      <c r="BS85" s="16">
        <v>24.92170071</v>
      </c>
      <c r="BT85" s="16">
        <v>21.128423120000001</v>
      </c>
      <c r="BU85" s="16">
        <v>25</v>
      </c>
      <c r="BV85" s="16">
        <v>19.984706570000004</v>
      </c>
      <c r="BW85" s="16">
        <v>20</v>
      </c>
      <c r="BX85" s="16">
        <v>20</v>
      </c>
      <c r="BY85" s="16">
        <v>20</v>
      </c>
      <c r="BZ85" s="16">
        <v>1.2018858099999998</v>
      </c>
      <c r="CA85" s="16">
        <v>0.51291144</v>
      </c>
      <c r="CB85" s="16">
        <v>19.845098190000002</v>
      </c>
      <c r="CC85" s="16">
        <v>20</v>
      </c>
      <c r="CD85" s="16">
        <v>10.131728670000001</v>
      </c>
      <c r="CE85" s="16">
        <v>0</v>
      </c>
      <c r="CF85" s="16">
        <v>0.78192529</v>
      </c>
      <c r="CG85" s="16">
        <v>9.8519985999999982</v>
      </c>
      <c r="CH85" s="16">
        <v>19.775093000000002</v>
      </c>
      <c r="CI85" s="16">
        <v>46.071847060000003</v>
      </c>
      <c r="CJ85" s="16">
        <v>36.371350540000002</v>
      </c>
      <c r="CK85" s="16">
        <v>55.093057350000002</v>
      </c>
      <c r="CL85" s="16">
        <v>45.079952310000003</v>
      </c>
      <c r="CM85" s="16">
        <v>24.16641371</v>
      </c>
      <c r="CN85" s="16">
        <v>19.574249690000002</v>
      </c>
      <c r="CO85" s="16">
        <v>34.617975270000009</v>
      </c>
      <c r="CP85" s="16">
        <v>44.898273679999996</v>
      </c>
      <c r="CQ85" s="16">
        <v>19.660030449999997</v>
      </c>
      <c r="CR85" s="16">
        <v>23.826980330000001</v>
      </c>
      <c r="CS85" s="16">
        <v>4.7461855400000026</v>
      </c>
      <c r="CT85" s="16">
        <v>3.6589142599999995</v>
      </c>
      <c r="CU85" s="16">
        <v>3.5032047799999995</v>
      </c>
      <c r="CV85" s="16">
        <v>3.3457763499999995</v>
      </c>
      <c r="CW85" s="16">
        <v>3.2096327000000002</v>
      </c>
      <c r="CX85" s="16">
        <v>3.0450274500000001</v>
      </c>
      <c r="CY85" s="16">
        <v>2.86068933</v>
      </c>
      <c r="CZ85" s="16">
        <v>0</v>
      </c>
      <c r="DA85" s="16">
        <v>0</v>
      </c>
      <c r="DB85" s="16">
        <v>0</v>
      </c>
      <c r="DC85" s="16">
        <v>0</v>
      </c>
      <c r="DD85" s="16">
        <v>2.0170875000000001</v>
      </c>
      <c r="DE85" s="16">
        <v>1.8432504600000001</v>
      </c>
      <c r="DF85" s="16">
        <v>1.66683771</v>
      </c>
      <c r="DG85" s="16">
        <v>0</v>
      </c>
      <c r="DH85" s="16">
        <v>0</v>
      </c>
      <c r="DI85" s="16">
        <v>129.71374865999999</v>
      </c>
      <c r="DJ85" s="16">
        <v>29.075344169999997</v>
      </c>
      <c r="DK85" s="16">
        <v>0</v>
      </c>
      <c r="DL85" s="16">
        <v>0</v>
      </c>
      <c r="DM85" s="16">
        <v>0</v>
      </c>
      <c r="DN85" s="16">
        <v>49.64833264</v>
      </c>
      <c r="DO85" s="16">
        <v>50</v>
      </c>
      <c r="DP85" s="16">
        <v>99.106191879999997</v>
      </c>
      <c r="DQ85" s="16">
        <v>96.106191879999997</v>
      </c>
      <c r="DR85" s="16">
        <v>96.928617009999996</v>
      </c>
      <c r="DS85" s="16">
        <v>96.928617009999982</v>
      </c>
      <c r="DT85" s="16">
        <v>96.928617009999982</v>
      </c>
      <c r="DU85" s="16">
        <v>94.327747579999993</v>
      </c>
      <c r="DV85" s="16">
        <v>64.327749999999995</v>
      </c>
      <c r="DW85" s="16">
        <v>64.327747579999993</v>
      </c>
      <c r="DX85" s="16">
        <v>92.872402589999993</v>
      </c>
      <c r="DY85" s="16">
        <v>67.872402589999993</v>
      </c>
      <c r="DZ85" s="16">
        <v>67.872402589999993</v>
      </c>
    </row>
    <row r="86" spans="1:130" s="18" customFormat="1" x14ac:dyDescent="0.3">
      <c r="A86" s="15" t="s">
        <v>98</v>
      </c>
      <c r="B86" s="16">
        <v>3.6759999999999997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54.176217290000004</v>
      </c>
      <c r="N86" s="16">
        <v>15.8</v>
      </c>
      <c r="O86" s="16">
        <v>15.8</v>
      </c>
      <c r="P86" s="16">
        <v>18.81639719</v>
      </c>
      <c r="Q86" s="16">
        <v>20.736188470000002</v>
      </c>
      <c r="R86" s="16">
        <v>17.76678493</v>
      </c>
      <c r="S86" s="16">
        <v>17.454570109999999</v>
      </c>
      <c r="T86" s="16">
        <v>104.71863173999999</v>
      </c>
      <c r="U86" s="16">
        <v>38.653697340000015</v>
      </c>
      <c r="V86" s="16">
        <v>4.7078847300000009</v>
      </c>
      <c r="W86" s="16">
        <v>9.2154407599999999</v>
      </c>
      <c r="X86" s="16">
        <v>4.7300564699999992</v>
      </c>
      <c r="Y86" s="16">
        <v>4.7333437099999998</v>
      </c>
      <c r="Z86" s="16">
        <v>0</v>
      </c>
      <c r="AA86" s="16">
        <v>0</v>
      </c>
      <c r="AB86" s="16">
        <v>0</v>
      </c>
      <c r="AC86" s="16">
        <v>0</v>
      </c>
      <c r="AD86" s="16">
        <v>0</v>
      </c>
      <c r="AE86" s="16">
        <v>0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20.000000001</v>
      </c>
      <c r="AL86" s="16">
        <v>30.46653384</v>
      </c>
      <c r="AM86" s="16">
        <v>39.513000001000002</v>
      </c>
      <c r="AN86" s="16">
        <v>20</v>
      </c>
      <c r="AO86" s="16">
        <v>20</v>
      </c>
      <c r="AP86" s="16">
        <v>20</v>
      </c>
      <c r="AQ86" s="16">
        <v>20</v>
      </c>
      <c r="AR86" s="16">
        <v>20.667999999999999</v>
      </c>
      <c r="AS86" s="16">
        <v>20</v>
      </c>
      <c r="AT86" s="16">
        <v>20</v>
      </c>
      <c r="AU86" s="16">
        <v>20</v>
      </c>
      <c r="AV86" s="16">
        <v>20</v>
      </c>
      <c r="AW86" s="16">
        <v>20</v>
      </c>
      <c r="AX86" s="16">
        <v>30</v>
      </c>
      <c r="AY86" s="16">
        <v>30</v>
      </c>
      <c r="AZ86" s="16">
        <v>30</v>
      </c>
      <c r="BA86" s="16">
        <v>30</v>
      </c>
      <c r="BB86" s="16">
        <v>30</v>
      </c>
      <c r="BC86" s="16">
        <v>30</v>
      </c>
      <c r="BD86" s="16">
        <v>30</v>
      </c>
      <c r="BE86" s="16">
        <v>30</v>
      </c>
      <c r="BF86" s="16">
        <v>20</v>
      </c>
      <c r="BG86" s="16">
        <v>30</v>
      </c>
      <c r="BH86" s="16">
        <v>30</v>
      </c>
      <c r="BI86" s="16">
        <v>30</v>
      </c>
      <c r="BJ86" s="16">
        <v>30</v>
      </c>
      <c r="BK86" s="16">
        <v>156.75306198000001</v>
      </c>
      <c r="BL86" s="16">
        <v>162.74121086999995</v>
      </c>
      <c r="BM86" s="16">
        <v>188.09477792000001</v>
      </c>
      <c r="BN86" s="16">
        <v>194.73369747000001</v>
      </c>
      <c r="BO86" s="16">
        <v>196.88821090000002</v>
      </c>
      <c r="BP86" s="16">
        <v>138.30864363000001</v>
      </c>
      <c r="BQ86" s="16">
        <v>135.08804432000002</v>
      </c>
      <c r="BR86" s="16">
        <v>134.30783884000002</v>
      </c>
      <c r="BS86" s="16">
        <v>137.71000973000002</v>
      </c>
      <c r="BT86" s="16">
        <v>134.37666077</v>
      </c>
      <c r="BU86" s="16">
        <v>0</v>
      </c>
      <c r="BV86" s="16">
        <v>5.0462925900000002</v>
      </c>
      <c r="BW86" s="16">
        <v>4.83204236</v>
      </c>
      <c r="BX86" s="16">
        <v>3.4500000000000006</v>
      </c>
      <c r="BY86" s="16">
        <v>3.4468572699999998</v>
      </c>
      <c r="BZ86" s="16">
        <v>3.45</v>
      </c>
      <c r="CA86" s="16">
        <v>3.45</v>
      </c>
      <c r="CB86" s="16">
        <v>3.4490404700000004</v>
      </c>
      <c r="CC86" s="16">
        <v>43.45</v>
      </c>
      <c r="CD86" s="16">
        <v>43.45</v>
      </c>
      <c r="CE86" s="16">
        <v>3.4491460699999998</v>
      </c>
      <c r="CF86" s="16">
        <v>43.45</v>
      </c>
      <c r="CG86" s="16">
        <v>43.45</v>
      </c>
      <c r="CH86" s="16">
        <v>43.45</v>
      </c>
      <c r="CI86" s="16">
        <v>43.45</v>
      </c>
      <c r="CJ86" s="16">
        <v>43.45</v>
      </c>
      <c r="CK86" s="16">
        <v>45.38641389</v>
      </c>
      <c r="CL86" s="16">
        <v>33.817884560000003</v>
      </c>
      <c r="CM86" s="16">
        <v>33.817949380000009</v>
      </c>
      <c r="CN86" s="16">
        <v>43.436101579999992</v>
      </c>
      <c r="CO86" s="16">
        <v>63.45</v>
      </c>
      <c r="CP86" s="16">
        <v>63.45</v>
      </c>
      <c r="CQ86" s="16">
        <v>63.45</v>
      </c>
      <c r="CR86" s="16">
        <v>63.43490714</v>
      </c>
      <c r="CS86" s="16">
        <v>63.45</v>
      </c>
      <c r="CT86" s="16">
        <v>0</v>
      </c>
      <c r="CU86" s="16">
        <v>0</v>
      </c>
      <c r="CV86" s="16">
        <v>0</v>
      </c>
      <c r="CW86" s="16">
        <v>0</v>
      </c>
      <c r="CX86" s="16">
        <v>0</v>
      </c>
      <c r="CY86" s="16">
        <v>0</v>
      </c>
      <c r="CZ86" s="16">
        <v>0</v>
      </c>
      <c r="DA86" s="16">
        <v>0</v>
      </c>
      <c r="DB86" s="16">
        <v>0</v>
      </c>
      <c r="DC86" s="16">
        <v>0</v>
      </c>
      <c r="DD86" s="16">
        <v>0</v>
      </c>
      <c r="DE86" s="16">
        <v>0</v>
      </c>
      <c r="DF86" s="16">
        <v>0</v>
      </c>
      <c r="DG86" s="16">
        <v>0</v>
      </c>
      <c r="DH86" s="16">
        <v>0</v>
      </c>
      <c r="DI86" s="16">
        <v>0</v>
      </c>
      <c r="DJ86" s="16">
        <v>0</v>
      </c>
      <c r="DK86" s="16">
        <v>120</v>
      </c>
      <c r="DL86" s="16">
        <v>0</v>
      </c>
      <c r="DM86" s="16">
        <v>0</v>
      </c>
      <c r="DN86" s="16">
        <v>0</v>
      </c>
      <c r="DO86" s="16">
        <v>0</v>
      </c>
      <c r="DP86" s="16">
        <v>0</v>
      </c>
      <c r="DQ86" s="16">
        <v>0</v>
      </c>
      <c r="DR86" s="16">
        <v>0</v>
      </c>
      <c r="DS86" s="16">
        <v>0</v>
      </c>
      <c r="DT86" s="16">
        <v>0</v>
      </c>
      <c r="DU86" s="16">
        <v>0</v>
      </c>
      <c r="DV86" s="16">
        <v>0</v>
      </c>
      <c r="DW86" s="16">
        <v>0</v>
      </c>
      <c r="DX86" s="16">
        <v>0</v>
      </c>
      <c r="DY86" s="16">
        <v>0</v>
      </c>
      <c r="DZ86" s="16">
        <v>0</v>
      </c>
    </row>
    <row r="87" spans="1:130" s="18" customFormat="1" x14ac:dyDescent="0.3">
      <c r="A87" s="15" t="s">
        <v>99</v>
      </c>
      <c r="B87" s="16">
        <v>315.27656780000001</v>
      </c>
      <c r="C87" s="16">
        <v>322.04375679999998</v>
      </c>
      <c r="D87" s="16">
        <v>316.41364390000001</v>
      </c>
      <c r="E87" s="16">
        <v>377.44519659999997</v>
      </c>
      <c r="F87" s="16">
        <v>356.29838960000006</v>
      </c>
      <c r="G87" s="16">
        <v>355.15928603000003</v>
      </c>
      <c r="H87" s="16">
        <v>439.22008355999998</v>
      </c>
      <c r="I87" s="16">
        <v>400.78421162000001</v>
      </c>
      <c r="J87" s="16">
        <v>391.63585849999998</v>
      </c>
      <c r="K87" s="16">
        <v>453.05401000000001</v>
      </c>
      <c r="L87" s="16">
        <v>360.11658147999992</v>
      </c>
      <c r="M87" s="16">
        <v>374.66241911999998</v>
      </c>
      <c r="N87" s="16">
        <v>481.81341532999994</v>
      </c>
      <c r="O87" s="16">
        <v>475.1</v>
      </c>
      <c r="P87" s="16">
        <v>478.08501202999997</v>
      </c>
      <c r="Q87" s="16">
        <v>570.31210448000002</v>
      </c>
      <c r="R87" s="16">
        <v>552.13593223999999</v>
      </c>
      <c r="S87" s="16">
        <v>630.35892539999998</v>
      </c>
      <c r="T87" s="16">
        <v>567.77274069999999</v>
      </c>
      <c r="U87" s="16">
        <v>510.13025811999995</v>
      </c>
      <c r="V87" s="16">
        <v>534.95447795999996</v>
      </c>
      <c r="W87" s="16">
        <v>634.24312088999989</v>
      </c>
      <c r="X87" s="16">
        <v>597.36141950999991</v>
      </c>
      <c r="Y87" s="16">
        <v>620.00119312999993</v>
      </c>
      <c r="Z87" s="16">
        <v>767.32367998999996</v>
      </c>
      <c r="AA87" s="16">
        <v>706.53009341999996</v>
      </c>
      <c r="AB87" s="16">
        <v>710.87897701999998</v>
      </c>
      <c r="AC87" s="16">
        <v>851.47198016000004</v>
      </c>
      <c r="AD87" s="16">
        <v>861.48796735000008</v>
      </c>
      <c r="AE87" s="16">
        <v>765.20094366000001</v>
      </c>
      <c r="AF87" s="16">
        <v>860.61357483999996</v>
      </c>
      <c r="AG87" s="16">
        <v>737.24072649000004</v>
      </c>
      <c r="AH87" s="16">
        <v>773.61162689000003</v>
      </c>
      <c r="AI87" s="16">
        <v>858.32650865000005</v>
      </c>
      <c r="AJ87" s="16">
        <v>810.69272277000016</v>
      </c>
      <c r="AK87" s="16">
        <v>811.92354017100001</v>
      </c>
      <c r="AL87" s="16">
        <v>1062.45553965</v>
      </c>
      <c r="AM87" s="16">
        <v>1090.7906685809999</v>
      </c>
      <c r="AN87" s="16">
        <v>1090.9577294000001</v>
      </c>
      <c r="AO87" s="16">
        <v>1206.8506166099999</v>
      </c>
      <c r="AP87" s="16">
        <v>1143.6770267400002</v>
      </c>
      <c r="AQ87" s="16">
        <v>1088.5299588599999</v>
      </c>
      <c r="AR87" s="16">
        <v>1216.69860251</v>
      </c>
      <c r="AS87" s="16">
        <v>1249.16141842</v>
      </c>
      <c r="AT87" s="16">
        <v>1226.5691000400002</v>
      </c>
      <c r="AU87" s="16">
        <v>1333.3171492000001</v>
      </c>
      <c r="AV87" s="16">
        <v>1355.7873758199999</v>
      </c>
      <c r="AW87" s="16">
        <v>1934.81624887</v>
      </c>
      <c r="AX87" s="16">
        <v>1836.8465690599999</v>
      </c>
      <c r="AY87" s="16">
        <v>1844.5000639900002</v>
      </c>
      <c r="AZ87" s="16">
        <v>2027.5032778100001</v>
      </c>
      <c r="BA87" s="16">
        <v>2230.4011646000004</v>
      </c>
      <c r="BB87" s="16">
        <v>2041.4191610600001</v>
      </c>
      <c r="BC87" s="16">
        <v>2002.96828796</v>
      </c>
      <c r="BD87" s="16">
        <v>2147.48780081</v>
      </c>
      <c r="BE87" s="16">
        <v>1976.7568320599999</v>
      </c>
      <c r="BF87" s="16">
        <v>2175.0277761300003</v>
      </c>
      <c r="BG87" s="16">
        <v>2443.6220921200002</v>
      </c>
      <c r="BH87" s="16">
        <v>2407.0112322000004</v>
      </c>
      <c r="BI87" s="16">
        <v>2562.6974795400001</v>
      </c>
      <c r="BJ87" s="16">
        <v>2660.1358353600003</v>
      </c>
      <c r="BK87" s="16">
        <v>2655.0121993500002</v>
      </c>
      <c r="BL87" s="16">
        <v>2731.9689100300002</v>
      </c>
      <c r="BM87" s="16">
        <v>2886.7914685599994</v>
      </c>
      <c r="BN87" s="16">
        <v>3045.4253493999995</v>
      </c>
      <c r="BO87" s="16">
        <v>3146.8707102099997</v>
      </c>
      <c r="BP87" s="16">
        <v>2919.0438873999997</v>
      </c>
      <c r="BQ87" s="16">
        <v>2862.3907210699999</v>
      </c>
      <c r="BR87" s="16">
        <v>2879.49076608</v>
      </c>
      <c r="BS87" s="16">
        <v>2935.3142327799997</v>
      </c>
      <c r="BT87" s="16">
        <v>2992.67870404</v>
      </c>
      <c r="BU87" s="16">
        <v>2964.1773636400003</v>
      </c>
      <c r="BV87" s="16">
        <v>1882.9844475499999</v>
      </c>
      <c r="BW87" s="16">
        <v>1942.5640870299999</v>
      </c>
      <c r="BX87" s="16">
        <v>1900.32708503</v>
      </c>
      <c r="BY87" s="16">
        <v>2158.2999747199997</v>
      </c>
      <c r="BZ87" s="16">
        <v>2041.6146567800001</v>
      </c>
      <c r="CA87" s="16">
        <v>2135.7403395200004</v>
      </c>
      <c r="CB87" s="16">
        <v>2351.7614132200001</v>
      </c>
      <c r="CC87" s="16">
        <v>2348.2678000300002</v>
      </c>
      <c r="CD87" s="16">
        <v>2612.7634930199997</v>
      </c>
      <c r="CE87" s="16">
        <v>3082.96624501</v>
      </c>
      <c r="CF87" s="16">
        <v>2411.29206303</v>
      </c>
      <c r="CG87" s="16">
        <v>2563.0434732600002</v>
      </c>
      <c r="CH87" s="16">
        <v>2829.4332573600004</v>
      </c>
      <c r="CI87" s="16">
        <v>2745.0164804199999</v>
      </c>
      <c r="CJ87" s="16">
        <v>2824.9894865200004</v>
      </c>
      <c r="CK87" s="16">
        <v>3344.3346370700001</v>
      </c>
      <c r="CL87" s="16">
        <v>3167.2766964400003</v>
      </c>
      <c r="CM87" s="16">
        <v>3502.7513674600004</v>
      </c>
      <c r="CN87" s="16">
        <v>3896.5439055700003</v>
      </c>
      <c r="CO87" s="16">
        <v>3821.7157672100002</v>
      </c>
      <c r="CP87" s="16">
        <v>3984.2114376700006</v>
      </c>
      <c r="CQ87" s="16">
        <v>4462.5119005400011</v>
      </c>
      <c r="CR87" s="16">
        <v>4954.1691056099999</v>
      </c>
      <c r="CS87" s="16">
        <v>5205.0114765600001</v>
      </c>
      <c r="CT87" s="16">
        <v>6197.5278371099994</v>
      </c>
      <c r="CU87" s="16">
        <v>6222.4267435399988</v>
      </c>
      <c r="CV87" s="16">
        <v>6613.8396157499992</v>
      </c>
      <c r="CW87" s="16">
        <v>7710.4045134599992</v>
      </c>
      <c r="CX87" s="16">
        <v>7363.0148027899995</v>
      </c>
      <c r="CY87" s="16">
        <v>7304.96890936</v>
      </c>
      <c r="CZ87" s="16">
        <v>8163.6229677400015</v>
      </c>
      <c r="DA87" s="16">
        <v>7582.3658575999998</v>
      </c>
      <c r="DB87" s="16">
        <v>7454.1722035000003</v>
      </c>
      <c r="DC87" s="16">
        <v>7575.4504186100003</v>
      </c>
      <c r="DD87" s="16">
        <v>7424.4250247499995</v>
      </c>
      <c r="DE87" s="16">
        <v>6953.1565276500005</v>
      </c>
      <c r="DF87" s="16">
        <v>6678.3314121400017</v>
      </c>
      <c r="DG87" s="16">
        <v>7989.7798078200003</v>
      </c>
      <c r="DH87" s="16">
        <v>11497.097428069999</v>
      </c>
      <c r="DI87" s="16">
        <v>14797.487462149998</v>
      </c>
      <c r="DJ87" s="16">
        <v>14566.895570059998</v>
      </c>
      <c r="DK87" s="16">
        <v>17556.384656410002</v>
      </c>
      <c r="DL87" s="16">
        <v>23298.700670370003</v>
      </c>
      <c r="DM87" s="16">
        <v>23356.506215410001</v>
      </c>
      <c r="DN87" s="16">
        <v>23127.8856806</v>
      </c>
      <c r="DO87" s="16">
        <v>24386.905485119998</v>
      </c>
      <c r="DP87" s="16">
        <v>22732.01899637</v>
      </c>
      <c r="DQ87" s="16">
        <v>22003.634704040003</v>
      </c>
      <c r="DR87" s="16">
        <v>22690.538651789997</v>
      </c>
      <c r="DS87" s="16">
        <v>20495.436928789997</v>
      </c>
      <c r="DT87" s="16">
        <v>21060.254683080002</v>
      </c>
      <c r="DU87" s="16">
        <v>23085.623321870007</v>
      </c>
      <c r="DV87" s="16">
        <v>22813.556360179999</v>
      </c>
      <c r="DW87" s="16">
        <v>23189.14093849</v>
      </c>
      <c r="DX87" s="16">
        <v>22995.808167290001</v>
      </c>
      <c r="DY87" s="16">
        <v>22591.827845079999</v>
      </c>
      <c r="DZ87" s="16">
        <v>23012.712820420002</v>
      </c>
    </row>
    <row r="88" spans="1:130" s="18" customFormat="1" x14ac:dyDescent="0.3">
      <c r="A88" s="15" t="s">
        <v>100</v>
      </c>
      <c r="B88" s="16">
        <v>43.452914579999998</v>
      </c>
      <c r="C88" s="16">
        <v>42.456875009999997</v>
      </c>
      <c r="D88" s="16">
        <v>33.789114060000003</v>
      </c>
      <c r="E88" s="16">
        <v>31.23896981</v>
      </c>
      <c r="F88" s="16">
        <v>30.920175059999998</v>
      </c>
      <c r="G88" s="16">
        <v>30.900251470000001</v>
      </c>
      <c r="H88" s="16">
        <v>32.268579369999998</v>
      </c>
      <c r="I88" s="16">
        <v>37.375308809999993</v>
      </c>
      <c r="J88" s="16">
        <v>35.342273550000009</v>
      </c>
      <c r="K88" s="16">
        <v>36.687949999999994</v>
      </c>
      <c r="L88" s="16">
        <v>38.27425452</v>
      </c>
      <c r="M88" s="16">
        <v>47.257212670000001</v>
      </c>
      <c r="N88" s="16">
        <v>54.627618550000001</v>
      </c>
      <c r="O88" s="16">
        <v>50</v>
      </c>
      <c r="P88" s="16">
        <v>52.466287139999991</v>
      </c>
      <c r="Q88" s="16">
        <v>88.521206720000023</v>
      </c>
      <c r="R88" s="16">
        <v>97.971204809999989</v>
      </c>
      <c r="S88" s="16">
        <v>98.914126820000007</v>
      </c>
      <c r="T88" s="16">
        <v>103.98314509000002</v>
      </c>
      <c r="U88" s="16">
        <v>98.152279620000002</v>
      </c>
      <c r="V88" s="16">
        <v>95.600427750000023</v>
      </c>
      <c r="W88" s="16">
        <v>111.12782915000001</v>
      </c>
      <c r="X88" s="16">
        <v>112.85593125999998</v>
      </c>
      <c r="Y88" s="16">
        <v>109.69128417999995</v>
      </c>
      <c r="Z88" s="16">
        <v>202.69652338000003</v>
      </c>
      <c r="AA88" s="16">
        <v>189.72033893</v>
      </c>
      <c r="AB88" s="16">
        <v>186.08229427000009</v>
      </c>
      <c r="AC88" s="16">
        <v>249.76866655000003</v>
      </c>
      <c r="AD88" s="16">
        <v>202.10355970000001</v>
      </c>
      <c r="AE88" s="16">
        <v>247.16420907</v>
      </c>
      <c r="AF88" s="16">
        <v>257.35786941999999</v>
      </c>
      <c r="AG88" s="16">
        <v>333.81613896999994</v>
      </c>
      <c r="AH88" s="16">
        <v>337.78115476000005</v>
      </c>
      <c r="AI88" s="16">
        <v>339.72656269999999</v>
      </c>
      <c r="AJ88" s="16">
        <v>337.10622721999994</v>
      </c>
      <c r="AK88" s="16">
        <v>321.84134659100005</v>
      </c>
      <c r="AL88" s="16">
        <v>257.03335571000002</v>
      </c>
      <c r="AM88" s="16">
        <v>257.10807238979999</v>
      </c>
      <c r="AN88" s="16">
        <v>135.90320992880001</v>
      </c>
      <c r="AO88" s="16">
        <v>179.15492446000002</v>
      </c>
      <c r="AP88" s="16">
        <v>137.35668705999998</v>
      </c>
      <c r="AQ88" s="16">
        <v>146.69739639000002</v>
      </c>
      <c r="AR88" s="16">
        <v>187.68472726900004</v>
      </c>
      <c r="AS88" s="16">
        <v>193.03681798800002</v>
      </c>
      <c r="AT88" s="16">
        <v>192.83596900999993</v>
      </c>
      <c r="AU88" s="16">
        <v>195.04529056999996</v>
      </c>
      <c r="AV88" s="16">
        <v>196.30972134999999</v>
      </c>
      <c r="AW88" s="16">
        <v>245.74058045374397</v>
      </c>
      <c r="AX88" s="16">
        <v>207.45887198374402</v>
      </c>
      <c r="AY88" s="16">
        <v>214.77571993000001</v>
      </c>
      <c r="AZ88" s="16">
        <v>202.46649395999998</v>
      </c>
      <c r="BA88" s="16">
        <v>235.46354174000001</v>
      </c>
      <c r="BB88" s="16">
        <v>84.260678949999999</v>
      </c>
      <c r="BC88" s="16">
        <v>80.755191510000003</v>
      </c>
      <c r="BD88" s="16">
        <v>102.30979358000002</v>
      </c>
      <c r="BE88" s="16">
        <v>89.128078079999995</v>
      </c>
      <c r="BF88" s="16">
        <v>129.43250190999998</v>
      </c>
      <c r="BG88" s="16">
        <v>156.78639863000001</v>
      </c>
      <c r="BH88" s="16">
        <v>151.82197593000001</v>
      </c>
      <c r="BI88" s="16">
        <v>174.111849616</v>
      </c>
      <c r="BJ88" s="16">
        <v>186.13535707288003</v>
      </c>
      <c r="BK88" s="16">
        <v>165.73750580000001</v>
      </c>
      <c r="BL88" s="16">
        <v>173.42648595</v>
      </c>
      <c r="BM88" s="16">
        <v>203.44837909</v>
      </c>
      <c r="BN88" s="16">
        <v>215.82397804000001</v>
      </c>
      <c r="BO88" s="16">
        <v>215.78034904000003</v>
      </c>
      <c r="BP88" s="16">
        <v>204.29808686999999</v>
      </c>
      <c r="BQ88" s="16">
        <v>227.37727556000002</v>
      </c>
      <c r="BR88" s="16">
        <v>268.69229038999998</v>
      </c>
      <c r="BS88" s="16">
        <v>284.98139593999997</v>
      </c>
      <c r="BT88" s="16">
        <v>272.06617955999997</v>
      </c>
      <c r="BU88" s="16">
        <v>276.12213637000002</v>
      </c>
      <c r="BV88" s="16">
        <v>120.40250003999998</v>
      </c>
      <c r="BW88" s="16">
        <v>127.15312066999999</v>
      </c>
      <c r="BX88" s="16">
        <v>131.91856306000003</v>
      </c>
      <c r="BY88" s="16">
        <v>100.85707352</v>
      </c>
      <c r="BZ88" s="16">
        <v>112.85452547999999</v>
      </c>
      <c r="CA88" s="16">
        <v>81.746841939999996</v>
      </c>
      <c r="CB88" s="16">
        <v>95.05225231</v>
      </c>
      <c r="CC88" s="16">
        <v>103.86535237999998</v>
      </c>
      <c r="CD88" s="16">
        <v>184.58948071999998</v>
      </c>
      <c r="CE88" s="16">
        <v>196.07613540000003</v>
      </c>
      <c r="CF88" s="16">
        <v>85.640962430000016</v>
      </c>
      <c r="CG88" s="16">
        <v>93.748056249999991</v>
      </c>
      <c r="CH88" s="16">
        <v>146.48390868999999</v>
      </c>
      <c r="CI88" s="16">
        <v>116.46588586999999</v>
      </c>
      <c r="CJ88" s="16">
        <v>132.91000788000002</v>
      </c>
      <c r="CK88" s="16">
        <v>161.38563680000001</v>
      </c>
      <c r="CL88" s="16">
        <v>152.99050319</v>
      </c>
      <c r="CM88" s="16">
        <v>150.94290374000002</v>
      </c>
      <c r="CN88" s="16">
        <v>183.57265141000002</v>
      </c>
      <c r="CO88" s="16">
        <v>181.54605953999999</v>
      </c>
      <c r="CP88" s="16">
        <v>185.56860381000001</v>
      </c>
      <c r="CQ88" s="16">
        <v>187.42358240000002</v>
      </c>
      <c r="CR88" s="16">
        <v>154.74750007</v>
      </c>
      <c r="CS88" s="16">
        <v>138.02953450000001</v>
      </c>
      <c r="CT88" s="16">
        <v>125.57950434000001</v>
      </c>
      <c r="CU88" s="16">
        <v>75.299593859999987</v>
      </c>
      <c r="CV88" s="16">
        <v>83.696678240000011</v>
      </c>
      <c r="CW88" s="16">
        <v>111.42081531000001</v>
      </c>
      <c r="CX88" s="16">
        <v>108.55149919</v>
      </c>
      <c r="CY88" s="16">
        <v>105.43068793</v>
      </c>
      <c r="CZ88" s="16">
        <v>134.02400762999997</v>
      </c>
      <c r="DA88" s="16">
        <v>119.93769765999997</v>
      </c>
      <c r="DB88" s="16">
        <v>115.53849657000001</v>
      </c>
      <c r="DC88" s="16">
        <v>106.43795150000001</v>
      </c>
      <c r="DD88" s="16">
        <v>92.103735459999996</v>
      </c>
      <c r="DE88" s="16">
        <v>91.447495319999987</v>
      </c>
      <c r="DF88" s="16">
        <v>81.077145110000004</v>
      </c>
      <c r="DG88" s="16">
        <v>65.096204049999997</v>
      </c>
      <c r="DH88" s="16">
        <v>63.503418339999996</v>
      </c>
      <c r="DI88" s="16">
        <v>90.25966597</v>
      </c>
      <c r="DJ88" s="16">
        <v>76.985547860000011</v>
      </c>
      <c r="DK88" s="16">
        <v>68.709551300000015</v>
      </c>
      <c r="DL88" s="16">
        <v>64.310534499999989</v>
      </c>
      <c r="DM88" s="16">
        <v>93.338055580000017</v>
      </c>
      <c r="DN88" s="16">
        <v>128.47233255</v>
      </c>
      <c r="DO88" s="16">
        <v>171.03694208000002</v>
      </c>
      <c r="DP88" s="16">
        <v>115.98889139000001</v>
      </c>
      <c r="DQ88" s="16">
        <v>119.41844433</v>
      </c>
      <c r="DR88" s="16">
        <v>131.46872790000003</v>
      </c>
      <c r="DS88" s="16">
        <v>95.114877130000011</v>
      </c>
      <c r="DT88" s="16">
        <v>116.34564916000001</v>
      </c>
      <c r="DU88" s="16">
        <v>280.92937702</v>
      </c>
      <c r="DV88" s="16">
        <v>227.29892375</v>
      </c>
      <c r="DW88" s="16">
        <v>1408.38327271</v>
      </c>
      <c r="DX88" s="16">
        <v>1478.4425112700001</v>
      </c>
      <c r="DY88" s="16">
        <v>1587.1032320400002</v>
      </c>
      <c r="DZ88" s="16">
        <v>1469.8072741899998</v>
      </c>
    </row>
    <row r="89" spans="1:130" s="18" customFormat="1" x14ac:dyDescent="0.3">
      <c r="A89" s="15" t="s">
        <v>101</v>
      </c>
      <c r="B89" s="16">
        <v>0</v>
      </c>
      <c r="C89" s="16">
        <v>0</v>
      </c>
      <c r="D89" s="16">
        <v>2.5355545300000002</v>
      </c>
      <c r="E89" s="16">
        <v>2.7152329800000001</v>
      </c>
      <c r="F89" s="16">
        <v>3.0299114300000003</v>
      </c>
      <c r="G89" s="16">
        <v>3.0299114300000003</v>
      </c>
      <c r="H89" s="16">
        <v>0.4743523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  <c r="AI89" s="16">
        <v>0</v>
      </c>
      <c r="AJ89" s="16">
        <v>0</v>
      </c>
      <c r="AK89" s="16">
        <v>9.9999999999999986E-10</v>
      </c>
      <c r="AL89" s="16">
        <v>0</v>
      </c>
      <c r="AM89" s="16">
        <v>9.9999999999999986E-10</v>
      </c>
      <c r="AN89" s="16">
        <v>0</v>
      </c>
      <c r="AO89" s="16">
        <v>0</v>
      </c>
      <c r="AP89" s="16">
        <v>0</v>
      </c>
      <c r="AQ89" s="16">
        <v>0</v>
      </c>
      <c r="AR89" s="16">
        <v>0</v>
      </c>
      <c r="AS89" s="16">
        <v>0</v>
      </c>
      <c r="AT89" s="16">
        <v>0</v>
      </c>
      <c r="AU89" s="16">
        <v>0</v>
      </c>
      <c r="AV89" s="16">
        <v>0</v>
      </c>
      <c r="AW89" s="16">
        <v>0</v>
      </c>
      <c r="AX89" s="16">
        <v>0</v>
      </c>
      <c r="AY89" s="16">
        <v>0</v>
      </c>
      <c r="AZ89" s="16">
        <v>0</v>
      </c>
      <c r="BA89" s="16">
        <v>0</v>
      </c>
      <c r="BB89" s="16">
        <v>0</v>
      </c>
      <c r="BC89" s="16">
        <v>0</v>
      </c>
      <c r="BD89" s="16">
        <v>0</v>
      </c>
      <c r="BE89" s="16">
        <v>0</v>
      </c>
      <c r="BF89" s="16">
        <v>0</v>
      </c>
      <c r="BG89" s="16">
        <v>0</v>
      </c>
      <c r="BH89" s="16">
        <v>0</v>
      </c>
      <c r="BI89" s="16">
        <v>0</v>
      </c>
      <c r="BJ89" s="16">
        <v>1.4827932000000001</v>
      </c>
      <c r="BK89" s="16">
        <v>1.4659836699999997</v>
      </c>
      <c r="BL89" s="16">
        <v>1.4659836699999997</v>
      </c>
      <c r="BM89" s="16">
        <v>1.4311237299999997</v>
      </c>
      <c r="BN89" s="16">
        <v>1.4311237299999999</v>
      </c>
      <c r="BO89" s="16">
        <v>1.4136557600000002</v>
      </c>
      <c r="BP89" s="16">
        <v>1.3953842599999999</v>
      </c>
      <c r="BQ89" s="16">
        <v>1.3774612099999999</v>
      </c>
      <c r="BR89" s="16">
        <v>1.3593096900000001</v>
      </c>
      <c r="BS89" s="16">
        <v>1.3392510500000001</v>
      </c>
      <c r="BT89" s="16">
        <v>1.32061283</v>
      </c>
      <c r="BU89" s="16">
        <v>1.3019903899999998</v>
      </c>
      <c r="BV89" s="16">
        <v>1.2651685300000002</v>
      </c>
      <c r="BW89" s="16">
        <v>1.26516853</v>
      </c>
      <c r="BX89" s="16">
        <v>1.2279016999999999</v>
      </c>
      <c r="BY89" s="16">
        <v>1.2083494999999997</v>
      </c>
      <c r="BZ89" s="16">
        <v>1.2083495</v>
      </c>
      <c r="CA89" s="16">
        <v>1.2083495</v>
      </c>
      <c r="CB89" s="16">
        <v>1.16900709</v>
      </c>
      <c r="CC89" s="16">
        <v>1.14919273</v>
      </c>
      <c r="CD89" s="16">
        <v>1.14919273</v>
      </c>
      <c r="CE89" s="16">
        <v>2.34919273</v>
      </c>
      <c r="CF89" s="16">
        <v>1.19868252</v>
      </c>
      <c r="CG89" s="16">
        <v>1.1968216100000002</v>
      </c>
      <c r="CH89" s="16">
        <v>1.19546073</v>
      </c>
      <c r="CI89" s="16">
        <v>1.1936113799999999</v>
      </c>
      <c r="CJ89" s="16">
        <v>1.19215231</v>
      </c>
      <c r="CK89" s="16">
        <v>1.1913658600000001</v>
      </c>
      <c r="CL89" s="16">
        <v>1.1887625800000001</v>
      </c>
      <c r="CM89" s="16">
        <v>1.1872922699999999</v>
      </c>
      <c r="CN89" s="16">
        <v>1.1872922699999999</v>
      </c>
      <c r="CO89" s="16">
        <v>1.1872922699999999</v>
      </c>
      <c r="CP89" s="16">
        <v>1.1851515799999999</v>
      </c>
      <c r="CQ89" s="16">
        <v>0</v>
      </c>
      <c r="CR89" s="16">
        <v>0</v>
      </c>
      <c r="CS89" s="16">
        <v>0</v>
      </c>
      <c r="CT89" s="16">
        <v>0</v>
      </c>
      <c r="CU89" s="16">
        <v>0</v>
      </c>
      <c r="CV89" s="16">
        <v>0</v>
      </c>
      <c r="CW89" s="16">
        <v>0</v>
      </c>
      <c r="CX89" s="16">
        <v>0</v>
      </c>
      <c r="CY89" s="16">
        <v>0</v>
      </c>
      <c r="CZ89" s="16">
        <v>0</v>
      </c>
      <c r="DA89" s="16">
        <v>0</v>
      </c>
      <c r="DB89" s="16">
        <v>0</v>
      </c>
      <c r="DC89" s="16">
        <v>0</v>
      </c>
      <c r="DD89" s="16">
        <v>0</v>
      </c>
      <c r="DE89" s="16">
        <v>0</v>
      </c>
      <c r="DF89" s="16">
        <v>0</v>
      </c>
      <c r="DG89" s="16">
        <v>60</v>
      </c>
      <c r="DH89" s="16">
        <v>0</v>
      </c>
      <c r="DI89" s="16">
        <v>0</v>
      </c>
      <c r="DJ89" s="16">
        <v>0</v>
      </c>
      <c r="DK89" s="16">
        <v>3.1354351299999998</v>
      </c>
      <c r="DL89" s="16">
        <v>3.09499009</v>
      </c>
      <c r="DM89" s="16">
        <v>100</v>
      </c>
      <c r="DN89" s="16">
        <v>0</v>
      </c>
      <c r="DO89" s="16">
        <v>0</v>
      </c>
      <c r="DP89" s="16">
        <v>0</v>
      </c>
      <c r="DQ89" s="16">
        <v>0</v>
      </c>
      <c r="DR89" s="16">
        <v>0</v>
      </c>
      <c r="DS89" s="16">
        <v>0</v>
      </c>
      <c r="DT89" s="16">
        <v>0</v>
      </c>
      <c r="DU89" s="16">
        <v>0</v>
      </c>
      <c r="DV89" s="16">
        <v>0</v>
      </c>
      <c r="DW89" s="16">
        <v>95</v>
      </c>
      <c r="DX89" s="16">
        <v>0</v>
      </c>
      <c r="DY89" s="16">
        <v>0</v>
      </c>
      <c r="DZ89" s="16">
        <v>0</v>
      </c>
    </row>
    <row r="90" spans="1:130" s="18" customFormat="1" x14ac:dyDescent="0.3">
      <c r="A90" s="15" t="s">
        <v>102</v>
      </c>
      <c r="B90" s="16">
        <v>109.43872510000001</v>
      </c>
      <c r="C90" s="16">
        <v>85.067895289999996</v>
      </c>
      <c r="D90" s="16">
        <v>95.123277000000002</v>
      </c>
      <c r="E90" s="16">
        <v>92.548613739999993</v>
      </c>
      <c r="F90" s="16">
        <v>89.034714410000007</v>
      </c>
      <c r="G90" s="16">
        <v>89.26434694000001</v>
      </c>
      <c r="H90" s="16">
        <v>112.24609865999999</v>
      </c>
      <c r="I90" s="16">
        <v>111.61916012999997</v>
      </c>
      <c r="J90" s="16">
        <v>111.59526369999999</v>
      </c>
      <c r="K90" s="16">
        <v>116.40244</v>
      </c>
      <c r="L90" s="16">
        <v>106.74064573</v>
      </c>
      <c r="M90" s="16">
        <v>113.73814295999999</v>
      </c>
      <c r="N90" s="16">
        <v>127.87923058999999</v>
      </c>
      <c r="O90" s="16">
        <v>126.1</v>
      </c>
      <c r="P90" s="16">
        <v>127.27107162999999</v>
      </c>
      <c r="Q90" s="16">
        <v>134.68981860999997</v>
      </c>
      <c r="R90" s="16">
        <v>124.50688111000002</v>
      </c>
      <c r="S90" s="16">
        <v>124.46187385000002</v>
      </c>
      <c r="T90" s="16">
        <v>138.35037186</v>
      </c>
      <c r="U90" s="16">
        <v>122.40740099999999</v>
      </c>
      <c r="V90" s="16">
        <v>105.63584206999998</v>
      </c>
      <c r="W90" s="16">
        <v>141.63260382000001</v>
      </c>
      <c r="X90" s="16">
        <v>133.28725283</v>
      </c>
      <c r="Y90" s="16">
        <v>127.81740785000001</v>
      </c>
      <c r="Z90" s="16">
        <v>220.93539673999999</v>
      </c>
      <c r="AA90" s="16">
        <v>219.30878511</v>
      </c>
      <c r="AB90" s="16">
        <v>206.11218174000001</v>
      </c>
      <c r="AC90" s="16">
        <v>229.98011467000001</v>
      </c>
      <c r="AD90" s="16">
        <v>187.33400508999995</v>
      </c>
      <c r="AE90" s="16">
        <v>218.82641735999999</v>
      </c>
      <c r="AF90" s="16">
        <v>215.12785003000002</v>
      </c>
      <c r="AG90" s="16">
        <v>191.71109660999997</v>
      </c>
      <c r="AH90" s="16">
        <v>207.70487002000002</v>
      </c>
      <c r="AI90" s="16">
        <v>213.17075242999999</v>
      </c>
      <c r="AJ90" s="16">
        <v>180.30378073999998</v>
      </c>
      <c r="AK90" s="16">
        <v>173.18371685100004</v>
      </c>
      <c r="AL90" s="16">
        <v>220.34098967</v>
      </c>
      <c r="AM90" s="16">
        <v>224.12851953099999</v>
      </c>
      <c r="AN90" s="16">
        <v>221.36365422999998</v>
      </c>
      <c r="AO90" s="16">
        <v>221.32343681999996</v>
      </c>
      <c r="AP90" s="16">
        <v>177.10596988000003</v>
      </c>
      <c r="AQ90" s="16">
        <v>197.41698952000002</v>
      </c>
      <c r="AR90" s="16">
        <v>213.47849233999997</v>
      </c>
      <c r="AS90" s="16">
        <v>218.59086879999998</v>
      </c>
      <c r="AT90" s="16">
        <v>186.93087365999997</v>
      </c>
      <c r="AU90" s="16">
        <v>181.38168715</v>
      </c>
      <c r="AV90" s="16">
        <v>182.50726489000002</v>
      </c>
      <c r="AW90" s="16">
        <v>208.38409102</v>
      </c>
      <c r="AX90" s="16">
        <v>225.67739366000001</v>
      </c>
      <c r="AY90" s="16">
        <v>232.61077949999998</v>
      </c>
      <c r="AZ90" s="16">
        <v>244.89815406</v>
      </c>
      <c r="BA90" s="16">
        <v>246.49393647999997</v>
      </c>
      <c r="BB90" s="16">
        <v>232.30798706999997</v>
      </c>
      <c r="BC90" s="16">
        <v>224.61449051000005</v>
      </c>
      <c r="BD90" s="16">
        <v>236.13236307000003</v>
      </c>
      <c r="BE90" s="16">
        <v>248.07414615000002</v>
      </c>
      <c r="BF90" s="16">
        <v>255.02318761999999</v>
      </c>
      <c r="BG90" s="16">
        <v>266.27423630000004</v>
      </c>
      <c r="BH90" s="16">
        <v>259.15949713999998</v>
      </c>
      <c r="BI90" s="16">
        <v>256.90591483999998</v>
      </c>
      <c r="BJ90" s="16">
        <v>274.74506059999999</v>
      </c>
      <c r="BK90" s="16">
        <v>262.51175506999999</v>
      </c>
      <c r="BL90" s="16">
        <v>264.17764062000003</v>
      </c>
      <c r="BM90" s="16">
        <v>256.19756032999999</v>
      </c>
      <c r="BN90" s="16">
        <v>222.50614023999998</v>
      </c>
      <c r="BO90" s="16">
        <v>248.72781499999999</v>
      </c>
      <c r="BP90" s="16">
        <v>248.89279906000002</v>
      </c>
      <c r="BQ90" s="16">
        <v>255.72882581000005</v>
      </c>
      <c r="BR90" s="16">
        <v>253.08450005000003</v>
      </c>
      <c r="BS90" s="16">
        <v>244.93638193000001</v>
      </c>
      <c r="BT90" s="16">
        <v>249.87729727999999</v>
      </c>
      <c r="BU90" s="16">
        <v>225.03548206000002</v>
      </c>
      <c r="BV90" s="16">
        <v>99.087644160000011</v>
      </c>
      <c r="BW90" s="16">
        <v>203.93449984</v>
      </c>
      <c r="BX90" s="16">
        <v>208.35618216999995</v>
      </c>
      <c r="BY90" s="16">
        <v>279.33559248000006</v>
      </c>
      <c r="BZ90" s="16">
        <v>190.20281378000001</v>
      </c>
      <c r="CA90" s="16">
        <v>168.54365811000002</v>
      </c>
      <c r="CB90" s="16">
        <v>346.01777018000007</v>
      </c>
      <c r="CC90" s="16">
        <v>345.20498098000002</v>
      </c>
      <c r="CD90" s="16">
        <v>310.44776623000001</v>
      </c>
      <c r="CE90" s="16">
        <v>278.81581337</v>
      </c>
      <c r="CF90" s="16">
        <v>323.51173140999992</v>
      </c>
      <c r="CG90" s="16">
        <v>329.01528007000002</v>
      </c>
      <c r="CH90" s="16">
        <v>345.82503101000003</v>
      </c>
      <c r="CI90" s="16">
        <v>326.99602606000008</v>
      </c>
      <c r="CJ90" s="16">
        <v>536.59564790000002</v>
      </c>
      <c r="CK90" s="16">
        <v>554.62534131000007</v>
      </c>
      <c r="CL90" s="16">
        <v>554.95310465000011</v>
      </c>
      <c r="CM90" s="16">
        <v>498.99223190999999</v>
      </c>
      <c r="CN90" s="16">
        <v>963.61299264000013</v>
      </c>
      <c r="CO90" s="16">
        <v>923.63846767000018</v>
      </c>
      <c r="CP90" s="16">
        <v>640.30408737999994</v>
      </c>
      <c r="CQ90" s="16">
        <v>644.79579070000011</v>
      </c>
      <c r="CR90" s="16">
        <v>236.76264577999999</v>
      </c>
      <c r="CS90" s="16">
        <v>89.457669640000006</v>
      </c>
      <c r="CT90" s="16">
        <v>110.63352837000001</v>
      </c>
      <c r="CU90" s="16">
        <v>92.836574159999984</v>
      </c>
      <c r="CV90" s="16">
        <v>193.65884155000001</v>
      </c>
      <c r="CW90" s="16">
        <v>224.44564281999999</v>
      </c>
      <c r="CX90" s="16">
        <v>222.92000410000003</v>
      </c>
      <c r="CY90" s="16">
        <v>224.30565013999998</v>
      </c>
      <c r="CZ90" s="16">
        <v>396.09298054000004</v>
      </c>
      <c r="DA90" s="16">
        <v>391.02838588000003</v>
      </c>
      <c r="DB90" s="16">
        <v>410.58817832000005</v>
      </c>
      <c r="DC90" s="16">
        <v>408.04370236</v>
      </c>
      <c r="DD90" s="16">
        <v>370.26150543999995</v>
      </c>
      <c r="DE90" s="16">
        <v>302.20103506000004</v>
      </c>
      <c r="DF90" s="16">
        <v>299.33005522999997</v>
      </c>
      <c r="DG90" s="16">
        <v>228.89585962000001</v>
      </c>
      <c r="DH90" s="16">
        <v>68.915620419999996</v>
      </c>
      <c r="DI90" s="16">
        <v>133.22579407000001</v>
      </c>
      <c r="DJ90" s="16">
        <v>132.74963957</v>
      </c>
      <c r="DK90" s="16">
        <v>129.84990162</v>
      </c>
      <c r="DL90" s="16">
        <v>122.41540422000001</v>
      </c>
      <c r="DM90" s="16">
        <v>103.35645868</v>
      </c>
      <c r="DN90" s="16">
        <v>94.699366270000013</v>
      </c>
      <c r="DO90" s="16">
        <v>105.47815267999999</v>
      </c>
      <c r="DP90" s="16">
        <v>105.97066242999999</v>
      </c>
      <c r="DQ90" s="16">
        <v>106.65140379</v>
      </c>
      <c r="DR90" s="16">
        <v>84.686589359999999</v>
      </c>
      <c r="DS90" s="16">
        <v>84.962409640000004</v>
      </c>
      <c r="DT90" s="16">
        <v>85.928492500000004</v>
      </c>
      <c r="DU90" s="16">
        <v>167.92379978</v>
      </c>
      <c r="DV90" s="16">
        <v>168.5816873</v>
      </c>
      <c r="DW90" s="16">
        <v>89.427064319999999</v>
      </c>
      <c r="DX90" s="16">
        <v>134.83407206999999</v>
      </c>
      <c r="DY90" s="16">
        <v>143.62560767999997</v>
      </c>
      <c r="DZ90" s="16">
        <v>147.28450852999998</v>
      </c>
    </row>
    <row r="91" spans="1:130" s="18" customFormat="1" x14ac:dyDescent="0.3">
      <c r="A91" s="15" t="s">
        <v>103</v>
      </c>
      <c r="B91" s="16">
        <v>0</v>
      </c>
      <c r="C91" s="16">
        <v>0</v>
      </c>
      <c r="D91" s="16"/>
      <c r="E91" s="16"/>
      <c r="F91" s="16"/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  <c r="AI91" s="16">
        <v>0</v>
      </c>
      <c r="AJ91" s="16">
        <v>0</v>
      </c>
      <c r="AK91" s="16">
        <v>0</v>
      </c>
      <c r="AL91" s="16">
        <v>0</v>
      </c>
      <c r="AM91" s="16">
        <v>0</v>
      </c>
      <c r="AN91" s="16">
        <v>0</v>
      </c>
      <c r="AO91" s="16">
        <v>0</v>
      </c>
      <c r="AP91" s="16">
        <v>0</v>
      </c>
      <c r="AQ91" s="16">
        <v>0</v>
      </c>
      <c r="AR91" s="16">
        <v>0</v>
      </c>
      <c r="AS91" s="16">
        <v>0</v>
      </c>
      <c r="AT91" s="16">
        <v>0</v>
      </c>
      <c r="AU91" s="16">
        <v>0</v>
      </c>
      <c r="AV91" s="16">
        <v>0</v>
      </c>
      <c r="AW91" s="16">
        <v>0</v>
      </c>
      <c r="AX91" s="16">
        <v>0</v>
      </c>
      <c r="AY91" s="16">
        <v>0</v>
      </c>
      <c r="AZ91" s="16">
        <v>0</v>
      </c>
      <c r="BA91" s="16">
        <v>0</v>
      </c>
      <c r="BB91" s="16">
        <v>0</v>
      </c>
      <c r="BC91" s="16">
        <v>0</v>
      </c>
      <c r="BD91" s="16">
        <v>0</v>
      </c>
      <c r="BE91" s="16">
        <v>0</v>
      </c>
      <c r="BF91" s="16">
        <v>0</v>
      </c>
      <c r="BG91" s="16">
        <v>0</v>
      </c>
      <c r="BH91" s="16">
        <v>0</v>
      </c>
      <c r="BI91" s="16">
        <v>0</v>
      </c>
      <c r="BJ91" s="16">
        <v>0</v>
      </c>
      <c r="BK91" s="16">
        <v>0</v>
      </c>
      <c r="BL91" s="16">
        <v>0</v>
      </c>
      <c r="BM91" s="16">
        <v>0</v>
      </c>
      <c r="BN91" s="16">
        <v>0</v>
      </c>
      <c r="BO91" s="16">
        <v>0</v>
      </c>
      <c r="BP91" s="16">
        <v>0</v>
      </c>
      <c r="BQ91" s="16">
        <v>0</v>
      </c>
      <c r="BR91" s="16">
        <v>0</v>
      </c>
      <c r="BS91" s="16">
        <v>0</v>
      </c>
      <c r="BT91" s="16">
        <v>0</v>
      </c>
      <c r="BU91" s="16">
        <v>0</v>
      </c>
      <c r="BV91" s="16">
        <v>0</v>
      </c>
      <c r="BW91" s="16">
        <v>0</v>
      </c>
      <c r="BX91" s="16">
        <v>0</v>
      </c>
      <c r="BY91" s="16">
        <v>0</v>
      </c>
      <c r="BZ91" s="16">
        <v>0</v>
      </c>
      <c r="CA91" s="16">
        <v>0</v>
      </c>
      <c r="CB91" s="16">
        <v>0</v>
      </c>
      <c r="CC91" s="16">
        <v>0</v>
      </c>
      <c r="CD91" s="16">
        <v>0</v>
      </c>
      <c r="CE91" s="16">
        <v>0</v>
      </c>
      <c r="CF91" s="16">
        <v>0</v>
      </c>
      <c r="CG91" s="16">
        <v>0</v>
      </c>
      <c r="CH91" s="16">
        <v>0</v>
      </c>
      <c r="CI91" s="16">
        <v>0</v>
      </c>
      <c r="CJ91" s="16">
        <v>0</v>
      </c>
      <c r="CK91" s="16">
        <v>0</v>
      </c>
      <c r="CL91" s="16">
        <v>0</v>
      </c>
      <c r="CM91" s="16">
        <v>0</v>
      </c>
      <c r="CN91" s="16">
        <v>0</v>
      </c>
      <c r="CO91" s="16">
        <v>0</v>
      </c>
      <c r="CP91" s="16">
        <v>0</v>
      </c>
      <c r="CQ91" s="16">
        <v>0</v>
      </c>
      <c r="CR91" s="16">
        <v>0</v>
      </c>
      <c r="CS91" s="16">
        <v>0</v>
      </c>
      <c r="CT91" s="16">
        <v>0</v>
      </c>
      <c r="CU91" s="16">
        <v>0</v>
      </c>
      <c r="CV91" s="16">
        <v>0</v>
      </c>
      <c r="CW91" s="16">
        <v>0</v>
      </c>
      <c r="CX91" s="16">
        <v>0</v>
      </c>
      <c r="CY91" s="16">
        <v>0</v>
      </c>
      <c r="CZ91" s="16">
        <v>0</v>
      </c>
      <c r="DA91" s="16">
        <v>0</v>
      </c>
      <c r="DB91" s="16">
        <v>0</v>
      </c>
      <c r="DC91" s="16">
        <v>0</v>
      </c>
      <c r="DD91" s="16">
        <v>0</v>
      </c>
      <c r="DE91" s="16">
        <v>0</v>
      </c>
      <c r="DF91" s="16">
        <v>0</v>
      </c>
      <c r="DG91" s="16">
        <v>0</v>
      </c>
      <c r="DH91" s="16">
        <v>0</v>
      </c>
      <c r="DI91" s="16">
        <v>0</v>
      </c>
      <c r="DJ91" s="16">
        <v>0</v>
      </c>
      <c r="DK91" s="16">
        <v>0</v>
      </c>
      <c r="DL91" s="16">
        <v>0</v>
      </c>
      <c r="DM91" s="16">
        <v>0</v>
      </c>
      <c r="DN91" s="16">
        <v>0</v>
      </c>
      <c r="DO91" s="16">
        <v>0</v>
      </c>
      <c r="DP91" s="16">
        <v>0</v>
      </c>
      <c r="DQ91" s="16">
        <v>0</v>
      </c>
      <c r="DR91" s="16">
        <v>0</v>
      </c>
      <c r="DS91" s="16">
        <v>0</v>
      </c>
      <c r="DT91" s="16">
        <v>0</v>
      </c>
      <c r="DU91" s="16">
        <v>0</v>
      </c>
      <c r="DV91" s="16">
        <v>0</v>
      </c>
      <c r="DW91" s="16">
        <v>0</v>
      </c>
      <c r="DX91" s="16">
        <v>0</v>
      </c>
      <c r="DY91" s="16">
        <v>0</v>
      </c>
      <c r="DZ91" s="16">
        <v>0</v>
      </c>
    </row>
    <row r="92" spans="1:130" s="18" customFormat="1" x14ac:dyDescent="0.3">
      <c r="A92" s="15" t="s">
        <v>104</v>
      </c>
      <c r="B92" s="16">
        <v>37.022000000000006</v>
      </c>
      <c r="C92" s="16">
        <v>37.029000000000003</v>
      </c>
      <c r="D92" s="16">
        <v>37.029000000000003</v>
      </c>
      <c r="E92" s="16">
        <v>37.029000000000003</v>
      </c>
      <c r="F92" s="16">
        <v>37.022350000000003</v>
      </c>
      <c r="G92" s="16">
        <v>37.022349999999996</v>
      </c>
      <c r="H92" s="16">
        <v>37.022349999999996</v>
      </c>
      <c r="I92" s="16">
        <v>37.022349999999996</v>
      </c>
      <c r="J92" s="16">
        <v>37.022349999999996</v>
      </c>
      <c r="K92" s="16">
        <v>37.022349999999996</v>
      </c>
      <c r="L92" s="16">
        <v>37.022349999999996</v>
      </c>
      <c r="M92" s="16">
        <v>37.022349999999996</v>
      </c>
      <c r="N92" s="16">
        <v>37.022349999999996</v>
      </c>
      <c r="O92" s="16">
        <v>37</v>
      </c>
      <c r="P92" s="16">
        <v>38.472610000000003</v>
      </c>
      <c r="Q92" s="16">
        <v>37.042349999999999</v>
      </c>
      <c r="R92" s="16">
        <v>52.99975838000001</v>
      </c>
      <c r="S92" s="16">
        <v>51.274988470000004</v>
      </c>
      <c r="T92" s="16">
        <v>65.771246340000005</v>
      </c>
      <c r="U92" s="16">
        <v>65.197054260000002</v>
      </c>
      <c r="V92" s="16">
        <v>63.380545009999992</v>
      </c>
      <c r="W92" s="16">
        <v>62.324851979999998</v>
      </c>
      <c r="X92" s="16">
        <v>61.729558060000002</v>
      </c>
      <c r="Y92" s="16">
        <v>60.021574209999997</v>
      </c>
      <c r="Z92" s="16">
        <v>58.934525260000001</v>
      </c>
      <c r="AA92" s="16">
        <v>58.322626639999996</v>
      </c>
      <c r="AB92" s="16">
        <v>62.005804290000007</v>
      </c>
      <c r="AC92" s="16">
        <v>58.470140970000003</v>
      </c>
      <c r="AD92" s="16">
        <v>57.615294870000007</v>
      </c>
      <c r="AE92" s="16">
        <v>50.661239179999995</v>
      </c>
      <c r="AF92" s="16">
        <v>57.113632070000001</v>
      </c>
      <c r="AG92" s="16">
        <v>54.86420802</v>
      </c>
      <c r="AH92" s="16">
        <v>51.751744739999999</v>
      </c>
      <c r="AI92" s="16">
        <v>49.844524360000001</v>
      </c>
      <c r="AJ92" s="16">
        <v>52.530740150000007</v>
      </c>
      <c r="AK92" s="16">
        <v>48.763413050999993</v>
      </c>
      <c r="AL92" s="16">
        <v>41.11051337</v>
      </c>
      <c r="AM92" s="16">
        <v>38.618843021000011</v>
      </c>
      <c r="AN92" s="16">
        <v>38.618843020000007</v>
      </c>
      <c r="AO92" s="16">
        <v>38.534761580000001</v>
      </c>
      <c r="AP92" s="16">
        <v>53.734557219999999</v>
      </c>
      <c r="AQ92" s="16">
        <v>50.439247219999999</v>
      </c>
      <c r="AR92" s="16">
        <v>60.446910300000006</v>
      </c>
      <c r="AS92" s="16">
        <v>56.307230300000001</v>
      </c>
      <c r="AT92" s="16">
        <v>43.807730300000003</v>
      </c>
      <c r="AU92" s="16">
        <v>46.359984269999998</v>
      </c>
      <c r="AV92" s="16">
        <v>43.34737427000001</v>
      </c>
      <c r="AW92" s="16">
        <v>43.341774270000002</v>
      </c>
      <c r="AX92" s="16">
        <v>47.459333210000004</v>
      </c>
      <c r="AY92" s="16">
        <v>43.226593209999997</v>
      </c>
      <c r="AZ92" s="16">
        <v>43.226593209999997</v>
      </c>
      <c r="BA92" s="16">
        <v>45.744642900000002</v>
      </c>
      <c r="BB92" s="16">
        <v>55.544642899999999</v>
      </c>
      <c r="BC92" s="16">
        <v>55.542353999999996</v>
      </c>
      <c r="BD92" s="16">
        <v>61.505165500000004</v>
      </c>
      <c r="BE92" s="16">
        <v>58.042353999999996</v>
      </c>
      <c r="BF92" s="16">
        <v>45.542353999999996</v>
      </c>
      <c r="BG92" s="16">
        <v>46.185974000000002</v>
      </c>
      <c r="BH92" s="16">
        <v>70.923355310000005</v>
      </c>
      <c r="BI92" s="16">
        <v>78.552573679999995</v>
      </c>
      <c r="BJ92" s="16">
        <v>80.357163679999999</v>
      </c>
      <c r="BK92" s="16">
        <v>80.45257368</v>
      </c>
      <c r="BL92" s="16">
        <v>80.646565359999997</v>
      </c>
      <c r="BM92" s="16">
        <v>79.40960638</v>
      </c>
      <c r="BN92" s="16">
        <v>91.326962579999986</v>
      </c>
      <c r="BO92" s="16">
        <v>79.252573679999998</v>
      </c>
      <c r="BP92" s="16">
        <v>83.131573680000002</v>
      </c>
      <c r="BQ92" s="16">
        <v>83.131573680000002</v>
      </c>
      <c r="BR92" s="16">
        <v>87.591197739999998</v>
      </c>
      <c r="BS92" s="16">
        <v>83.275099730000008</v>
      </c>
      <c r="BT92" s="16">
        <v>61.575339680000006</v>
      </c>
      <c r="BU92" s="16">
        <v>73.649728580000001</v>
      </c>
      <c r="BV92" s="16">
        <v>34.067121310000005</v>
      </c>
      <c r="BW92" s="16">
        <v>21.260510209999996</v>
      </c>
      <c r="BX92" s="16">
        <v>21.260510209999996</v>
      </c>
      <c r="BY92" s="16">
        <v>21.448106859999996</v>
      </c>
      <c r="BZ92" s="16">
        <v>21.448106859999996</v>
      </c>
      <c r="CA92" s="16">
        <v>21.260510209999993</v>
      </c>
      <c r="CB92" s="16">
        <v>23.185676139999995</v>
      </c>
      <c r="CC92" s="16">
        <v>21.260510209999996</v>
      </c>
      <c r="CD92" s="16">
        <v>21.260510209999996</v>
      </c>
      <c r="CE92" s="16">
        <v>21.260510209999996</v>
      </c>
      <c r="CF92" s="16">
        <v>21.260510209999996</v>
      </c>
      <c r="CG92" s="16">
        <v>21.260510209999996</v>
      </c>
      <c r="CH92" s="16">
        <v>21.260510209999996</v>
      </c>
      <c r="CI92" s="16">
        <v>21.260510209999996</v>
      </c>
      <c r="CJ92" s="16">
        <v>21.260510209999996</v>
      </c>
      <c r="CK92" s="16">
        <v>21.260510209999996</v>
      </c>
      <c r="CL92" s="16">
        <v>21.260510209999996</v>
      </c>
      <c r="CM92" s="16">
        <v>21.260510209999996</v>
      </c>
      <c r="CN92" s="16">
        <v>21.260510209999996</v>
      </c>
      <c r="CO92" s="16">
        <v>21.260510209999996</v>
      </c>
      <c r="CP92" s="16">
        <v>21.260510209999996</v>
      </c>
      <c r="CQ92" s="16">
        <v>22.310510209999997</v>
      </c>
      <c r="CR92" s="16">
        <v>22.310495009999997</v>
      </c>
      <c r="CS92" s="16">
        <v>22.306725729999997</v>
      </c>
      <c r="CT92" s="16">
        <v>21.260510209999996</v>
      </c>
      <c r="CU92" s="16">
        <v>21.260510209999996</v>
      </c>
      <c r="CV92" s="16">
        <v>21.260510209999996</v>
      </c>
      <c r="CW92" s="16">
        <v>17.193388899999999</v>
      </c>
      <c r="CX92" s="16">
        <v>17.193388899999999</v>
      </c>
      <c r="CY92" s="16">
        <v>17.193388899999999</v>
      </c>
      <c r="CZ92" s="16">
        <v>17.193388899999999</v>
      </c>
      <c r="DA92" s="16">
        <v>17.193388899999999</v>
      </c>
      <c r="DB92" s="16">
        <v>17.193388899999999</v>
      </c>
      <c r="DC92" s="16">
        <v>17.193388899999999</v>
      </c>
      <c r="DD92" s="16">
        <v>17.193388899999999</v>
      </c>
      <c r="DE92" s="16">
        <v>17.193388899999999</v>
      </c>
      <c r="DF92" s="16">
        <v>17.193388899999999</v>
      </c>
      <c r="DG92" s="16">
        <v>17.193388899999999</v>
      </c>
      <c r="DH92" s="16">
        <v>0</v>
      </c>
      <c r="DI92" s="16">
        <v>0.59282542000000005</v>
      </c>
      <c r="DJ92" s="16">
        <v>0.98263542000000004</v>
      </c>
      <c r="DK92" s="16">
        <v>0.58321042000000001</v>
      </c>
      <c r="DL92" s="16">
        <v>0.42293088000000001</v>
      </c>
      <c r="DM92" s="16">
        <v>1.5265879999999982E-2</v>
      </c>
      <c r="DN92" s="16">
        <v>0.34658567999999995</v>
      </c>
      <c r="DO92" s="16">
        <v>2.9635700000000043E-3</v>
      </c>
      <c r="DP92" s="16">
        <v>6.5130570000000013E-2</v>
      </c>
      <c r="DQ92" s="16">
        <v>0.70007056999999995</v>
      </c>
      <c r="DR92" s="16">
        <v>1.2639905300000001</v>
      </c>
      <c r="DS92" s="16">
        <v>1.4862885299999999</v>
      </c>
      <c r="DT92" s="16">
        <v>0.27599552999999993</v>
      </c>
      <c r="DU92" s="16">
        <v>0</v>
      </c>
      <c r="DV92" s="16">
        <v>0.29157095999999999</v>
      </c>
      <c r="DW92" s="16">
        <v>0.70469495999999987</v>
      </c>
      <c r="DX92" s="16">
        <v>0.66225328000000006</v>
      </c>
      <c r="DY92" s="16">
        <v>1.2441092800000002</v>
      </c>
      <c r="DZ92" s="16">
        <v>0</v>
      </c>
    </row>
    <row r="93" spans="1:130" s="18" customFormat="1" x14ac:dyDescent="0.3">
      <c r="A93" s="15" t="s">
        <v>105</v>
      </c>
      <c r="B93" s="16">
        <v>0.5</v>
      </c>
      <c r="C93" s="16">
        <v>0.5</v>
      </c>
      <c r="D93" s="16">
        <v>0.5</v>
      </c>
      <c r="E93" s="16">
        <v>1</v>
      </c>
      <c r="F93" s="16">
        <v>0.1</v>
      </c>
      <c r="G93" s="16">
        <v>0.1</v>
      </c>
      <c r="H93" s="16">
        <v>2.6</v>
      </c>
      <c r="I93" s="16">
        <v>5.9401275999999994</v>
      </c>
      <c r="J93" s="16">
        <v>5.9401275999999994</v>
      </c>
      <c r="K93" s="16">
        <v>5.7025200000000007</v>
      </c>
      <c r="L93" s="16">
        <v>5.5850221999999992</v>
      </c>
      <c r="M93" s="16">
        <v>5.4679164899999986</v>
      </c>
      <c r="N93" s="16">
        <v>5.3478156499999985</v>
      </c>
      <c r="O93" s="16">
        <v>4.3</v>
      </c>
      <c r="P93" s="16">
        <v>4.3478156500000003</v>
      </c>
      <c r="Q93" s="16">
        <v>4.0996066300000003</v>
      </c>
      <c r="R93" s="16">
        <v>0</v>
      </c>
      <c r="S93" s="16">
        <v>0</v>
      </c>
      <c r="T93" s="16">
        <v>18.023618989999999</v>
      </c>
      <c r="U93" s="16">
        <v>10</v>
      </c>
      <c r="V93" s="16">
        <v>10</v>
      </c>
      <c r="W93" s="16">
        <v>24.992388629999997</v>
      </c>
      <c r="X93" s="16">
        <v>24.992388629999997</v>
      </c>
      <c r="Y93" s="16">
        <v>24.992388629999997</v>
      </c>
      <c r="Z93" s="16">
        <v>103.06591287000001</v>
      </c>
      <c r="AA93" s="16">
        <v>108.53861028999999</v>
      </c>
      <c r="AB93" s="16">
        <v>107.55295606999998</v>
      </c>
      <c r="AC93" s="16">
        <v>111.13923016000001</v>
      </c>
      <c r="AD93" s="16">
        <v>115.3733014</v>
      </c>
      <c r="AE93" s="16">
        <v>117.18127624</v>
      </c>
      <c r="AF93" s="16">
        <v>112.88132681</v>
      </c>
      <c r="AG93" s="16">
        <v>111.57748146</v>
      </c>
      <c r="AH93" s="16">
        <v>111.57285040999999</v>
      </c>
      <c r="AI93" s="16">
        <v>111.49495853999998</v>
      </c>
      <c r="AJ93" s="16">
        <v>108.16339002999999</v>
      </c>
      <c r="AK93" s="16">
        <v>114.32415336099999</v>
      </c>
      <c r="AL93" s="16">
        <v>108.51662967999999</v>
      </c>
      <c r="AM93" s="16">
        <v>107.139283781</v>
      </c>
      <c r="AN93" s="16">
        <v>107.37099486000001</v>
      </c>
      <c r="AO93" s="16">
        <v>108.23293700000001</v>
      </c>
      <c r="AP93" s="16">
        <v>108.29136337999999</v>
      </c>
      <c r="AQ93" s="16">
        <v>107.29947543000002</v>
      </c>
      <c r="AR93" s="16">
        <v>109.11241758000001</v>
      </c>
      <c r="AS93" s="16">
        <v>108.24356744000001</v>
      </c>
      <c r="AT93" s="16">
        <v>106.06926467000002</v>
      </c>
      <c r="AU93" s="16">
        <v>107.51754309</v>
      </c>
      <c r="AV93" s="16">
        <v>91.866908469999998</v>
      </c>
      <c r="AW93" s="16">
        <v>91.692772660000003</v>
      </c>
      <c r="AX93" s="16">
        <v>104.30439471000001</v>
      </c>
      <c r="AY93" s="16">
        <v>109.88193342</v>
      </c>
      <c r="AZ93" s="16">
        <v>110.84982752000001</v>
      </c>
      <c r="BA93" s="16">
        <v>112.09477012000002</v>
      </c>
      <c r="BB93" s="16">
        <v>113.95033137000001</v>
      </c>
      <c r="BC93" s="16">
        <v>111.08024202</v>
      </c>
      <c r="BD93" s="16">
        <v>111.44599917000001</v>
      </c>
      <c r="BE93" s="16">
        <v>111.31391963999999</v>
      </c>
      <c r="BF93" s="16">
        <v>110.27669096999999</v>
      </c>
      <c r="BG93" s="16">
        <v>110.49673513</v>
      </c>
      <c r="BH93" s="16">
        <v>110.84282125999999</v>
      </c>
      <c r="BI93" s="16">
        <v>35.312931630000001</v>
      </c>
      <c r="BJ93" s="16">
        <v>30.903965410000001</v>
      </c>
      <c r="BK93" s="16">
        <v>33.623780229999994</v>
      </c>
      <c r="BL93" s="16">
        <v>36.965974469999992</v>
      </c>
      <c r="BM93" s="16">
        <v>37.124756249999997</v>
      </c>
      <c r="BN93" s="16">
        <v>67.468915680000009</v>
      </c>
      <c r="BO93" s="16">
        <v>82.81910341999999</v>
      </c>
      <c r="BP93" s="16">
        <v>82.56009985</v>
      </c>
      <c r="BQ93" s="16">
        <v>81.27526911999999</v>
      </c>
      <c r="BR93" s="16">
        <v>87.758525829999996</v>
      </c>
      <c r="BS93" s="16">
        <v>89.906447899999989</v>
      </c>
      <c r="BT93" s="16">
        <v>88.562327199999984</v>
      </c>
      <c r="BU93" s="16">
        <v>93.581936469999988</v>
      </c>
      <c r="BV93" s="16">
        <v>40.812291070000008</v>
      </c>
      <c r="BW93" s="16">
        <v>36.382574179999999</v>
      </c>
      <c r="BX93" s="16">
        <v>36.622351979999998</v>
      </c>
      <c r="BY93" s="16">
        <v>37.576469279999998</v>
      </c>
      <c r="BZ93" s="16">
        <v>33.711389050000001</v>
      </c>
      <c r="CA93" s="16">
        <v>37.357554109999995</v>
      </c>
      <c r="CB93" s="16">
        <v>226.92214596999997</v>
      </c>
      <c r="CC93" s="16">
        <v>232.27146522999993</v>
      </c>
      <c r="CD93" s="16">
        <v>233.55630045999996</v>
      </c>
      <c r="CE93" s="16">
        <v>229.38917924999998</v>
      </c>
      <c r="CF93" s="16">
        <v>230.91064799</v>
      </c>
      <c r="CG93" s="16">
        <v>232.96918628</v>
      </c>
      <c r="CH93" s="16">
        <v>225.11928263999999</v>
      </c>
      <c r="CI93" s="16">
        <v>225.28453203000004</v>
      </c>
      <c r="CJ93" s="16">
        <v>232.63291956999998</v>
      </c>
      <c r="CK93" s="16">
        <v>228.15783922000006</v>
      </c>
      <c r="CL93" s="16">
        <v>222.55612879000003</v>
      </c>
      <c r="CM93" s="16">
        <v>218.87831435000001</v>
      </c>
      <c r="CN93" s="16">
        <v>35.826264939999994</v>
      </c>
      <c r="CO93" s="16">
        <v>38.996357629999999</v>
      </c>
      <c r="CP93" s="16">
        <v>46.008983049999998</v>
      </c>
      <c r="CQ93" s="16">
        <v>39.09582803</v>
      </c>
      <c r="CR93" s="16">
        <v>39.526319230000006</v>
      </c>
      <c r="CS93" s="16">
        <v>40.866474389999993</v>
      </c>
      <c r="CT93" s="16">
        <v>42.605795299999997</v>
      </c>
      <c r="CU93" s="16">
        <v>39.830875710000001</v>
      </c>
      <c r="CV93" s="16">
        <v>37.036520760000009</v>
      </c>
      <c r="CW93" s="16">
        <v>27.45288034</v>
      </c>
      <c r="CX93" s="16">
        <v>29.508722309999996</v>
      </c>
      <c r="CY93" s="16">
        <v>30.560715209999998</v>
      </c>
      <c r="CZ93" s="16">
        <v>31.262657479999998</v>
      </c>
      <c r="DA93" s="16">
        <v>29.582356390000001</v>
      </c>
      <c r="DB93" s="16">
        <v>24.625064659999996</v>
      </c>
      <c r="DC93" s="16">
        <v>12.787324690000002</v>
      </c>
      <c r="DD93" s="16">
        <v>13.841019390000001</v>
      </c>
      <c r="DE93" s="16">
        <v>17.195787039999999</v>
      </c>
      <c r="DF93" s="16">
        <v>14.95754831</v>
      </c>
      <c r="DG93" s="16">
        <v>14.95417737</v>
      </c>
      <c r="DH93" s="16">
        <v>15.651487439999997</v>
      </c>
      <c r="DI93" s="16">
        <v>13.569580130000002</v>
      </c>
      <c r="DJ93" s="16">
        <v>11.923368470000002</v>
      </c>
      <c r="DK93" s="16">
        <v>10.141377819999999</v>
      </c>
      <c r="DL93" s="16">
        <v>10.438488360000001</v>
      </c>
      <c r="DM93" s="16">
        <v>25.806048409999995</v>
      </c>
      <c r="DN93" s="16">
        <v>25.967542999999999</v>
      </c>
      <c r="DO93" s="16">
        <v>23.71892807</v>
      </c>
      <c r="DP93" s="16">
        <v>20.985187169999996</v>
      </c>
      <c r="DQ93" s="16">
        <v>21.037677089999999</v>
      </c>
      <c r="DR93" s="16">
        <v>6.9687060000000001</v>
      </c>
      <c r="DS93" s="16">
        <v>8.8690717100000001</v>
      </c>
      <c r="DT93" s="16">
        <v>8.81328508</v>
      </c>
      <c r="DU93" s="16">
        <v>9.5338901699999994</v>
      </c>
      <c r="DV93" s="16">
        <v>10.53581574</v>
      </c>
      <c r="DW93" s="16">
        <v>11.79858185</v>
      </c>
      <c r="DX93" s="16">
        <v>16.441236519999997</v>
      </c>
      <c r="DY93" s="16">
        <v>11.094535110000001</v>
      </c>
      <c r="DZ93" s="16">
        <v>2.9839874000000002</v>
      </c>
    </row>
    <row r="94" spans="1:130" s="18" customFormat="1" x14ac:dyDescent="0.3">
      <c r="A94" s="15" t="s">
        <v>106</v>
      </c>
      <c r="B94" s="16">
        <v>620.63725120000004</v>
      </c>
      <c r="C94" s="16">
        <v>177.7386621</v>
      </c>
      <c r="D94" s="16">
        <v>167.95607999999999</v>
      </c>
      <c r="E94" s="16">
        <v>176.3787146</v>
      </c>
      <c r="F94" s="16">
        <v>179.99540904999998</v>
      </c>
      <c r="G94" s="16">
        <v>8555.5842203499997</v>
      </c>
      <c r="H94" s="16">
        <v>8054.2250310500003</v>
      </c>
      <c r="I94" s="16">
        <v>7790.6727117700011</v>
      </c>
      <c r="J94" s="16">
        <v>7243.9566595349979</v>
      </c>
      <c r="K94" s="16">
        <v>7364.8320199999998</v>
      </c>
      <c r="L94" s="16">
        <v>7153.1918675699999</v>
      </c>
      <c r="M94" s="16">
        <v>7998.0409458600006</v>
      </c>
      <c r="N94" s="16">
        <v>8952.673586349998</v>
      </c>
      <c r="O94" s="16">
        <v>9208.6</v>
      </c>
      <c r="P94" s="16">
        <v>9458.1174202500006</v>
      </c>
      <c r="Q94" s="16">
        <v>9462.3230423500045</v>
      </c>
      <c r="R94" s="16">
        <v>9540.8172542400007</v>
      </c>
      <c r="S94" s="16">
        <v>9524.4112217600014</v>
      </c>
      <c r="T94" s="16">
        <v>9152.9572600522024</v>
      </c>
      <c r="U94" s="16">
        <v>9572.4088840700006</v>
      </c>
      <c r="V94" s="16">
        <v>9930.1874548822161</v>
      </c>
      <c r="W94" s="16">
        <v>9955.3068578560014</v>
      </c>
      <c r="X94" s="16">
        <v>9814.7990191699992</v>
      </c>
      <c r="Y94" s="16">
        <v>9671.3579839799986</v>
      </c>
      <c r="Z94" s="16">
        <v>10827.22681016</v>
      </c>
      <c r="AA94" s="16">
        <v>10582.51224194</v>
      </c>
      <c r="AB94" s="16">
        <v>439.63085538999997</v>
      </c>
      <c r="AC94" s="16">
        <v>455.13541822000002</v>
      </c>
      <c r="AD94" s="16">
        <v>410.07338880999998</v>
      </c>
      <c r="AE94" s="16">
        <v>419.23250593</v>
      </c>
      <c r="AF94" s="16">
        <v>566.69072979999999</v>
      </c>
      <c r="AG94" s="16">
        <v>623.32100054</v>
      </c>
      <c r="AH94" s="16">
        <v>555.18789616000004</v>
      </c>
      <c r="AI94" s="16">
        <v>535.46364659999995</v>
      </c>
      <c r="AJ94" s="16">
        <v>559.10571478999987</v>
      </c>
      <c r="AK94" s="16">
        <v>10116.526003061999</v>
      </c>
      <c r="AL94" s="16">
        <v>584.14612097000008</v>
      </c>
      <c r="AM94" s="16">
        <v>10143.470526028999</v>
      </c>
      <c r="AN94" s="16">
        <v>9225.1540121780017</v>
      </c>
      <c r="AO94" s="16">
        <v>10249.604967953233</v>
      </c>
      <c r="AP94" s="16">
        <v>9160.6294319999997</v>
      </c>
      <c r="AQ94" s="16">
        <v>9259.8952838999994</v>
      </c>
      <c r="AR94" s="16">
        <v>9326.2970230200008</v>
      </c>
      <c r="AS94" s="16">
        <v>9237.2688305559986</v>
      </c>
      <c r="AT94" s="16">
        <v>9507.1154514099981</v>
      </c>
      <c r="AU94" s="16">
        <v>9879.7878468499985</v>
      </c>
      <c r="AV94" s="16">
        <v>9698.8426333799998</v>
      </c>
      <c r="AW94" s="16">
        <v>10300.428833110002</v>
      </c>
      <c r="AX94" s="16">
        <v>10704.455574590002</v>
      </c>
      <c r="AY94" s="16">
        <v>10511.962492130002</v>
      </c>
      <c r="AZ94" s="16">
        <v>10785.885727530003</v>
      </c>
      <c r="BA94" s="16">
        <v>10451.600355459997</v>
      </c>
      <c r="BB94" s="16">
        <v>9852.3119840022209</v>
      </c>
      <c r="BC94" s="16">
        <v>10044.927653109997</v>
      </c>
      <c r="BD94" s="16">
        <v>10431.366091709999</v>
      </c>
      <c r="BE94" s="16">
        <v>10504.597594420002</v>
      </c>
      <c r="BF94" s="16">
        <v>10859.112258359997</v>
      </c>
      <c r="BG94" s="16">
        <v>11712.302874520003</v>
      </c>
      <c r="BH94" s="16">
        <v>11269.511057570002</v>
      </c>
      <c r="BI94" s="16">
        <v>12447.536450680003</v>
      </c>
      <c r="BJ94" s="16">
        <v>12715.54908123</v>
      </c>
      <c r="BK94" s="16">
        <v>12737.103154209999</v>
      </c>
      <c r="BL94" s="16">
        <v>13454.530308969999</v>
      </c>
      <c r="BM94" s="16">
        <v>14517.3502776</v>
      </c>
      <c r="BN94" s="16">
        <v>14693.796946339997</v>
      </c>
      <c r="BO94" s="16">
        <v>14968.721062695999</v>
      </c>
      <c r="BP94" s="16">
        <v>14406.332060770002</v>
      </c>
      <c r="BQ94" s="16">
        <v>14134.73486706</v>
      </c>
      <c r="BR94" s="16">
        <v>14101.376104760002</v>
      </c>
      <c r="BS94" s="16">
        <v>13303.194673679998</v>
      </c>
      <c r="BT94" s="16">
        <v>13322.025042919999</v>
      </c>
      <c r="BU94" s="16">
        <v>12968.40082434</v>
      </c>
      <c r="BV94" s="16">
        <v>10563.364552347293</v>
      </c>
      <c r="BW94" s="16">
        <v>11478.45368895</v>
      </c>
      <c r="BX94" s="16">
        <v>11619.478184830001</v>
      </c>
      <c r="BY94" s="16">
        <v>11781.402841590001</v>
      </c>
      <c r="BZ94" s="16">
        <v>12122.639406580001</v>
      </c>
      <c r="CA94" s="16">
        <v>12121.308336060003</v>
      </c>
      <c r="CB94" s="16">
        <v>12648.304897330003</v>
      </c>
      <c r="CC94" s="16">
        <v>13498.391736330001</v>
      </c>
      <c r="CD94" s="16">
        <v>13793.502542349997</v>
      </c>
      <c r="CE94" s="16">
        <v>14269.19601134</v>
      </c>
      <c r="CF94" s="16">
        <v>14069.378049999999</v>
      </c>
      <c r="CG94" s="16">
        <v>14046.765642009997</v>
      </c>
      <c r="CH94" s="16">
        <v>14423.931708829996</v>
      </c>
      <c r="CI94" s="16">
        <v>14413.628160469996</v>
      </c>
      <c r="CJ94" s="16">
        <v>14404.195014019997</v>
      </c>
      <c r="CK94" s="16">
        <v>14892.250929801003</v>
      </c>
      <c r="CL94" s="16">
        <v>15296.081375239997</v>
      </c>
      <c r="CM94" s="16">
        <v>15257.700763649995</v>
      </c>
      <c r="CN94" s="16">
        <v>15743.617348439997</v>
      </c>
      <c r="CO94" s="16">
        <v>15806.64278704</v>
      </c>
      <c r="CP94" s="16">
        <v>15939.507520750003</v>
      </c>
      <c r="CQ94" s="16">
        <v>16398.743075440001</v>
      </c>
      <c r="CR94" s="16">
        <v>16853.019343979995</v>
      </c>
      <c r="CS94" s="16">
        <v>16768.782001065698</v>
      </c>
      <c r="CT94" s="16">
        <v>18358.707376230002</v>
      </c>
      <c r="CU94" s="16">
        <v>17863.357920240003</v>
      </c>
      <c r="CV94" s="16">
        <v>17965.083694159996</v>
      </c>
      <c r="CW94" s="16">
        <v>17251.196504409992</v>
      </c>
      <c r="CX94" s="16">
        <v>17301.587115289993</v>
      </c>
      <c r="CY94" s="16">
        <v>17350.324349459996</v>
      </c>
      <c r="CZ94" s="16">
        <v>17258.123148179999</v>
      </c>
      <c r="DA94" s="16">
        <v>17493.595155050007</v>
      </c>
      <c r="DB94" s="16">
        <v>14315.949811729997</v>
      </c>
      <c r="DC94" s="16">
        <v>14664.366938149999</v>
      </c>
      <c r="DD94" s="16">
        <v>14782.60431178</v>
      </c>
      <c r="DE94" s="16">
        <v>14989.618742829996</v>
      </c>
      <c r="DF94" s="16">
        <v>13227.239762660001</v>
      </c>
      <c r="DG94" s="16">
        <v>13120.330041969999</v>
      </c>
      <c r="DH94" s="16">
        <v>13015.31727005</v>
      </c>
      <c r="DI94" s="16">
        <v>13741.395284039998</v>
      </c>
      <c r="DJ94" s="16">
        <v>13805.44136011</v>
      </c>
      <c r="DK94" s="16">
        <v>14124.956753820004</v>
      </c>
      <c r="DL94" s="16">
        <v>15164.018139610003</v>
      </c>
      <c r="DM94" s="16">
        <v>15226.116169840003</v>
      </c>
      <c r="DN94" s="16">
        <v>14642.621024220003</v>
      </c>
      <c r="DO94" s="16">
        <v>14981.479578640006</v>
      </c>
      <c r="DP94" s="16">
        <v>15146.793390200008</v>
      </c>
      <c r="DQ94" s="16">
        <v>15163.468913730005</v>
      </c>
      <c r="DR94" s="16">
        <v>14913.38944934</v>
      </c>
      <c r="DS94" s="16">
        <v>15830.059018840002</v>
      </c>
      <c r="DT94" s="16">
        <v>17340.336032840005</v>
      </c>
      <c r="DU94" s="16">
        <v>18817.726450719994</v>
      </c>
      <c r="DV94" s="16">
        <v>19352.306902640012</v>
      </c>
      <c r="DW94" s="16">
        <v>19937.564146740013</v>
      </c>
      <c r="DX94" s="16">
        <v>20421.785586549991</v>
      </c>
      <c r="DY94" s="16">
        <v>20806.808112240018</v>
      </c>
      <c r="DZ94" s="16">
        <v>22022.155835830014</v>
      </c>
    </row>
    <row r="95" spans="1:130" s="18" customFormat="1" x14ac:dyDescent="0.3">
      <c r="A95" s="15" t="s">
        <v>107</v>
      </c>
      <c r="B95" s="16">
        <v>8416.6219889999993</v>
      </c>
      <c r="C95" s="16">
        <v>8718.5031429999999</v>
      </c>
      <c r="D95" s="16">
        <v>8764.9246970000004</v>
      </c>
      <c r="E95" s="16">
        <v>8673.6510890000009</v>
      </c>
      <c r="F95" s="16">
        <v>8562.4637794274804</v>
      </c>
      <c r="G95" s="16">
        <v>170.73834084999999</v>
      </c>
      <c r="H95" s="16">
        <v>175.12777166000001</v>
      </c>
      <c r="I95" s="16">
        <v>178.65799394999999</v>
      </c>
      <c r="J95" s="16">
        <v>166.563414669</v>
      </c>
      <c r="K95" s="16">
        <v>153.31379999999999</v>
      </c>
      <c r="L95" s="16">
        <v>159.08782273000003</v>
      </c>
      <c r="M95" s="16">
        <v>199.85765037999997</v>
      </c>
      <c r="N95" s="16">
        <v>233.86648502999998</v>
      </c>
      <c r="O95" s="16">
        <v>332.7</v>
      </c>
      <c r="P95" s="16">
        <v>298.60193738999999</v>
      </c>
      <c r="Q95" s="16">
        <v>330.68311266000001</v>
      </c>
      <c r="R95" s="16">
        <v>301.49202669000005</v>
      </c>
      <c r="S95" s="16">
        <v>295.72251240999998</v>
      </c>
      <c r="T95" s="16">
        <v>298.25425856999999</v>
      </c>
      <c r="U95" s="16">
        <v>307.74859611999995</v>
      </c>
      <c r="V95" s="16">
        <v>310.05473498000003</v>
      </c>
      <c r="W95" s="16">
        <v>348.17120661000001</v>
      </c>
      <c r="X95" s="16">
        <v>322.94209719000003</v>
      </c>
      <c r="Y95" s="16">
        <v>366.59708021</v>
      </c>
      <c r="Z95" s="16">
        <v>409.15451185999996</v>
      </c>
      <c r="AA95" s="16">
        <v>470.17183497999997</v>
      </c>
      <c r="AB95" s="16">
        <v>10350.160849009999</v>
      </c>
      <c r="AC95" s="16">
        <v>10461.270751480002</v>
      </c>
      <c r="AD95" s="16">
        <v>10276.282276039999</v>
      </c>
      <c r="AE95" s="16">
        <v>10293.669831939998</v>
      </c>
      <c r="AF95" s="16">
        <v>10446.58957839</v>
      </c>
      <c r="AG95" s="16">
        <v>10415.159276860002</v>
      </c>
      <c r="AH95" s="16">
        <v>10418.829544430999</v>
      </c>
      <c r="AI95" s="16">
        <v>10505.745016250999</v>
      </c>
      <c r="AJ95" s="16">
        <v>10288.737477441002</v>
      </c>
      <c r="AK95" s="16">
        <v>557.68627495099997</v>
      </c>
      <c r="AL95" s="16">
        <v>10766.50563858</v>
      </c>
      <c r="AM95" s="16">
        <v>550.94383048099996</v>
      </c>
      <c r="AN95" s="16">
        <v>327.72104822</v>
      </c>
      <c r="AO95" s="16">
        <v>541.66875766999999</v>
      </c>
      <c r="AP95" s="16">
        <v>307.29367284999995</v>
      </c>
      <c r="AQ95" s="16">
        <v>298.23623442000002</v>
      </c>
      <c r="AR95" s="16">
        <v>274.65157930999999</v>
      </c>
      <c r="AS95" s="16">
        <v>269.14570638999999</v>
      </c>
      <c r="AT95" s="16">
        <v>172.84279638999996</v>
      </c>
      <c r="AU95" s="16">
        <v>163.01591363999998</v>
      </c>
      <c r="AV95" s="16">
        <v>178.57754284999999</v>
      </c>
      <c r="AW95" s="16">
        <v>227.82908613000001</v>
      </c>
      <c r="AX95" s="16">
        <v>185.41917631000001</v>
      </c>
      <c r="AY95" s="16">
        <v>177.16164112999999</v>
      </c>
      <c r="AZ95" s="16">
        <v>282.65835600999998</v>
      </c>
      <c r="BA95" s="16">
        <v>300.95869053000001</v>
      </c>
      <c r="BB95" s="16">
        <v>302.58651277000001</v>
      </c>
      <c r="BC95" s="16">
        <v>256.02106739999999</v>
      </c>
      <c r="BD95" s="16">
        <v>249.09128633</v>
      </c>
      <c r="BE95" s="16">
        <v>253.31398427000002</v>
      </c>
      <c r="BF95" s="16">
        <v>252.46051776000002</v>
      </c>
      <c r="BG95" s="16">
        <v>265.37774875000002</v>
      </c>
      <c r="BH95" s="16">
        <v>244.19480190999997</v>
      </c>
      <c r="BI95" s="16">
        <v>264.50687842999997</v>
      </c>
      <c r="BJ95" s="16">
        <v>255.55556426999996</v>
      </c>
      <c r="BK95" s="16">
        <v>269.08915213</v>
      </c>
      <c r="BL95" s="16">
        <v>271.12171856000003</v>
      </c>
      <c r="BM95" s="16">
        <v>262.16114396999996</v>
      </c>
      <c r="BN95" s="16">
        <v>324.55159068999995</v>
      </c>
      <c r="BO95" s="16">
        <v>295.08491657000002</v>
      </c>
      <c r="BP95" s="16">
        <v>324.53024423999994</v>
      </c>
      <c r="BQ95" s="16">
        <v>337.81517024999999</v>
      </c>
      <c r="BR95" s="16">
        <v>314.20375220999995</v>
      </c>
      <c r="BS95" s="16">
        <v>320.7644856</v>
      </c>
      <c r="BT95" s="16">
        <v>312.49118056000003</v>
      </c>
      <c r="BU95" s="16">
        <v>310.14260784000004</v>
      </c>
      <c r="BV95" s="16">
        <v>422.96699639000002</v>
      </c>
      <c r="BW95" s="16">
        <v>415.83686243000005</v>
      </c>
      <c r="BX95" s="16">
        <v>440.43444229000011</v>
      </c>
      <c r="BY95" s="16">
        <v>452.92301680000003</v>
      </c>
      <c r="BZ95" s="16">
        <v>433.28437930999996</v>
      </c>
      <c r="CA95" s="16">
        <v>718.59158098</v>
      </c>
      <c r="CB95" s="16">
        <v>543.09370468999998</v>
      </c>
      <c r="CC95" s="16">
        <v>568.82588037000005</v>
      </c>
      <c r="CD95" s="16">
        <v>584.22623957000008</v>
      </c>
      <c r="CE95" s="16">
        <v>601.14957776000006</v>
      </c>
      <c r="CF95" s="16">
        <v>454.92187843000011</v>
      </c>
      <c r="CG95" s="16">
        <v>464.54367355999995</v>
      </c>
      <c r="CH95" s="16">
        <v>478.10792070000002</v>
      </c>
      <c r="CI95" s="16">
        <v>447.32417665000003</v>
      </c>
      <c r="CJ95" s="16">
        <v>463.82502611999996</v>
      </c>
      <c r="CK95" s="16">
        <v>569.29162575999999</v>
      </c>
      <c r="CL95" s="16">
        <v>557.56832996999981</v>
      </c>
      <c r="CM95" s="16">
        <v>596.60705148999978</v>
      </c>
      <c r="CN95" s="16">
        <v>818.97487955999998</v>
      </c>
      <c r="CO95" s="16">
        <v>827.88462797</v>
      </c>
      <c r="CP95" s="16">
        <v>744.63455872000009</v>
      </c>
      <c r="CQ95" s="16">
        <v>838.12704429999997</v>
      </c>
      <c r="CR95" s="16">
        <v>838.13307204000012</v>
      </c>
      <c r="CS95" s="16">
        <v>1096.50873852</v>
      </c>
      <c r="CT95" s="16">
        <v>1132.6487505699999</v>
      </c>
      <c r="CU95" s="16">
        <v>1217.2581835899998</v>
      </c>
      <c r="CV95" s="16">
        <v>1241.2632291099999</v>
      </c>
      <c r="CW95" s="16">
        <v>1326.2260202800001</v>
      </c>
      <c r="CX95" s="16">
        <v>1269.22410214</v>
      </c>
      <c r="CY95" s="16">
        <v>1261.1012276900001</v>
      </c>
      <c r="CZ95" s="16">
        <v>1279.70287444</v>
      </c>
      <c r="DA95" s="16">
        <v>1458.02697558</v>
      </c>
      <c r="DB95" s="16">
        <v>1258.7861790899999</v>
      </c>
      <c r="DC95" s="16">
        <v>1089.13533153</v>
      </c>
      <c r="DD95" s="16">
        <v>1429.8180736400004</v>
      </c>
      <c r="DE95" s="16">
        <v>1416.8165386300004</v>
      </c>
      <c r="DF95" s="16">
        <v>1481.9019284500005</v>
      </c>
      <c r="DG95" s="16">
        <v>1454.2686378480007</v>
      </c>
      <c r="DH95" s="16">
        <v>1491.2021761880003</v>
      </c>
      <c r="DI95" s="16">
        <v>1484.1894983980001</v>
      </c>
      <c r="DJ95" s="16">
        <v>1404.4371887780001</v>
      </c>
      <c r="DK95" s="16">
        <v>1205.6440973479996</v>
      </c>
      <c r="DL95" s="16">
        <v>1176.3855153079999</v>
      </c>
      <c r="DM95" s="16">
        <v>1079.6340527579998</v>
      </c>
      <c r="DN95" s="16">
        <v>1096.5413030579996</v>
      </c>
      <c r="DO95" s="16">
        <v>1218.2807490179998</v>
      </c>
      <c r="DP95" s="16">
        <v>1291.0457188179996</v>
      </c>
      <c r="DQ95" s="16">
        <v>1307.2361291679997</v>
      </c>
      <c r="DR95" s="16">
        <v>1302.1782623679997</v>
      </c>
      <c r="DS95" s="16">
        <v>1226.0164845279999</v>
      </c>
      <c r="DT95" s="16">
        <v>1197.8706680179998</v>
      </c>
      <c r="DU95" s="16">
        <v>1171.4492852779995</v>
      </c>
      <c r="DV95" s="16">
        <v>1350.0551144479998</v>
      </c>
      <c r="DW95" s="16">
        <v>1359.1544047379998</v>
      </c>
      <c r="DX95" s="16">
        <v>1381.5219976279998</v>
      </c>
      <c r="DY95" s="16">
        <v>1417.0577415579996</v>
      </c>
      <c r="DZ95" s="16">
        <v>1444.8626868579995</v>
      </c>
    </row>
    <row r="96" spans="1:130" s="14" customFormat="1" x14ac:dyDescent="0.3">
      <c r="A96" s="12" t="s">
        <v>108</v>
      </c>
      <c r="B96" s="13">
        <v>8349.8460000000014</v>
      </c>
      <c r="C96" s="13">
        <v>8444.3799999999992</v>
      </c>
      <c r="D96" s="13">
        <v>8605.4699999999993</v>
      </c>
      <c r="E96" s="13">
        <v>8561.01</v>
      </c>
      <c r="F96" s="13">
        <v>8555.740184713999</v>
      </c>
      <c r="G96" s="13">
        <v>8589.217975612999</v>
      </c>
      <c r="H96" s="13">
        <v>8866.8641704988804</v>
      </c>
      <c r="I96" s="13">
        <v>9157.7973020528789</v>
      </c>
      <c r="J96" s="13">
        <v>9553.56563106668</v>
      </c>
      <c r="K96" s="13">
        <v>9093.5319600000003</v>
      </c>
      <c r="L96" s="13">
        <v>9350.1840735036803</v>
      </c>
      <c r="M96" s="13">
        <v>9905.1923520836772</v>
      </c>
      <c r="N96" s="13">
        <v>9213.2881260560789</v>
      </c>
      <c r="O96" s="13">
        <v>9196.2000000000007</v>
      </c>
      <c r="P96" s="13">
        <v>9487.9162872526795</v>
      </c>
      <c r="Q96" s="13">
        <v>9882.4061927386829</v>
      </c>
      <c r="R96" s="13">
        <v>9676.3269395757798</v>
      </c>
      <c r="S96" s="13">
        <v>9870.603290253579</v>
      </c>
      <c r="T96" s="13">
        <v>9722.3351303385789</v>
      </c>
      <c r="U96" s="13">
        <v>9840.0379224515782</v>
      </c>
      <c r="V96" s="13">
        <v>10068.931537964754</v>
      </c>
      <c r="W96" s="13">
        <v>10267.735076758581</v>
      </c>
      <c r="X96" s="13">
        <v>10157.49883513858</v>
      </c>
      <c r="Y96" s="13">
        <v>10306.681682018585</v>
      </c>
      <c r="Z96" s="13">
        <v>11029.928884126361</v>
      </c>
      <c r="AA96" s="13">
        <v>11089.721190660302</v>
      </c>
      <c r="AB96" s="13">
        <v>11627.508365014306</v>
      </c>
      <c r="AC96" s="13">
        <v>12171.984107210299</v>
      </c>
      <c r="AD96" s="13">
        <v>12464.387138327296</v>
      </c>
      <c r="AE96" s="13">
        <v>12633.425202287301</v>
      </c>
      <c r="AF96" s="13">
        <v>12876.539522056999</v>
      </c>
      <c r="AG96" s="13">
        <v>13176.809403326997</v>
      </c>
      <c r="AH96" s="13">
        <v>13239.325106414</v>
      </c>
      <c r="AI96" s="13">
        <v>13274.009110753999</v>
      </c>
      <c r="AJ96" s="13">
        <v>13295.153636414001</v>
      </c>
      <c r="AK96" s="13">
        <v>13619.817678959002</v>
      </c>
      <c r="AL96" s="13">
        <v>15060.597400458999</v>
      </c>
      <c r="AM96" s="13">
        <v>14276.131536637802</v>
      </c>
      <c r="AN96" s="13">
        <v>12861.6103866258</v>
      </c>
      <c r="AO96" s="13">
        <v>15215.547175817001</v>
      </c>
      <c r="AP96" s="13">
        <v>12662.585292027001</v>
      </c>
      <c r="AQ96" s="13">
        <v>13111.547719307002</v>
      </c>
      <c r="AR96" s="13">
        <v>13030.696929776997</v>
      </c>
      <c r="AS96" s="13">
        <v>13150.456683883001</v>
      </c>
      <c r="AT96" s="13">
        <v>13669.895709727003</v>
      </c>
      <c r="AU96" s="13">
        <v>14017.033153166998</v>
      </c>
      <c r="AV96" s="13">
        <v>14134.980936173148</v>
      </c>
      <c r="AW96" s="13">
        <v>15037.504391697265</v>
      </c>
      <c r="AX96" s="13">
        <v>15893.340710817267</v>
      </c>
      <c r="AY96" s="13">
        <v>15974.800298449998</v>
      </c>
      <c r="AZ96" s="13">
        <v>16557.999310086692</v>
      </c>
      <c r="BA96" s="13">
        <v>16929.4988497675</v>
      </c>
      <c r="BB96" s="13">
        <v>16554.500682175567</v>
      </c>
      <c r="BC96" s="13">
        <v>16859.847785639999</v>
      </c>
      <c r="BD96" s="13">
        <v>17255.992803801</v>
      </c>
      <c r="BE96" s="13">
        <v>17355.557561680002</v>
      </c>
      <c r="BF96" s="13">
        <v>17200.769854205555</v>
      </c>
      <c r="BG96" s="13">
        <v>17826.42640212</v>
      </c>
      <c r="BH96" s="13">
        <v>17664.489167079995</v>
      </c>
      <c r="BI96" s="13">
        <v>18054.511599630849</v>
      </c>
      <c r="BJ96" s="13">
        <v>18656.730421220509</v>
      </c>
      <c r="BK96" s="13">
        <v>18241.39375728352</v>
      </c>
      <c r="BL96" s="13">
        <v>18263.027582277449</v>
      </c>
      <c r="BM96" s="13">
        <v>19768.10987428977</v>
      </c>
      <c r="BN96" s="13">
        <v>20072.59065788977</v>
      </c>
      <c r="BO96" s="13">
        <v>20370.644319809766</v>
      </c>
      <c r="BP96" s="13">
        <v>19173.848887809767</v>
      </c>
      <c r="BQ96" s="13">
        <v>19442.803063167998</v>
      </c>
      <c r="BR96" s="13">
        <v>19680.797459450001</v>
      </c>
      <c r="BS96" s="13">
        <v>19388.073173419998</v>
      </c>
      <c r="BT96" s="13">
        <v>19286.652838869992</v>
      </c>
      <c r="BU96" s="13">
        <v>19620.574123803995</v>
      </c>
      <c r="BV96" s="13">
        <v>15724.018546653546</v>
      </c>
      <c r="BW96" s="13">
        <v>16556.763734744</v>
      </c>
      <c r="BX96" s="13">
        <v>16785.59440152</v>
      </c>
      <c r="BY96" s="13">
        <v>17048.466121959995</v>
      </c>
      <c r="BZ96" s="13">
        <v>17016.224319839999</v>
      </c>
      <c r="CA96" s="13">
        <v>18377.948386479995</v>
      </c>
      <c r="CB96" s="13">
        <v>18984.715381889997</v>
      </c>
      <c r="CC96" s="13">
        <v>19499.054850339995</v>
      </c>
      <c r="CD96" s="13">
        <v>19923.803123000005</v>
      </c>
      <c r="CE96" s="13">
        <v>20501.60298589</v>
      </c>
      <c r="CF96" s="13">
        <v>18040.977034910004</v>
      </c>
      <c r="CG96" s="13">
        <v>18228.380139069999</v>
      </c>
      <c r="CH96" s="13">
        <v>18974.560771100001</v>
      </c>
      <c r="CI96" s="13">
        <v>18757.260139196998</v>
      </c>
      <c r="CJ96" s="13">
        <v>19418.892453097003</v>
      </c>
      <c r="CK96" s="13">
        <v>20400.674051647002</v>
      </c>
      <c r="CL96" s="13">
        <v>21515.882041116998</v>
      </c>
      <c r="CM96" s="13">
        <v>22381.877536716998</v>
      </c>
      <c r="CN96" s="13">
        <v>24863.809445466995</v>
      </c>
      <c r="CO96" s="13">
        <v>25319.369868617003</v>
      </c>
      <c r="CP96" s="13">
        <v>26427.923753917006</v>
      </c>
      <c r="CQ96" s="13">
        <v>26957.026947000999</v>
      </c>
      <c r="CR96" s="13">
        <v>24611.225956460999</v>
      </c>
      <c r="CS96" s="13">
        <v>24641.454560346701</v>
      </c>
      <c r="CT96" s="13">
        <v>24979.312989451006</v>
      </c>
      <c r="CU96" s="13">
        <v>24333.419451111004</v>
      </c>
      <c r="CV96" s="13">
        <v>25070.197210411006</v>
      </c>
      <c r="CW96" s="13">
        <v>23931.298987729995</v>
      </c>
      <c r="CX96" s="13">
        <v>24351.649588390002</v>
      </c>
      <c r="CY96" s="13">
        <v>24670.509468260003</v>
      </c>
      <c r="CZ96" s="13">
        <v>26339.194707710001</v>
      </c>
      <c r="DA96" s="13">
        <v>26230.310394439995</v>
      </c>
      <c r="DB96" s="13">
        <v>25290.345336569997</v>
      </c>
      <c r="DC96" s="13">
        <v>25527.107217500001</v>
      </c>
      <c r="DD96" s="13">
        <v>25085.614718729994</v>
      </c>
      <c r="DE96" s="13">
        <v>25052.850339809997</v>
      </c>
      <c r="DF96" s="13">
        <v>22952.635463210001</v>
      </c>
      <c r="DG96" s="13">
        <v>23269.115708329999</v>
      </c>
      <c r="DH96" s="13">
        <v>23040.447535849995</v>
      </c>
      <c r="DI96" s="13">
        <v>23382.722661529995</v>
      </c>
      <c r="DJ96" s="13">
        <v>23461.28731842</v>
      </c>
      <c r="DK96" s="13">
        <v>24226.520763750003</v>
      </c>
      <c r="DL96" s="13">
        <v>25763.802785843</v>
      </c>
      <c r="DM96" s="13">
        <v>26656.450807608002</v>
      </c>
      <c r="DN96" s="13">
        <v>27333.686714597996</v>
      </c>
      <c r="DO96" s="13">
        <v>25893.414776072997</v>
      </c>
      <c r="DP96" s="13">
        <v>26232.962844153</v>
      </c>
      <c r="DQ96" s="13">
        <v>26413.062169882993</v>
      </c>
      <c r="DR96" s="13">
        <v>27448.586053569503</v>
      </c>
      <c r="DS96" s="13">
        <v>28138.963167109498</v>
      </c>
      <c r="DT96" s="13">
        <v>29780.819085619485</v>
      </c>
      <c r="DU96" s="13">
        <v>30048.2564140615</v>
      </c>
      <c r="DV96" s="13">
        <v>30863.25025592649</v>
      </c>
      <c r="DW96" s="13">
        <v>31483.380739939003</v>
      </c>
      <c r="DX96" s="13">
        <v>31368.310355308993</v>
      </c>
      <c r="DY96" s="13">
        <v>31982.093449795491</v>
      </c>
      <c r="DZ96" s="13">
        <v>32097.311651469005</v>
      </c>
    </row>
    <row r="97" spans="1:130" s="18" customFormat="1" x14ac:dyDescent="0.3">
      <c r="A97" s="15" t="s">
        <v>109</v>
      </c>
      <c r="B97" s="16">
        <v>589.61750410000002</v>
      </c>
      <c r="C97" s="16">
        <v>600.48359029999995</v>
      </c>
      <c r="D97" s="16">
        <v>597.4493774</v>
      </c>
      <c r="E97" s="16">
        <v>588.23051050000004</v>
      </c>
      <c r="F97" s="16">
        <v>572.71898784799998</v>
      </c>
      <c r="G97" s="16">
        <v>590.97491266599991</v>
      </c>
      <c r="H97" s="16">
        <v>611.52103486709996</v>
      </c>
      <c r="I97" s="16">
        <v>679.99467233109999</v>
      </c>
      <c r="J97" s="16">
        <v>642.34815963009987</v>
      </c>
      <c r="K97" s="16">
        <v>604.42326000000003</v>
      </c>
      <c r="L97" s="16">
        <v>640.77060220210012</v>
      </c>
      <c r="M97" s="16">
        <v>630.87210633209997</v>
      </c>
      <c r="N97" s="16">
        <v>647.44270742810011</v>
      </c>
      <c r="O97" s="16">
        <v>670</v>
      </c>
      <c r="P97" s="16">
        <v>728.77804144009997</v>
      </c>
      <c r="Q97" s="16">
        <v>750.76644896010009</v>
      </c>
      <c r="R97" s="16">
        <v>756.59184113010008</v>
      </c>
      <c r="S97" s="16">
        <v>757.19487478910014</v>
      </c>
      <c r="T97" s="16">
        <v>767.06477562909993</v>
      </c>
      <c r="U97" s="16">
        <v>648.93676606810016</v>
      </c>
      <c r="V97" s="16">
        <v>649.64476455810006</v>
      </c>
      <c r="W97" s="16">
        <v>657.42640837810006</v>
      </c>
      <c r="X97" s="16">
        <v>653.12108972810006</v>
      </c>
      <c r="Y97" s="16">
        <v>649.74554492810012</v>
      </c>
      <c r="Z97" s="16">
        <v>941.30481036810011</v>
      </c>
      <c r="AA97" s="16">
        <v>917.68351834809994</v>
      </c>
      <c r="AB97" s="16">
        <v>927.46017961810003</v>
      </c>
      <c r="AC97" s="16">
        <v>917.02371747810002</v>
      </c>
      <c r="AD97" s="16">
        <v>944.90522007809989</v>
      </c>
      <c r="AE97" s="16">
        <v>981.7256997080998</v>
      </c>
      <c r="AF97" s="16">
        <v>1021.7209908599999</v>
      </c>
      <c r="AG97" s="16">
        <v>980.22464873000001</v>
      </c>
      <c r="AH97" s="16">
        <v>995.04467882699998</v>
      </c>
      <c r="AI97" s="16">
        <v>1054.773415007</v>
      </c>
      <c r="AJ97" s="16">
        <v>1063.1881141569997</v>
      </c>
      <c r="AK97" s="16">
        <v>1022.9206724880002</v>
      </c>
      <c r="AL97" s="16">
        <v>1102.5016610979999</v>
      </c>
      <c r="AM97" s="16">
        <v>1054.406915428</v>
      </c>
      <c r="AN97" s="16">
        <v>810.5632531870001</v>
      </c>
      <c r="AO97" s="16">
        <v>1062.8914463670001</v>
      </c>
      <c r="AP97" s="16">
        <v>766.10072043700006</v>
      </c>
      <c r="AQ97" s="16">
        <v>785.68552261700006</v>
      </c>
      <c r="AR97" s="16">
        <v>797.11530138700004</v>
      </c>
      <c r="AS97" s="16">
        <v>817.93641359700007</v>
      </c>
      <c r="AT97" s="16">
        <v>843.36075157699997</v>
      </c>
      <c r="AU97" s="16">
        <v>953.84358432700003</v>
      </c>
      <c r="AV97" s="16">
        <v>1059.7267337400001</v>
      </c>
      <c r="AW97" s="16">
        <v>1056.3279838400001</v>
      </c>
      <c r="AX97" s="16">
        <v>1100.02274117</v>
      </c>
      <c r="AY97" s="16">
        <v>1147.2248818300004</v>
      </c>
      <c r="AZ97" s="16">
        <v>1254.2229273900002</v>
      </c>
      <c r="BA97" s="16">
        <v>1173.5000907399999</v>
      </c>
      <c r="BB97" s="16">
        <v>1156.1664933711202</v>
      </c>
      <c r="BC97" s="16">
        <v>1156.1038575999999</v>
      </c>
      <c r="BD97" s="16">
        <v>1172.1271617599998</v>
      </c>
      <c r="BE97" s="16">
        <v>1210.1893787799997</v>
      </c>
      <c r="BF97" s="16">
        <v>1206.8014307999999</v>
      </c>
      <c r="BG97" s="16">
        <v>1219.3076031700002</v>
      </c>
      <c r="BH97" s="16">
        <v>1312.8336964999999</v>
      </c>
      <c r="BI97" s="16">
        <v>1316.8202120200001</v>
      </c>
      <c r="BJ97" s="16">
        <v>1362.48897629</v>
      </c>
      <c r="BK97" s="16">
        <v>1297.05125967</v>
      </c>
      <c r="BL97" s="16">
        <v>1273.36186165</v>
      </c>
      <c r="BM97" s="16">
        <v>1298.9211693699999</v>
      </c>
      <c r="BN97" s="16">
        <v>1181.3754479699999</v>
      </c>
      <c r="BO97" s="16">
        <v>1104.4990396899998</v>
      </c>
      <c r="BP97" s="16">
        <v>1116.5267882099997</v>
      </c>
      <c r="BQ97" s="16">
        <v>1111.1549351799997</v>
      </c>
      <c r="BR97" s="16">
        <v>1127.15377779</v>
      </c>
      <c r="BS97" s="16">
        <v>1148.1670001299997</v>
      </c>
      <c r="BT97" s="16">
        <v>1183.6980964299999</v>
      </c>
      <c r="BU97" s="16">
        <v>1218.7049708399998</v>
      </c>
      <c r="BV97" s="16">
        <v>1072.76856754</v>
      </c>
      <c r="BW97" s="16">
        <v>1201.5348538899996</v>
      </c>
      <c r="BX97" s="16">
        <v>1199.48589588</v>
      </c>
      <c r="BY97" s="16">
        <v>1476.65223279</v>
      </c>
      <c r="BZ97" s="16">
        <v>1263.1544052399997</v>
      </c>
      <c r="CA97" s="16">
        <v>1272.2234685700003</v>
      </c>
      <c r="CB97" s="16">
        <v>1313.6284841399997</v>
      </c>
      <c r="CC97" s="16">
        <v>1340.1627120599999</v>
      </c>
      <c r="CD97" s="16">
        <v>1364.0651322999997</v>
      </c>
      <c r="CE97" s="16">
        <v>1514.3533593599996</v>
      </c>
      <c r="CF97" s="16">
        <v>1186.2574998699999</v>
      </c>
      <c r="CG97" s="16">
        <v>1248.52475645</v>
      </c>
      <c r="CH97" s="16">
        <v>1533.1193462900003</v>
      </c>
      <c r="CI97" s="16">
        <v>1481.2578424869998</v>
      </c>
      <c r="CJ97" s="16">
        <v>1596.5827116170001</v>
      </c>
      <c r="CK97" s="16">
        <v>1647.3486313670001</v>
      </c>
      <c r="CL97" s="16">
        <v>1680.3284550970002</v>
      </c>
      <c r="CM97" s="16">
        <v>1718.5834075769999</v>
      </c>
      <c r="CN97" s="16">
        <v>1782.8327125469996</v>
      </c>
      <c r="CO97" s="16">
        <v>2081.0793238869996</v>
      </c>
      <c r="CP97" s="16">
        <v>2148.080209917</v>
      </c>
      <c r="CQ97" s="16">
        <v>2159.7000291299996</v>
      </c>
      <c r="CR97" s="16">
        <v>1775.6185910699999</v>
      </c>
      <c r="CS97" s="16">
        <v>1762.48406712</v>
      </c>
      <c r="CT97" s="16">
        <v>1717.1778821</v>
      </c>
      <c r="CU97" s="16">
        <v>1746.5195108199998</v>
      </c>
      <c r="CV97" s="16">
        <v>1944.3592350399999</v>
      </c>
      <c r="CW97" s="16">
        <v>1856.3634683499997</v>
      </c>
      <c r="CX97" s="16">
        <v>1882.3190157399999</v>
      </c>
      <c r="CY97" s="16">
        <v>1959.94220554</v>
      </c>
      <c r="CZ97" s="16">
        <v>2329.2405426400001</v>
      </c>
      <c r="DA97" s="16">
        <v>2065.2230359099999</v>
      </c>
      <c r="DB97" s="16">
        <v>1893.2734690800003</v>
      </c>
      <c r="DC97" s="16">
        <v>1962.0100251999997</v>
      </c>
      <c r="DD97" s="16">
        <v>1699.1624091200001</v>
      </c>
      <c r="DE97" s="16">
        <v>1527.14148778</v>
      </c>
      <c r="DF97" s="16">
        <v>1376.9683124600003</v>
      </c>
      <c r="DG97" s="16">
        <v>1360.1522482800001</v>
      </c>
      <c r="DH97" s="16">
        <v>1386.7438472899998</v>
      </c>
      <c r="DI97" s="16">
        <v>1426.2422453200002</v>
      </c>
      <c r="DJ97" s="16">
        <v>1410.4765898800001</v>
      </c>
      <c r="DK97" s="16">
        <v>1560.3473422799998</v>
      </c>
      <c r="DL97" s="16">
        <v>905.60441666000008</v>
      </c>
      <c r="DM97" s="16">
        <v>929.69272245000013</v>
      </c>
      <c r="DN97" s="16">
        <v>1016.6283163800001</v>
      </c>
      <c r="DO97" s="16">
        <v>936.59655523000015</v>
      </c>
      <c r="DP97" s="16">
        <v>963.29037581000011</v>
      </c>
      <c r="DQ97" s="16">
        <v>966.06057087000033</v>
      </c>
      <c r="DR97" s="16">
        <v>960.50450911000007</v>
      </c>
      <c r="DS97" s="16">
        <v>1020.1452751600001</v>
      </c>
      <c r="DT97" s="16">
        <v>986.38743961000034</v>
      </c>
      <c r="DU97" s="16">
        <v>973.53762180000024</v>
      </c>
      <c r="DV97" s="16">
        <v>1262.3066340399998</v>
      </c>
      <c r="DW97" s="16">
        <v>1271.1368199600001</v>
      </c>
      <c r="DX97" s="16">
        <v>1230.1893621400002</v>
      </c>
      <c r="DY97" s="16">
        <v>1224.58971365</v>
      </c>
      <c r="DZ97" s="16">
        <v>1220.6944360999998</v>
      </c>
    </row>
    <row r="98" spans="1:130" s="18" customFormat="1" x14ac:dyDescent="0.3">
      <c r="A98" s="15" t="s">
        <v>110</v>
      </c>
      <c r="B98" s="16">
        <v>2036.2043989999997</v>
      </c>
      <c r="C98" s="16">
        <v>2094.2025170000002</v>
      </c>
      <c r="D98" s="16">
        <v>2113.4343960000001</v>
      </c>
      <c r="E98" s="16">
        <v>2094.407381</v>
      </c>
      <c r="F98" s="16">
        <v>2077.6757492580005</v>
      </c>
      <c r="G98" s="16">
        <v>2093.722137963</v>
      </c>
      <c r="H98" s="16">
        <v>2154.6712932967994</v>
      </c>
      <c r="I98" s="16">
        <v>2179.0587114547998</v>
      </c>
      <c r="J98" s="16">
        <v>2873.7937174918011</v>
      </c>
      <c r="K98" s="16">
        <v>2298.8236699999998</v>
      </c>
      <c r="L98" s="16">
        <v>2532.1075197988011</v>
      </c>
      <c r="M98" s="16">
        <v>2660.7875758387995</v>
      </c>
      <c r="N98" s="16">
        <v>2781.7061933798</v>
      </c>
      <c r="O98" s="16">
        <v>2794</v>
      </c>
      <c r="P98" s="16">
        <v>2876.7406087492009</v>
      </c>
      <c r="Q98" s="16">
        <v>2970.5704456091999</v>
      </c>
      <c r="R98" s="16">
        <v>2970.4785018652001</v>
      </c>
      <c r="S98" s="16">
        <v>3022.4304427922007</v>
      </c>
      <c r="T98" s="16">
        <v>2808.9775209531995</v>
      </c>
      <c r="U98" s="16">
        <v>2999.7125307151987</v>
      </c>
      <c r="V98" s="16">
        <v>3107.7882498749768</v>
      </c>
      <c r="W98" s="16">
        <v>3110.1872332252005</v>
      </c>
      <c r="X98" s="16">
        <v>3083.8149579951992</v>
      </c>
      <c r="Y98" s="16">
        <v>3118.4074664929822</v>
      </c>
      <c r="Z98" s="16">
        <v>3355.4095382529808</v>
      </c>
      <c r="AA98" s="16">
        <v>3330.9034242752009</v>
      </c>
      <c r="AB98" s="16">
        <v>3639.1447328892009</v>
      </c>
      <c r="AC98" s="16">
        <v>3918.9699047752001</v>
      </c>
      <c r="AD98" s="16">
        <v>4057.3742692021988</v>
      </c>
      <c r="AE98" s="16">
        <v>4098.6175295821995</v>
      </c>
      <c r="AF98" s="16">
        <v>4066.9817659669989</v>
      </c>
      <c r="AG98" s="16">
        <v>4255.2486039369987</v>
      </c>
      <c r="AH98" s="16">
        <v>4313.8070353770008</v>
      </c>
      <c r="AI98" s="16">
        <v>4370.493010227</v>
      </c>
      <c r="AJ98" s="16">
        <v>4365.4453872070017</v>
      </c>
      <c r="AK98" s="16">
        <v>4412.7871221670011</v>
      </c>
      <c r="AL98" s="16">
        <v>5082.0739718699997</v>
      </c>
      <c r="AM98" s="16">
        <v>4853.6285472156005</v>
      </c>
      <c r="AN98" s="16">
        <v>4261.0843778355993</v>
      </c>
      <c r="AO98" s="16">
        <v>5226.6861650800001</v>
      </c>
      <c r="AP98" s="16">
        <v>4246.7336528799988</v>
      </c>
      <c r="AQ98" s="16">
        <v>4392.7849816299995</v>
      </c>
      <c r="AR98" s="16">
        <v>4403.0640952399999</v>
      </c>
      <c r="AS98" s="16">
        <v>4401.1302476420015</v>
      </c>
      <c r="AT98" s="16">
        <v>4746.7196687900014</v>
      </c>
      <c r="AU98" s="16">
        <v>4934.2049593599995</v>
      </c>
      <c r="AV98" s="16">
        <v>4931.35066198</v>
      </c>
      <c r="AW98" s="16">
        <v>4988.7915392800005</v>
      </c>
      <c r="AX98" s="16">
        <v>5705.7648207200018</v>
      </c>
      <c r="AY98" s="16">
        <v>5792.8026004699996</v>
      </c>
      <c r="AZ98" s="16">
        <v>5927.7268544499984</v>
      </c>
      <c r="BA98" s="16">
        <v>6252.9227572499985</v>
      </c>
      <c r="BB98" s="16">
        <v>6238.9454438544462</v>
      </c>
      <c r="BC98" s="16">
        <v>6399.4311955000012</v>
      </c>
      <c r="BD98" s="16">
        <v>6562.3902904000006</v>
      </c>
      <c r="BE98" s="16">
        <v>6596.667854700002</v>
      </c>
      <c r="BF98" s="16">
        <v>6529.8232890500012</v>
      </c>
      <c r="BG98" s="16">
        <v>6870.2395313299985</v>
      </c>
      <c r="BH98" s="16">
        <v>6850.2617846600015</v>
      </c>
      <c r="BI98" s="16">
        <v>7043.8908137059998</v>
      </c>
      <c r="BJ98" s="16">
        <v>7553.897184065876</v>
      </c>
      <c r="BK98" s="16">
        <v>7330.2494440497703</v>
      </c>
      <c r="BL98" s="16">
        <v>7324.5108810897709</v>
      </c>
      <c r="BM98" s="16">
        <v>8174.1755308197698</v>
      </c>
      <c r="BN98" s="16">
        <v>8265.0151014297699</v>
      </c>
      <c r="BO98" s="16">
        <v>8551.8409717677678</v>
      </c>
      <c r="BP98" s="16">
        <v>8055.8360294297672</v>
      </c>
      <c r="BQ98" s="16">
        <v>8399.9903534799978</v>
      </c>
      <c r="BR98" s="16">
        <v>8426.4174902600007</v>
      </c>
      <c r="BS98" s="16">
        <v>8345.4544821199997</v>
      </c>
      <c r="BT98" s="16">
        <v>8397.6781622599974</v>
      </c>
      <c r="BU98" s="16">
        <v>7999.2555036099984</v>
      </c>
      <c r="BV98" s="16">
        <v>6549.4826533695468</v>
      </c>
      <c r="BW98" s="16">
        <v>6840.6131472700026</v>
      </c>
      <c r="BX98" s="16">
        <v>6928.7208315300004</v>
      </c>
      <c r="BY98" s="16">
        <v>6705.9651903200001</v>
      </c>
      <c r="BZ98" s="16">
        <v>6830.1516955699999</v>
      </c>
      <c r="CA98" s="16">
        <v>8058.8615566799981</v>
      </c>
      <c r="CB98" s="16">
        <v>8425.3394646299985</v>
      </c>
      <c r="CC98" s="16">
        <v>8692.3612607799969</v>
      </c>
      <c r="CD98" s="16">
        <v>8897.7331194400012</v>
      </c>
      <c r="CE98" s="16">
        <v>9134.7248990199987</v>
      </c>
      <c r="CF98" s="16">
        <v>7748.4412824200017</v>
      </c>
      <c r="CG98" s="16">
        <v>7823.1572247399999</v>
      </c>
      <c r="CH98" s="16">
        <v>7987.4355634099993</v>
      </c>
      <c r="CI98" s="16">
        <v>7944.9225904999985</v>
      </c>
      <c r="CJ98" s="16">
        <v>8679.8555119099983</v>
      </c>
      <c r="CK98" s="16">
        <v>9010.6225175399977</v>
      </c>
      <c r="CL98" s="16">
        <v>9471.1797493999984</v>
      </c>
      <c r="CM98" s="16">
        <v>9760.8237480000007</v>
      </c>
      <c r="CN98" s="16">
        <v>10062.044875379997</v>
      </c>
      <c r="CO98" s="16">
        <v>10334.166068350005</v>
      </c>
      <c r="CP98" s="16">
        <v>10554.771129800001</v>
      </c>
      <c r="CQ98" s="16">
        <v>10851.72562655</v>
      </c>
      <c r="CR98" s="16">
        <v>10761.831500139999</v>
      </c>
      <c r="CS98" s="16">
        <v>10780.81518718</v>
      </c>
      <c r="CT98" s="16">
        <v>11188.232604010002</v>
      </c>
      <c r="CU98" s="16">
        <v>10952.148906180004</v>
      </c>
      <c r="CV98" s="16">
        <v>11121.983369000005</v>
      </c>
      <c r="CW98" s="16">
        <v>10279.995794779999</v>
      </c>
      <c r="CX98" s="16">
        <v>10377.36981278</v>
      </c>
      <c r="CY98" s="16">
        <v>10513.37192179</v>
      </c>
      <c r="CZ98" s="16">
        <v>10559.01318104</v>
      </c>
      <c r="DA98" s="16">
        <v>10482.788623159997</v>
      </c>
      <c r="DB98" s="16">
        <v>10237.367642029998</v>
      </c>
      <c r="DC98" s="16">
        <v>10308.033895869998</v>
      </c>
      <c r="DD98" s="16">
        <v>10797.58290589</v>
      </c>
      <c r="DE98" s="16">
        <v>10984.372288749999</v>
      </c>
      <c r="DF98" s="16">
        <v>9981.2025665199981</v>
      </c>
      <c r="DG98" s="16">
        <v>10284.4074982</v>
      </c>
      <c r="DH98" s="16">
        <v>10262.292053379999</v>
      </c>
      <c r="DI98" s="16">
        <v>10703.049287509999</v>
      </c>
      <c r="DJ98" s="16">
        <v>10910.027600399999</v>
      </c>
      <c r="DK98" s="16">
        <v>11349.25020545</v>
      </c>
      <c r="DL98" s="16">
        <v>13281.177872464998</v>
      </c>
      <c r="DM98" s="16">
        <v>14027.811954430003</v>
      </c>
      <c r="DN98" s="16">
        <v>14580.375443629997</v>
      </c>
      <c r="DO98" s="16">
        <v>13617.642821375</v>
      </c>
      <c r="DP98" s="16">
        <v>13779.840737205004</v>
      </c>
      <c r="DQ98" s="16">
        <v>13910.860809994992</v>
      </c>
      <c r="DR98" s="16">
        <v>14352.641908821501</v>
      </c>
      <c r="DS98" s="16">
        <v>14801.058309361495</v>
      </c>
      <c r="DT98" s="16">
        <v>15349.712491511493</v>
      </c>
      <c r="DU98" s="16">
        <v>16179.999102351498</v>
      </c>
      <c r="DV98" s="16">
        <v>16516.723368236497</v>
      </c>
      <c r="DW98" s="16">
        <v>16887.118382749002</v>
      </c>
      <c r="DX98" s="16">
        <v>16979.301671058998</v>
      </c>
      <c r="DY98" s="16">
        <v>17339.221506415499</v>
      </c>
      <c r="DZ98" s="16">
        <v>17476.961371099002</v>
      </c>
    </row>
    <row r="99" spans="1:130" s="18" customFormat="1" x14ac:dyDescent="0.3">
      <c r="A99" s="15" t="s">
        <v>111</v>
      </c>
      <c r="B99" s="16">
        <v>36.362687629999996</v>
      </c>
      <c r="C99" s="16">
        <v>35.92966157</v>
      </c>
      <c r="D99" s="16">
        <v>35.85229485</v>
      </c>
      <c r="E99" s="16">
        <v>37.026632370000002</v>
      </c>
      <c r="F99" s="16">
        <v>36.956279311999999</v>
      </c>
      <c r="G99" s="16">
        <v>68.035110105999991</v>
      </c>
      <c r="H99" s="16">
        <v>67.762292912000021</v>
      </c>
      <c r="I99" s="16">
        <v>74.56741524200001</v>
      </c>
      <c r="J99" s="16">
        <v>60.769647922000004</v>
      </c>
      <c r="K99" s="16">
        <v>64.18759</v>
      </c>
      <c r="L99" s="16">
        <v>62.202592531999997</v>
      </c>
      <c r="M99" s="16">
        <v>80.149008722000005</v>
      </c>
      <c r="N99" s="16">
        <v>81.409331982000012</v>
      </c>
      <c r="O99" s="16">
        <v>82</v>
      </c>
      <c r="P99" s="16">
        <v>83.715173352000008</v>
      </c>
      <c r="Q99" s="16">
        <v>120.26065254200002</v>
      </c>
      <c r="R99" s="16">
        <v>132.43502215199999</v>
      </c>
      <c r="S99" s="16">
        <v>132.27483264200001</v>
      </c>
      <c r="T99" s="16">
        <v>143.476580708</v>
      </c>
      <c r="U99" s="16">
        <v>135.992754878</v>
      </c>
      <c r="V99" s="16">
        <v>109.10009572799999</v>
      </c>
      <c r="W99" s="16">
        <v>106.09556273799997</v>
      </c>
      <c r="X99" s="16">
        <v>109.06423196799999</v>
      </c>
      <c r="Y99" s="16">
        <v>110.515243818</v>
      </c>
      <c r="Z99" s="16">
        <v>98.044146757999982</v>
      </c>
      <c r="AA99" s="16">
        <v>175.26197023999995</v>
      </c>
      <c r="AB99" s="16">
        <v>165.64656870999997</v>
      </c>
      <c r="AC99" s="16">
        <v>185.26220728000004</v>
      </c>
      <c r="AD99" s="16">
        <v>187.14630574</v>
      </c>
      <c r="AE99" s="16">
        <v>185.41382239000001</v>
      </c>
      <c r="AF99" s="16">
        <v>182.56969516999999</v>
      </c>
      <c r="AG99" s="16">
        <v>187.85056810000003</v>
      </c>
      <c r="AH99" s="16">
        <v>155.22491737000001</v>
      </c>
      <c r="AI99" s="16">
        <v>150.65647730000006</v>
      </c>
      <c r="AJ99" s="16">
        <v>157.61845430999995</v>
      </c>
      <c r="AK99" s="16">
        <v>157.63233008100002</v>
      </c>
      <c r="AL99" s="16">
        <v>156.45708268000001</v>
      </c>
      <c r="AM99" s="16">
        <v>157.73696020999998</v>
      </c>
      <c r="AN99" s="16">
        <v>111.40393852</v>
      </c>
      <c r="AO99" s="16">
        <v>123.27670173999999</v>
      </c>
      <c r="AP99" s="16">
        <v>112.13313768000002</v>
      </c>
      <c r="AQ99" s="16">
        <v>106.12143571</v>
      </c>
      <c r="AR99" s="16">
        <v>107.62528819000001</v>
      </c>
      <c r="AS99" s="16">
        <v>108.34146509000001</v>
      </c>
      <c r="AT99" s="16">
        <v>107.84116503</v>
      </c>
      <c r="AU99" s="16">
        <v>97.859606060000004</v>
      </c>
      <c r="AV99" s="16">
        <v>96.952390810000011</v>
      </c>
      <c r="AW99" s="16">
        <v>109.56782129</v>
      </c>
      <c r="AX99" s="16">
        <v>109.24304939000001</v>
      </c>
      <c r="AY99" s="16">
        <v>109.43149891000002</v>
      </c>
      <c r="AZ99" s="16">
        <v>100.73115196000001</v>
      </c>
      <c r="BA99" s="16">
        <v>97.023896739999998</v>
      </c>
      <c r="BB99" s="16">
        <v>104.44645158</v>
      </c>
      <c r="BC99" s="16">
        <v>106.38582612</v>
      </c>
      <c r="BD99" s="16">
        <v>106.34064199000002</v>
      </c>
      <c r="BE99" s="16">
        <v>106.36536663000001</v>
      </c>
      <c r="BF99" s="16">
        <v>103.73820604999999</v>
      </c>
      <c r="BG99" s="16">
        <v>108.65074745</v>
      </c>
      <c r="BH99" s="16">
        <v>97.854605880000022</v>
      </c>
      <c r="BI99" s="16">
        <v>72.676247480000001</v>
      </c>
      <c r="BJ99" s="16">
        <v>62.454466760000003</v>
      </c>
      <c r="BK99" s="16">
        <v>69.545560100000003</v>
      </c>
      <c r="BL99" s="16">
        <v>67.410039249999997</v>
      </c>
      <c r="BM99" s="16">
        <v>71.013075430000001</v>
      </c>
      <c r="BN99" s="16">
        <v>73.689345329999995</v>
      </c>
      <c r="BO99" s="16">
        <v>75.278721250000018</v>
      </c>
      <c r="BP99" s="16">
        <v>69.665761580000023</v>
      </c>
      <c r="BQ99" s="16">
        <v>72.252889780000018</v>
      </c>
      <c r="BR99" s="16">
        <v>68.609281920000015</v>
      </c>
      <c r="BS99" s="16">
        <v>77.245905700000023</v>
      </c>
      <c r="BT99" s="16">
        <v>73.513748379999996</v>
      </c>
      <c r="BU99" s="16">
        <v>76.764098400000009</v>
      </c>
      <c r="BV99" s="16">
        <v>86.927388340000007</v>
      </c>
      <c r="BW99" s="16">
        <v>82.733907639999998</v>
      </c>
      <c r="BX99" s="16">
        <v>89.213146999999992</v>
      </c>
      <c r="BY99" s="16">
        <v>97.505100340000013</v>
      </c>
      <c r="BZ99" s="16">
        <v>90.757632550000011</v>
      </c>
      <c r="CA99" s="16">
        <v>123.31280346</v>
      </c>
      <c r="CB99" s="16">
        <v>128.69508758000001</v>
      </c>
      <c r="CC99" s="16">
        <v>126.45498321999999</v>
      </c>
      <c r="CD99" s="16">
        <v>126.88681821000003</v>
      </c>
      <c r="CE99" s="16">
        <v>103.00635777000004</v>
      </c>
      <c r="CF99" s="16">
        <v>96.369539930000002</v>
      </c>
      <c r="CG99" s="16">
        <v>92.109799050000021</v>
      </c>
      <c r="CH99" s="16">
        <v>104.73894487000001</v>
      </c>
      <c r="CI99" s="16">
        <v>100.67944922000001</v>
      </c>
      <c r="CJ99" s="16">
        <v>97.635149300000009</v>
      </c>
      <c r="CK99" s="16">
        <v>105.57293177</v>
      </c>
      <c r="CL99" s="16">
        <v>134.56477957999999</v>
      </c>
      <c r="CM99" s="16">
        <v>153.87407926999998</v>
      </c>
      <c r="CN99" s="16">
        <v>155.71920797999999</v>
      </c>
      <c r="CO99" s="16">
        <v>137.17583739999998</v>
      </c>
      <c r="CP99" s="16">
        <v>136.60492220999996</v>
      </c>
      <c r="CQ99" s="16">
        <v>122.72255937000001</v>
      </c>
      <c r="CR99" s="16">
        <v>105.14399526999999</v>
      </c>
      <c r="CS99" s="16">
        <v>104.95003305</v>
      </c>
      <c r="CT99" s="16">
        <v>106.24444199999999</v>
      </c>
      <c r="CU99" s="16">
        <v>102.86053996000001</v>
      </c>
      <c r="CV99" s="16">
        <v>104.13607365999999</v>
      </c>
      <c r="CW99" s="16">
        <v>82.827004850000009</v>
      </c>
      <c r="CX99" s="16">
        <v>85.232048590000019</v>
      </c>
      <c r="CY99" s="16">
        <v>83.049204529999983</v>
      </c>
      <c r="CZ99" s="16">
        <v>223.87496305999997</v>
      </c>
      <c r="DA99" s="16">
        <v>221.90808057999993</v>
      </c>
      <c r="DB99" s="16">
        <v>211.75299271</v>
      </c>
      <c r="DC99" s="16">
        <v>209.0082852700001</v>
      </c>
      <c r="DD99" s="16">
        <v>152.09277674999998</v>
      </c>
      <c r="DE99" s="16">
        <v>149.01226426999997</v>
      </c>
      <c r="DF99" s="16">
        <v>127.99550502000001</v>
      </c>
      <c r="DG99" s="16">
        <v>125.23202028999998</v>
      </c>
      <c r="DH99" s="16">
        <v>115.28757248999999</v>
      </c>
      <c r="DI99" s="16">
        <v>53.66329721000001</v>
      </c>
      <c r="DJ99" s="16">
        <v>48.150818879999996</v>
      </c>
      <c r="DK99" s="16">
        <v>51.82357617000001</v>
      </c>
      <c r="DL99" s="16">
        <v>76.381329589999993</v>
      </c>
      <c r="DM99" s="16">
        <v>84.195327419999998</v>
      </c>
      <c r="DN99" s="16">
        <v>85.625516019999992</v>
      </c>
      <c r="DO99" s="16">
        <v>79.625676079999991</v>
      </c>
      <c r="DP99" s="16">
        <v>78.458721819999994</v>
      </c>
      <c r="DQ99" s="16">
        <v>78.045171390000007</v>
      </c>
      <c r="DR99" s="16">
        <v>72.439557369999989</v>
      </c>
      <c r="DS99" s="16">
        <v>76.926562479999987</v>
      </c>
      <c r="DT99" s="16">
        <v>154.63865877999999</v>
      </c>
      <c r="DU99" s="16">
        <v>108.05414022000001</v>
      </c>
      <c r="DV99" s="16">
        <v>110.39955642000001</v>
      </c>
      <c r="DW99" s="16">
        <v>114.63674383999999</v>
      </c>
      <c r="DX99" s="16">
        <v>113.04781615000003</v>
      </c>
      <c r="DY99" s="16">
        <v>112.18392479000001</v>
      </c>
      <c r="DZ99" s="16">
        <v>109.41920161000002</v>
      </c>
    </row>
    <row r="100" spans="1:130" s="18" customFormat="1" x14ac:dyDescent="0.3">
      <c r="A100" s="15" t="s">
        <v>112</v>
      </c>
      <c r="B100" s="16">
        <v>177.4190858</v>
      </c>
      <c r="C100" s="16">
        <v>188.2801499</v>
      </c>
      <c r="D100" s="16">
        <v>208.08345310000001</v>
      </c>
      <c r="E100" s="16">
        <v>206.98805490000001</v>
      </c>
      <c r="F100" s="16">
        <v>220.95343665940001</v>
      </c>
      <c r="G100" s="16">
        <v>183.5678004454</v>
      </c>
      <c r="H100" s="16">
        <v>195.52651530633005</v>
      </c>
      <c r="I100" s="16">
        <v>160.23773419433002</v>
      </c>
      <c r="J100" s="16">
        <v>118.94780983713</v>
      </c>
      <c r="K100" s="16">
        <v>152.52867999999998</v>
      </c>
      <c r="L100" s="16">
        <v>160.13592724613</v>
      </c>
      <c r="M100" s="16">
        <v>156.94551338612999</v>
      </c>
      <c r="N100" s="16">
        <v>165.01486276453002</v>
      </c>
      <c r="O100" s="16">
        <v>165.8</v>
      </c>
      <c r="P100" s="16">
        <v>180.98545118773004</v>
      </c>
      <c r="Q100" s="16">
        <v>192.08402753273006</v>
      </c>
      <c r="R100" s="16">
        <v>204.94024092573002</v>
      </c>
      <c r="S100" s="16">
        <v>212.74149386862999</v>
      </c>
      <c r="T100" s="16">
        <v>270.66515217863014</v>
      </c>
      <c r="U100" s="16">
        <v>266.50039798263009</v>
      </c>
      <c r="V100" s="16">
        <v>276.33116630563006</v>
      </c>
      <c r="W100" s="16">
        <v>272.66666539562999</v>
      </c>
      <c r="X100" s="16">
        <v>273.38775482563</v>
      </c>
      <c r="Y100" s="16">
        <v>280.23963339562999</v>
      </c>
      <c r="Z100" s="16">
        <v>295.46556580563004</v>
      </c>
      <c r="AA100" s="16">
        <v>295.35021958999999</v>
      </c>
      <c r="AB100" s="16">
        <v>305.30909477</v>
      </c>
      <c r="AC100" s="16">
        <v>308.99828939999992</v>
      </c>
      <c r="AD100" s="16">
        <v>304.66606702000001</v>
      </c>
      <c r="AE100" s="16">
        <v>300.09805587999995</v>
      </c>
      <c r="AF100" s="16">
        <v>217.89060438999999</v>
      </c>
      <c r="AG100" s="16">
        <v>203.21398672000001</v>
      </c>
      <c r="AH100" s="16">
        <v>199.69519839999998</v>
      </c>
      <c r="AI100" s="16">
        <v>208.73481820000001</v>
      </c>
      <c r="AJ100" s="16">
        <v>201.19798180999999</v>
      </c>
      <c r="AK100" s="16">
        <v>191.95122257099996</v>
      </c>
      <c r="AL100" s="16">
        <v>220.10051622</v>
      </c>
      <c r="AM100" s="16">
        <v>130.45331777999999</v>
      </c>
      <c r="AN100" s="16">
        <v>134.76170624999997</v>
      </c>
      <c r="AO100" s="16">
        <v>132.78212019999998</v>
      </c>
      <c r="AP100" s="16">
        <v>112.98105201999999</v>
      </c>
      <c r="AQ100" s="16">
        <v>145.71192711999998</v>
      </c>
      <c r="AR100" s="16">
        <v>123.94378014999999</v>
      </c>
      <c r="AS100" s="16">
        <v>137.7344449</v>
      </c>
      <c r="AT100" s="16">
        <v>141.57742674999997</v>
      </c>
      <c r="AU100" s="16">
        <v>143.05022304999997</v>
      </c>
      <c r="AV100" s="16">
        <v>151.07497460000002</v>
      </c>
      <c r="AW100" s="16">
        <v>231.85484618000001</v>
      </c>
      <c r="AX100" s="16">
        <v>248.42907423</v>
      </c>
      <c r="AY100" s="16">
        <v>164.27986119999997</v>
      </c>
      <c r="AZ100" s="16">
        <v>175.54743040670002</v>
      </c>
      <c r="BA100" s="16">
        <v>169.28063886999999</v>
      </c>
      <c r="BB100" s="16">
        <v>166.29781195999999</v>
      </c>
      <c r="BC100" s="16">
        <v>166.72755324000002</v>
      </c>
      <c r="BD100" s="16">
        <v>163.26778763999999</v>
      </c>
      <c r="BE100" s="16">
        <v>158.49199811999998</v>
      </c>
      <c r="BF100" s="16">
        <v>169.12389148000003</v>
      </c>
      <c r="BG100" s="16">
        <v>161.73293861999997</v>
      </c>
      <c r="BH100" s="16">
        <v>143.09638714999997</v>
      </c>
      <c r="BI100" s="16">
        <v>150.18379098000005</v>
      </c>
      <c r="BJ100" s="16">
        <v>174.53210328999998</v>
      </c>
      <c r="BK100" s="16">
        <v>154.47460727000001</v>
      </c>
      <c r="BL100" s="16">
        <v>153.92263111000003</v>
      </c>
      <c r="BM100" s="16">
        <v>156.15112249999999</v>
      </c>
      <c r="BN100" s="16">
        <v>156.36270180999998</v>
      </c>
      <c r="BO100" s="16">
        <v>165.18689174999997</v>
      </c>
      <c r="BP100" s="16">
        <v>171.40133912000002</v>
      </c>
      <c r="BQ100" s="16">
        <v>160.84105667000003</v>
      </c>
      <c r="BR100" s="16">
        <v>161.41608445999998</v>
      </c>
      <c r="BS100" s="16">
        <v>153.33371934000002</v>
      </c>
      <c r="BT100" s="16">
        <v>147.18917981999999</v>
      </c>
      <c r="BU100" s="16">
        <v>162.84673153000003</v>
      </c>
      <c r="BV100" s="16">
        <v>155.72457488000003</v>
      </c>
      <c r="BW100" s="16">
        <v>111.21684254999998</v>
      </c>
      <c r="BX100" s="16">
        <v>116.70754759999998</v>
      </c>
      <c r="BY100" s="16">
        <v>131.31385903</v>
      </c>
      <c r="BZ100" s="16">
        <v>188.25883811</v>
      </c>
      <c r="CA100" s="16">
        <v>178.94753194999998</v>
      </c>
      <c r="CB100" s="16">
        <v>184.45287446000003</v>
      </c>
      <c r="CC100" s="16">
        <v>150.14598829000002</v>
      </c>
      <c r="CD100" s="16">
        <v>167.3015355</v>
      </c>
      <c r="CE100" s="16">
        <v>134.91219325</v>
      </c>
      <c r="CF100" s="16">
        <v>143.17265137999999</v>
      </c>
      <c r="CG100" s="16">
        <v>140.09972493999999</v>
      </c>
      <c r="CH100" s="16">
        <v>199.66402850000003</v>
      </c>
      <c r="CI100" s="16">
        <v>209.60144776999999</v>
      </c>
      <c r="CJ100" s="16">
        <v>207.03588407999999</v>
      </c>
      <c r="CK100" s="16">
        <v>218.76408911000001</v>
      </c>
      <c r="CL100" s="16">
        <v>256.16022975999999</v>
      </c>
      <c r="CM100" s="16">
        <v>280.41190954000001</v>
      </c>
      <c r="CN100" s="16">
        <v>274.35964325999998</v>
      </c>
      <c r="CO100" s="16">
        <v>291.27443890000001</v>
      </c>
      <c r="CP100" s="16">
        <v>260.01995381000006</v>
      </c>
      <c r="CQ100" s="16">
        <v>306.01250296000001</v>
      </c>
      <c r="CR100" s="16">
        <v>339.13544453999998</v>
      </c>
      <c r="CS100" s="16">
        <v>326.78475465999998</v>
      </c>
      <c r="CT100" s="16">
        <v>273.28968954000004</v>
      </c>
      <c r="CU100" s="16">
        <v>275.32388561000005</v>
      </c>
      <c r="CV100" s="16">
        <v>347.79307123000001</v>
      </c>
      <c r="CW100" s="16">
        <v>345.45585561000001</v>
      </c>
      <c r="CX100" s="16">
        <v>342.60339536999999</v>
      </c>
      <c r="CY100" s="16">
        <v>338.62563920000008</v>
      </c>
      <c r="CZ100" s="16">
        <v>377.54794902000003</v>
      </c>
      <c r="DA100" s="16">
        <v>366.48288163999985</v>
      </c>
      <c r="DB100" s="16">
        <v>360.94965375999993</v>
      </c>
      <c r="DC100" s="16">
        <v>358.82037962999999</v>
      </c>
      <c r="DD100" s="16">
        <v>335.26801661000002</v>
      </c>
      <c r="DE100" s="16">
        <v>328.38288243999995</v>
      </c>
      <c r="DF100" s="16">
        <v>367.04590827999999</v>
      </c>
      <c r="DG100" s="16">
        <v>359.67087798</v>
      </c>
      <c r="DH100" s="16">
        <v>304.24039385000003</v>
      </c>
      <c r="DI100" s="16">
        <v>291.86097295000002</v>
      </c>
      <c r="DJ100" s="16">
        <v>289.33401558000008</v>
      </c>
      <c r="DK100" s="16">
        <v>289.73364657000002</v>
      </c>
      <c r="DL100" s="16">
        <v>328.44142621999998</v>
      </c>
      <c r="DM100" s="16">
        <v>319.63826592999999</v>
      </c>
      <c r="DN100" s="16">
        <v>319.12794383999994</v>
      </c>
      <c r="DO100" s="16">
        <v>283.66593402000001</v>
      </c>
      <c r="DP100" s="16">
        <v>282.94132754999993</v>
      </c>
      <c r="DQ100" s="16">
        <v>285.31152504999994</v>
      </c>
      <c r="DR100" s="16">
        <v>416.41860197000005</v>
      </c>
      <c r="DS100" s="16">
        <v>442.32288404000002</v>
      </c>
      <c r="DT100" s="16">
        <v>469.40358171000008</v>
      </c>
      <c r="DU100" s="16">
        <v>484.29159908999998</v>
      </c>
      <c r="DV100" s="16">
        <v>490.50427126</v>
      </c>
      <c r="DW100" s="16">
        <v>496.68641107999991</v>
      </c>
      <c r="DX100" s="16">
        <v>487.77429092999995</v>
      </c>
      <c r="DY100" s="16">
        <v>486.3245133499999</v>
      </c>
      <c r="DZ100" s="16">
        <v>497.93818596999989</v>
      </c>
    </row>
    <row r="101" spans="1:130" s="18" customFormat="1" x14ac:dyDescent="0.3">
      <c r="A101" s="15" t="s">
        <v>113</v>
      </c>
      <c r="B101" s="16">
        <v>537.33861009999998</v>
      </c>
      <c r="C101" s="16">
        <v>578.48336180000001</v>
      </c>
      <c r="D101" s="16">
        <v>580.05268809999995</v>
      </c>
      <c r="E101" s="16">
        <v>595.22188919999996</v>
      </c>
      <c r="F101" s="16">
        <v>607.02647786659998</v>
      </c>
      <c r="G101" s="16">
        <v>621.92837508959985</v>
      </c>
      <c r="H101" s="16">
        <v>712.44662649185</v>
      </c>
      <c r="I101" s="16">
        <v>715.94798019885002</v>
      </c>
      <c r="J101" s="16">
        <v>720.86943730885002</v>
      </c>
      <c r="K101" s="16">
        <v>710.81426999999996</v>
      </c>
      <c r="L101" s="16">
        <v>755.19689057485004</v>
      </c>
      <c r="M101" s="16">
        <v>840.25776691484998</v>
      </c>
      <c r="N101" s="16">
        <v>840.1149304748501</v>
      </c>
      <c r="O101" s="16">
        <v>838.4</v>
      </c>
      <c r="P101" s="16">
        <v>862.43752076985004</v>
      </c>
      <c r="Q101" s="16">
        <v>1038.6529646198501</v>
      </c>
      <c r="R101" s="16">
        <v>1025.7355835389503</v>
      </c>
      <c r="S101" s="16">
        <v>1028.2816044578497</v>
      </c>
      <c r="T101" s="16">
        <v>1044.85326705785</v>
      </c>
      <c r="U101" s="16">
        <v>1065.4442944078498</v>
      </c>
      <c r="V101" s="16">
        <v>1061.5825818698499</v>
      </c>
      <c r="W101" s="16">
        <v>1063.9483768478497</v>
      </c>
      <c r="X101" s="16">
        <v>1015.7355401978501</v>
      </c>
      <c r="Y101" s="16">
        <v>1029.0893027334059</v>
      </c>
      <c r="Z101" s="16">
        <v>922.75570571785011</v>
      </c>
      <c r="AA101" s="16">
        <v>945.72730034999972</v>
      </c>
      <c r="AB101" s="16">
        <v>954.41703341000027</v>
      </c>
      <c r="AC101" s="16">
        <v>976.76364886999977</v>
      </c>
      <c r="AD101" s="16">
        <v>983.96681250999973</v>
      </c>
      <c r="AE101" s="16">
        <v>977.95695067000008</v>
      </c>
      <c r="AF101" s="16">
        <v>950.47311083999989</v>
      </c>
      <c r="AG101" s="16">
        <v>975.68902347000017</v>
      </c>
      <c r="AH101" s="16">
        <v>1014.5818200800001</v>
      </c>
      <c r="AI101" s="16">
        <v>999.86986927000009</v>
      </c>
      <c r="AJ101" s="16">
        <v>994.23516488999996</v>
      </c>
      <c r="AK101" s="16">
        <v>1014.6328354999997</v>
      </c>
      <c r="AL101" s="16">
        <v>1078.3171043999998</v>
      </c>
      <c r="AM101" s="16">
        <v>1034.5815075876001</v>
      </c>
      <c r="AN101" s="16">
        <v>979.7926310675997</v>
      </c>
      <c r="AO101" s="16">
        <v>1084.73511869</v>
      </c>
      <c r="AP101" s="16">
        <v>970.33708975000002</v>
      </c>
      <c r="AQ101" s="16">
        <v>926.05579745</v>
      </c>
      <c r="AR101" s="16">
        <v>950.12579277000009</v>
      </c>
      <c r="AS101" s="16">
        <v>883.88665616800017</v>
      </c>
      <c r="AT101" s="16">
        <v>917.17838760999985</v>
      </c>
      <c r="AU101" s="16">
        <v>922.29176327000005</v>
      </c>
      <c r="AV101" s="16">
        <v>910.92862370999978</v>
      </c>
      <c r="AW101" s="16">
        <v>1027.7482966636478</v>
      </c>
      <c r="AX101" s="16">
        <v>1043.480502163648</v>
      </c>
      <c r="AY101" s="16">
        <v>1064.0239269399997</v>
      </c>
      <c r="AZ101" s="16">
        <v>1121.7384131899998</v>
      </c>
      <c r="BA101" s="16">
        <v>1143.7708707504996</v>
      </c>
      <c r="BB101" s="16">
        <v>1138.8549733799998</v>
      </c>
      <c r="BC101" s="16">
        <v>1215.935076</v>
      </c>
      <c r="BD101" s="16">
        <v>1189.6669943910001</v>
      </c>
      <c r="BE101" s="16">
        <v>1207.65318611</v>
      </c>
      <c r="BF101" s="16">
        <v>1251.5100026100001</v>
      </c>
      <c r="BG101" s="16">
        <v>1266.67126813</v>
      </c>
      <c r="BH101" s="16">
        <v>1210.0969758299998</v>
      </c>
      <c r="BI101" s="16">
        <v>1242.1498252689498</v>
      </c>
      <c r="BJ101" s="16">
        <v>1300.6564792583715</v>
      </c>
      <c r="BK101" s="16">
        <v>1302.2778931400003</v>
      </c>
      <c r="BL101" s="16">
        <v>1175.6824618624003</v>
      </c>
      <c r="BM101" s="16">
        <v>1262.61444087</v>
      </c>
      <c r="BN101" s="16">
        <v>1291.8105502200003</v>
      </c>
      <c r="BO101" s="16">
        <v>1347.3119033859996</v>
      </c>
      <c r="BP101" s="16">
        <v>1280.99668686</v>
      </c>
      <c r="BQ101" s="16">
        <v>1276.7723532999998</v>
      </c>
      <c r="BR101" s="16">
        <v>1300.2735367899995</v>
      </c>
      <c r="BS101" s="16">
        <v>1226.6895223399999</v>
      </c>
      <c r="BT101" s="16">
        <v>1252.6563053699997</v>
      </c>
      <c r="BU101" s="16">
        <v>1279.4765667000001</v>
      </c>
      <c r="BV101" s="16">
        <v>878.33372026000018</v>
      </c>
      <c r="BW101" s="16">
        <v>1025.0788941400001</v>
      </c>
      <c r="BX101" s="16">
        <v>1008.67618845</v>
      </c>
      <c r="BY101" s="16">
        <v>1065.3391451999998</v>
      </c>
      <c r="BZ101" s="16">
        <v>1082.4563962</v>
      </c>
      <c r="CA101" s="16">
        <v>1078.86143541</v>
      </c>
      <c r="CB101" s="16">
        <v>1136.8865937899998</v>
      </c>
      <c r="CC101" s="16">
        <v>1203.02358005</v>
      </c>
      <c r="CD101" s="16">
        <v>1250.5140749900002</v>
      </c>
      <c r="CE101" s="16">
        <v>1366.09247652</v>
      </c>
      <c r="CF101" s="16">
        <v>1240.1906912500003</v>
      </c>
      <c r="CG101" s="16">
        <v>1228.7448360200003</v>
      </c>
      <c r="CH101" s="16">
        <v>1250.3266282300003</v>
      </c>
      <c r="CI101" s="16">
        <v>1236.0958349</v>
      </c>
      <c r="CJ101" s="16">
        <v>1243.3290526000003</v>
      </c>
      <c r="CK101" s="16">
        <v>1288.06562682</v>
      </c>
      <c r="CL101" s="16">
        <v>1270.3940092600003</v>
      </c>
      <c r="CM101" s="16">
        <v>1315.5130184200004</v>
      </c>
      <c r="CN101" s="16">
        <v>1375.74660176</v>
      </c>
      <c r="CO101" s="16">
        <v>1384.8162298599998</v>
      </c>
      <c r="CP101" s="16">
        <v>2063.4761088399996</v>
      </c>
      <c r="CQ101" s="16">
        <v>2177.81626392</v>
      </c>
      <c r="CR101" s="16">
        <v>1429.3768020999998</v>
      </c>
      <c r="CS101" s="16">
        <v>1456.6001777199997</v>
      </c>
      <c r="CT101" s="16">
        <v>1597.2997756500001</v>
      </c>
      <c r="CU101" s="16">
        <v>1602.7859082299999</v>
      </c>
      <c r="CV101" s="16">
        <v>1613.5958982900002</v>
      </c>
      <c r="CW101" s="16">
        <v>1604.20551009</v>
      </c>
      <c r="CX101" s="16">
        <v>1617.5761897600003</v>
      </c>
      <c r="CY101" s="16">
        <v>1651.1252718400001</v>
      </c>
      <c r="CZ101" s="16">
        <v>2034.8007248899996</v>
      </c>
      <c r="DA101" s="16">
        <v>2041.2931476499998</v>
      </c>
      <c r="DB101" s="16">
        <v>1920.0121583500004</v>
      </c>
      <c r="DC101" s="16">
        <v>2056.2400090299998</v>
      </c>
      <c r="DD101" s="16">
        <v>2003.4907104499991</v>
      </c>
      <c r="DE101" s="16">
        <v>1982.9288449799999</v>
      </c>
      <c r="DF101" s="16">
        <v>1533.2258003399998</v>
      </c>
      <c r="DG101" s="16">
        <v>1531.3373295499994</v>
      </c>
      <c r="DH101" s="16">
        <v>1552.6306580500002</v>
      </c>
      <c r="DI101" s="16">
        <v>1491.4246518599994</v>
      </c>
      <c r="DJ101" s="16">
        <v>1424.4164825099999</v>
      </c>
      <c r="DK101" s="16">
        <v>1425.3262473400002</v>
      </c>
      <c r="DL101" s="16">
        <v>1474.7266221300006</v>
      </c>
      <c r="DM101" s="16">
        <v>1587.7120809499997</v>
      </c>
      <c r="DN101" s="16">
        <v>1489.4163049599999</v>
      </c>
      <c r="DO101" s="16">
        <v>1715.4587018099996</v>
      </c>
      <c r="DP101" s="16">
        <v>1729.2899604700001</v>
      </c>
      <c r="DQ101" s="16">
        <v>1734.7642009399999</v>
      </c>
      <c r="DR101" s="16">
        <v>1827.29988764</v>
      </c>
      <c r="DS101" s="16">
        <v>1870.1972547399998</v>
      </c>
      <c r="DT101" s="16">
        <v>1917.3861712099999</v>
      </c>
      <c r="DU101" s="16">
        <v>1869.2609023499997</v>
      </c>
      <c r="DV101" s="16">
        <v>1833.4201763099998</v>
      </c>
      <c r="DW101" s="16">
        <v>1904.5993207299994</v>
      </c>
      <c r="DX101" s="16">
        <v>1915.9997579599999</v>
      </c>
      <c r="DY101" s="16">
        <v>1924.2125274099997</v>
      </c>
      <c r="DZ101" s="16">
        <v>1776.5406020499997</v>
      </c>
    </row>
    <row r="102" spans="1:130" s="18" customFormat="1" x14ac:dyDescent="0.3">
      <c r="A102" s="15" t="s">
        <v>114</v>
      </c>
      <c r="B102" s="16">
        <v>1634.7400540000001</v>
      </c>
      <c r="C102" s="16">
        <v>1617.452591</v>
      </c>
      <c r="D102" s="16">
        <v>1753.003682</v>
      </c>
      <c r="E102" s="16">
        <v>1768.531596</v>
      </c>
      <c r="F102" s="16">
        <v>1759.9763372100006</v>
      </c>
      <c r="G102" s="16">
        <v>1766.2237406500005</v>
      </c>
      <c r="H102" s="16">
        <v>1803.3510420599996</v>
      </c>
      <c r="I102" s="16">
        <v>1843.1513303399997</v>
      </c>
      <c r="J102" s="16">
        <v>1745.5255923999998</v>
      </c>
      <c r="K102" s="16">
        <v>1832.3209099999999</v>
      </c>
      <c r="L102" s="16">
        <v>1856.6626699899994</v>
      </c>
      <c r="M102" s="16">
        <v>1967.1794912499993</v>
      </c>
      <c r="N102" s="16">
        <v>2128.5054522700002</v>
      </c>
      <c r="O102" s="16">
        <v>2168.8000000000002</v>
      </c>
      <c r="P102" s="16">
        <v>2195.5445974699996</v>
      </c>
      <c r="Q102" s="16">
        <v>2175.0840212700004</v>
      </c>
      <c r="R102" s="16">
        <v>2328.4040640900002</v>
      </c>
      <c r="S102" s="16">
        <v>2433.9074612599993</v>
      </c>
      <c r="T102" s="16">
        <v>2414.9879561120001</v>
      </c>
      <c r="U102" s="16">
        <v>2513.0392292899996</v>
      </c>
      <c r="V102" s="16">
        <v>2549.058888309999</v>
      </c>
      <c r="W102" s="16">
        <v>2641.10998797</v>
      </c>
      <c r="X102" s="16">
        <v>2542.0038429700007</v>
      </c>
      <c r="Y102" s="16">
        <v>2678.1975839800007</v>
      </c>
      <c r="Z102" s="16">
        <v>2821.3482377799996</v>
      </c>
      <c r="AA102" s="16">
        <v>2937.6906204100005</v>
      </c>
      <c r="AB102" s="16">
        <v>3030.3671436500013</v>
      </c>
      <c r="AC102" s="16">
        <v>3156.6998151600005</v>
      </c>
      <c r="AD102" s="16">
        <v>3262.18700962</v>
      </c>
      <c r="AE102" s="16">
        <v>3305.7717324200012</v>
      </c>
      <c r="AF102" s="16">
        <v>3561.6083321599999</v>
      </c>
      <c r="AG102" s="16">
        <v>3627.3894355599996</v>
      </c>
      <c r="AH102" s="16">
        <v>3600.8374903299991</v>
      </c>
      <c r="AI102" s="16">
        <v>3532.1169781599992</v>
      </c>
      <c r="AJ102" s="16">
        <v>3534.3995124999992</v>
      </c>
      <c r="AK102" s="16">
        <v>3725.1906906100003</v>
      </c>
      <c r="AL102" s="16">
        <v>4194.3976177300001</v>
      </c>
      <c r="AM102" s="16">
        <v>3886.5756126056003</v>
      </c>
      <c r="AN102" s="16">
        <v>3610.6294199856006</v>
      </c>
      <c r="AO102" s="16">
        <v>4251.3990907699999</v>
      </c>
      <c r="AP102" s="16">
        <v>3735.9003112499995</v>
      </c>
      <c r="AQ102" s="16">
        <v>3942.3864796200019</v>
      </c>
      <c r="AR102" s="16">
        <v>4048.1766440100009</v>
      </c>
      <c r="AS102" s="16">
        <v>4131.7827167760006</v>
      </c>
      <c r="AT102" s="16">
        <v>4122.8914443900003</v>
      </c>
      <c r="AU102" s="16">
        <v>4139.8323116999982</v>
      </c>
      <c r="AV102" s="16">
        <v>4137.7360233174077</v>
      </c>
      <c r="AW102" s="16">
        <v>4441.7463700236167</v>
      </c>
      <c r="AX102" s="16">
        <v>4538.7936861836151</v>
      </c>
      <c r="AY102" s="16">
        <v>4612.0987642800001</v>
      </c>
      <c r="AZ102" s="16">
        <v>4806.5131260599992</v>
      </c>
      <c r="BA102" s="16">
        <v>4968.4037798070003</v>
      </c>
      <c r="BB102" s="16">
        <v>4786.1337411999993</v>
      </c>
      <c r="BC102" s="16">
        <v>4835.3506091299978</v>
      </c>
      <c r="BD102" s="16">
        <v>5025.9705248199998</v>
      </c>
      <c r="BE102" s="16">
        <v>5007.6187778200001</v>
      </c>
      <c r="BF102" s="16">
        <v>5049.7719559055549</v>
      </c>
      <c r="BG102" s="16">
        <v>5183.371083699999</v>
      </c>
      <c r="BH102" s="16">
        <v>5094.4029123599985</v>
      </c>
      <c r="BI102" s="16">
        <v>5170.5307959558995</v>
      </c>
      <c r="BJ102" s="16">
        <v>5115.6958394862604</v>
      </c>
      <c r="BK102" s="16">
        <v>5033.29230653375</v>
      </c>
      <c r="BL102" s="16">
        <v>5141.984149135279</v>
      </c>
      <c r="BM102" s="16">
        <v>5358.2994108699986</v>
      </c>
      <c r="BN102" s="16">
        <v>5438.4645599399992</v>
      </c>
      <c r="BO102" s="16">
        <v>5518.2848321559986</v>
      </c>
      <c r="BP102" s="16">
        <v>5150.3515700099997</v>
      </c>
      <c r="BQ102" s="16">
        <v>5134.4164753700006</v>
      </c>
      <c r="BR102" s="16">
        <v>5244.3893752499998</v>
      </c>
      <c r="BS102" s="16">
        <v>5067.5649088399978</v>
      </c>
      <c r="BT102" s="16">
        <v>5045.3090245699977</v>
      </c>
      <c r="BU102" s="16">
        <v>5079.4934640639985</v>
      </c>
      <c r="BV102" s="16">
        <v>3947.0177939339992</v>
      </c>
      <c r="BW102" s="16">
        <v>4130.2517148839997</v>
      </c>
      <c r="BX102" s="16">
        <v>4273.98471255</v>
      </c>
      <c r="BY102" s="16">
        <v>4543.7174285899991</v>
      </c>
      <c r="BZ102" s="16">
        <v>4577.5966274800012</v>
      </c>
      <c r="CA102" s="16">
        <v>4709.0721643999996</v>
      </c>
      <c r="CB102" s="16">
        <v>4843.2832512699988</v>
      </c>
      <c r="CC102" s="16">
        <v>4897.4091254099994</v>
      </c>
      <c r="CD102" s="16">
        <v>5022.6315649799999</v>
      </c>
      <c r="CE102" s="16">
        <v>5056.0987012599999</v>
      </c>
      <c r="CF102" s="16">
        <v>4676.4796712699999</v>
      </c>
      <c r="CG102" s="16">
        <v>4763.7244501300011</v>
      </c>
      <c r="CH102" s="16">
        <v>4906.5423431699992</v>
      </c>
      <c r="CI102" s="16">
        <v>4887.4609744400013</v>
      </c>
      <c r="CJ102" s="16">
        <v>4977.1223114800014</v>
      </c>
      <c r="CK102" s="16">
        <v>5175.8592109899992</v>
      </c>
      <c r="CL102" s="16">
        <v>5338.9432580099992</v>
      </c>
      <c r="CM102" s="16">
        <v>5561.6666061399992</v>
      </c>
      <c r="CN102" s="16">
        <v>5933.5042619499991</v>
      </c>
      <c r="CO102" s="16">
        <v>5735.3934245299988</v>
      </c>
      <c r="CP102" s="16">
        <v>5834.039121230001</v>
      </c>
      <c r="CQ102" s="16">
        <v>5928.0716882500001</v>
      </c>
      <c r="CR102" s="16">
        <v>6411.2251237600012</v>
      </c>
      <c r="CS102" s="16">
        <v>6587.2784757500003</v>
      </c>
      <c r="CT102" s="16">
        <v>6655.2930756200003</v>
      </c>
      <c r="CU102" s="16">
        <v>6557.982917979999</v>
      </c>
      <c r="CV102" s="16">
        <v>6674.8302608500007</v>
      </c>
      <c r="CW102" s="16">
        <v>6516.8026156099995</v>
      </c>
      <c r="CX102" s="16">
        <v>6566.1412293100002</v>
      </c>
      <c r="CY102" s="16">
        <v>6553.9324260900012</v>
      </c>
      <c r="CZ102" s="16">
        <v>6957.0640426400014</v>
      </c>
      <c r="DA102" s="16">
        <v>7164.5191990199992</v>
      </c>
      <c r="DB102" s="16">
        <v>6786.9859081200002</v>
      </c>
      <c r="DC102" s="16">
        <v>6819.1070249900004</v>
      </c>
      <c r="DD102" s="16">
        <v>6869.4112450899975</v>
      </c>
      <c r="DE102" s="16">
        <v>6933.1655188199993</v>
      </c>
      <c r="DF102" s="16">
        <v>6659.1001120200008</v>
      </c>
      <c r="DG102" s="16">
        <v>6676.9411120599989</v>
      </c>
      <c r="DH102" s="16">
        <v>6466.5184529899971</v>
      </c>
      <c r="DI102" s="16">
        <v>6254.5902724599991</v>
      </c>
      <c r="DJ102" s="16">
        <v>6200.4768464599993</v>
      </c>
      <c r="DK102" s="16">
        <v>6294.0750858800011</v>
      </c>
      <c r="DL102" s="16">
        <v>6492.4482739899995</v>
      </c>
      <c r="DM102" s="16">
        <v>6495.7301079400004</v>
      </c>
      <c r="DN102" s="16">
        <v>6533.4674710899981</v>
      </c>
      <c r="DO102" s="16">
        <v>6231.4780244099993</v>
      </c>
      <c r="DP102" s="16">
        <v>6337.6632659399993</v>
      </c>
      <c r="DQ102" s="16">
        <v>6366.7365969599996</v>
      </c>
      <c r="DR102" s="16">
        <v>6613.0465644799979</v>
      </c>
      <c r="DS102" s="16">
        <v>6787.6491519599986</v>
      </c>
      <c r="DT102" s="16">
        <v>7446.1006421999955</v>
      </c>
      <c r="DU102" s="16">
        <v>6804.3696746799988</v>
      </c>
      <c r="DV102" s="16">
        <v>7005.4164482199967</v>
      </c>
      <c r="DW102" s="16">
        <v>7132.1827520499965</v>
      </c>
      <c r="DX102" s="16">
        <v>7060.0183407300001</v>
      </c>
      <c r="DY102" s="16">
        <v>7283.9378583899988</v>
      </c>
      <c r="DZ102" s="16">
        <v>7372.8170775500002</v>
      </c>
    </row>
    <row r="103" spans="1:130" s="18" customFormat="1" x14ac:dyDescent="0.3">
      <c r="A103" s="15" t="s">
        <v>115</v>
      </c>
      <c r="B103" s="16">
        <v>316.99052919999997</v>
      </c>
      <c r="C103" s="16">
        <v>366.72025500000001</v>
      </c>
      <c r="D103" s="16">
        <v>359.92744260000001</v>
      </c>
      <c r="E103" s="16">
        <v>362.88462700000002</v>
      </c>
      <c r="F103" s="16">
        <v>369.86964014699993</v>
      </c>
      <c r="G103" s="16">
        <v>369.93143279600002</v>
      </c>
      <c r="H103" s="16">
        <v>380.02908283600004</v>
      </c>
      <c r="I103" s="16">
        <v>381.77505905300006</v>
      </c>
      <c r="J103" s="16">
        <v>382.95700460800003</v>
      </c>
      <c r="K103" s="16">
        <v>383.70259999999996</v>
      </c>
      <c r="L103" s="16">
        <v>347.62861356099995</v>
      </c>
      <c r="M103" s="16">
        <v>428.20527549100001</v>
      </c>
      <c r="N103" s="16">
        <v>428.97892334899996</v>
      </c>
      <c r="O103" s="16">
        <v>428.5</v>
      </c>
      <c r="P103" s="16">
        <v>428.22164653100003</v>
      </c>
      <c r="Q103" s="16">
        <v>460.35810803200013</v>
      </c>
      <c r="R103" s="16">
        <v>430.21102864200003</v>
      </c>
      <c r="S103" s="16">
        <v>431.19632379199999</v>
      </c>
      <c r="T103" s="16">
        <v>414.73186227700006</v>
      </c>
      <c r="U103" s="16">
        <v>394.22846539700009</v>
      </c>
      <c r="V103" s="16">
        <v>374.82855674700016</v>
      </c>
      <c r="W103" s="16">
        <v>362.50609861700008</v>
      </c>
      <c r="X103" s="16">
        <v>390.07658847700009</v>
      </c>
      <c r="Y103" s="16">
        <v>389.88721689700009</v>
      </c>
      <c r="Z103" s="16">
        <v>438.28491806700015</v>
      </c>
      <c r="AA103" s="16">
        <v>438.69699091700016</v>
      </c>
      <c r="AB103" s="16">
        <v>442.87060156700016</v>
      </c>
      <c r="AC103" s="16">
        <v>460.62968118700007</v>
      </c>
      <c r="AD103" s="16">
        <v>460.74321719699998</v>
      </c>
      <c r="AE103" s="16">
        <v>466.76491186700002</v>
      </c>
      <c r="AF103" s="16">
        <v>502.17835977000004</v>
      </c>
      <c r="AG103" s="16">
        <v>497.07590844000003</v>
      </c>
      <c r="AH103" s="16">
        <v>500.85310597</v>
      </c>
      <c r="AI103" s="16">
        <v>542.95525360000011</v>
      </c>
      <c r="AJ103" s="16">
        <v>531.95463143000006</v>
      </c>
      <c r="AK103" s="16">
        <v>530.54596579100007</v>
      </c>
      <c r="AL103" s="16">
        <v>520.04080456100007</v>
      </c>
      <c r="AM103" s="16">
        <v>512.79668937100007</v>
      </c>
      <c r="AN103" s="16">
        <v>393.31538647000002</v>
      </c>
      <c r="AO103" s="16">
        <v>551.13479287999996</v>
      </c>
      <c r="AP103" s="16">
        <v>348.55371425999999</v>
      </c>
      <c r="AQ103" s="16">
        <v>343.55984667999996</v>
      </c>
      <c r="AR103" s="16">
        <v>347.54002955999999</v>
      </c>
      <c r="AS103" s="16">
        <v>348.00790783000002</v>
      </c>
      <c r="AT103" s="16">
        <v>339.22781230999999</v>
      </c>
      <c r="AU103" s="16">
        <v>345.00610748000003</v>
      </c>
      <c r="AV103" s="16">
        <v>358.46949072000001</v>
      </c>
      <c r="AW103" s="16">
        <v>394.38085118999993</v>
      </c>
      <c r="AX103" s="16">
        <v>425.63115662000001</v>
      </c>
      <c r="AY103" s="16">
        <v>401.71925626000007</v>
      </c>
      <c r="AZ103" s="16">
        <v>422.71824190999996</v>
      </c>
      <c r="BA103" s="16">
        <v>409.03527313000012</v>
      </c>
      <c r="BB103" s="16">
        <v>445.9214059200001</v>
      </c>
      <c r="BC103" s="16">
        <v>441.19872135000003</v>
      </c>
      <c r="BD103" s="16">
        <v>454.38054248999998</v>
      </c>
      <c r="BE103" s="16">
        <v>451.22109707000004</v>
      </c>
      <c r="BF103" s="16">
        <v>453.85479627000007</v>
      </c>
      <c r="BG103" s="16">
        <v>382.92640883999997</v>
      </c>
      <c r="BH103" s="16">
        <v>372.72678985999988</v>
      </c>
      <c r="BI103" s="16">
        <v>389.03676287999997</v>
      </c>
      <c r="BJ103" s="16">
        <v>371.32834125000005</v>
      </c>
      <c r="BK103" s="16">
        <v>369.51377922</v>
      </c>
      <c r="BL103" s="16">
        <v>370.86604487</v>
      </c>
      <c r="BM103" s="16">
        <v>357.02974055000004</v>
      </c>
      <c r="BN103" s="16">
        <v>541.0674317500002</v>
      </c>
      <c r="BO103" s="16">
        <v>514.81533110999999</v>
      </c>
      <c r="BP103" s="16">
        <v>496.99263135000024</v>
      </c>
      <c r="BQ103" s="16">
        <v>495.59729963000007</v>
      </c>
      <c r="BR103" s="16">
        <v>507.56748722000009</v>
      </c>
      <c r="BS103" s="16">
        <v>498.68787741</v>
      </c>
      <c r="BT103" s="16">
        <v>488.33405198000008</v>
      </c>
      <c r="BU103" s="16">
        <v>482.77099657000014</v>
      </c>
      <c r="BV103" s="16">
        <v>387.4771687399998</v>
      </c>
      <c r="BW103" s="16">
        <v>416.24517928999995</v>
      </c>
      <c r="BX103" s="16">
        <v>409.61264624</v>
      </c>
      <c r="BY103" s="16">
        <v>250.00242864999996</v>
      </c>
      <c r="BZ103" s="16">
        <v>210.61031896999989</v>
      </c>
      <c r="CA103" s="16">
        <v>206.60380885999996</v>
      </c>
      <c r="CB103" s="16">
        <v>218.68866214999994</v>
      </c>
      <c r="CC103" s="16">
        <v>313.06030800999997</v>
      </c>
      <c r="CD103" s="16">
        <v>329.70820128999998</v>
      </c>
      <c r="CE103" s="16">
        <v>390.29554547999993</v>
      </c>
      <c r="CF103" s="16">
        <v>457.83819139999991</v>
      </c>
      <c r="CG103" s="16">
        <v>464.04957358999991</v>
      </c>
      <c r="CH103" s="16">
        <v>428.98254826999988</v>
      </c>
      <c r="CI103" s="16">
        <v>432.89807528999995</v>
      </c>
      <c r="CJ103" s="16">
        <v>407.55877475999995</v>
      </c>
      <c r="CK103" s="16">
        <v>429.08162820999996</v>
      </c>
      <c r="CL103" s="16">
        <v>825.29765129000032</v>
      </c>
      <c r="CM103" s="16">
        <v>806.33547372999999</v>
      </c>
      <c r="CN103" s="16">
        <v>842.01018440999997</v>
      </c>
      <c r="CO103" s="16">
        <v>812.01975041000037</v>
      </c>
      <c r="CP103" s="16">
        <v>827.15817469000024</v>
      </c>
      <c r="CQ103" s="16">
        <v>810.05583437000007</v>
      </c>
      <c r="CR103" s="16">
        <v>837.01037416999998</v>
      </c>
      <c r="CS103" s="16">
        <v>627.003916</v>
      </c>
      <c r="CT103" s="16">
        <v>616.67761985999994</v>
      </c>
      <c r="CU103" s="16">
        <v>421.40775210999999</v>
      </c>
      <c r="CV103" s="16">
        <v>422.21068109999999</v>
      </c>
      <c r="CW103" s="16">
        <v>454.83340155999997</v>
      </c>
      <c r="CX103" s="16">
        <v>451.69728141000013</v>
      </c>
      <c r="CY103" s="16">
        <v>444.18288406999994</v>
      </c>
      <c r="CZ103" s="16">
        <v>492.33929404999998</v>
      </c>
      <c r="DA103" s="16">
        <v>544.35559498999999</v>
      </c>
      <c r="DB103" s="16">
        <v>511.07039066000004</v>
      </c>
      <c r="DC103" s="16">
        <v>506.35101079999998</v>
      </c>
      <c r="DD103" s="16">
        <v>401.03742501000005</v>
      </c>
      <c r="DE103" s="16">
        <v>387.40639488000005</v>
      </c>
      <c r="DF103" s="16">
        <v>375.68869546000002</v>
      </c>
      <c r="DG103" s="16">
        <v>373.33178069000007</v>
      </c>
      <c r="DH103" s="16">
        <v>372.73176702000001</v>
      </c>
      <c r="DI103" s="16">
        <v>441.62795117000002</v>
      </c>
      <c r="DJ103" s="16">
        <v>442.12904879000001</v>
      </c>
      <c r="DK103" s="16">
        <v>439.10668592000002</v>
      </c>
      <c r="DL103" s="16">
        <v>432.20772807999998</v>
      </c>
      <c r="DM103" s="16">
        <v>432.30781501999996</v>
      </c>
      <c r="DN103" s="16">
        <v>499.05393817999999</v>
      </c>
      <c r="DO103" s="16">
        <v>499.09483244999996</v>
      </c>
      <c r="DP103" s="16">
        <v>535.1484403500001</v>
      </c>
      <c r="DQ103" s="16">
        <v>538.36065187999998</v>
      </c>
      <c r="DR103" s="16">
        <v>549.81310810000002</v>
      </c>
      <c r="DS103" s="16">
        <v>568.46869850000007</v>
      </c>
      <c r="DT103" s="16">
        <v>572.70323744999996</v>
      </c>
      <c r="DU103" s="16">
        <v>577.25655601000005</v>
      </c>
      <c r="DV103" s="16">
        <v>578.49801431999992</v>
      </c>
      <c r="DW103" s="16">
        <v>593.1622328499999</v>
      </c>
      <c r="DX103" s="16">
        <v>578.76978692000012</v>
      </c>
      <c r="DY103" s="16">
        <v>599.94326441999999</v>
      </c>
      <c r="DZ103" s="16">
        <v>597.46543681000003</v>
      </c>
    </row>
    <row r="104" spans="1:130" s="18" customFormat="1" x14ac:dyDescent="0.3">
      <c r="A104" s="15" t="s">
        <v>116</v>
      </c>
      <c r="B104" s="16">
        <v>3021.1730280000002</v>
      </c>
      <c r="C104" s="16">
        <v>2962.830191</v>
      </c>
      <c r="D104" s="16">
        <v>2957.6650800000002</v>
      </c>
      <c r="E104" s="16">
        <v>2907.723297</v>
      </c>
      <c r="F104" s="16">
        <v>2910.5632764129996</v>
      </c>
      <c r="G104" s="16">
        <v>2894.834465897</v>
      </c>
      <c r="H104" s="16">
        <v>2941.5562827287999</v>
      </c>
      <c r="I104" s="16">
        <v>3123.0643992388004</v>
      </c>
      <c r="J104" s="16">
        <v>3008.3542618688007</v>
      </c>
      <c r="K104" s="16">
        <v>3046.7309700000001</v>
      </c>
      <c r="L104" s="16">
        <v>2995.4792575987994</v>
      </c>
      <c r="M104" s="16">
        <v>3140.7956141487989</v>
      </c>
      <c r="N104" s="16">
        <v>2140.1157244077995</v>
      </c>
      <c r="O104" s="16">
        <v>2048.6</v>
      </c>
      <c r="P104" s="16">
        <v>2131.4932477528</v>
      </c>
      <c r="Q104" s="16">
        <v>2174.6295241728003</v>
      </c>
      <c r="R104" s="16">
        <v>1827.5306572318002</v>
      </c>
      <c r="S104" s="16">
        <v>1852.5762566517994</v>
      </c>
      <c r="T104" s="16">
        <v>1857.5780154228003</v>
      </c>
      <c r="U104" s="16">
        <v>1816.1834837127997</v>
      </c>
      <c r="V104" s="16">
        <v>1940.5972345711994</v>
      </c>
      <c r="W104" s="16">
        <v>2053.7947435868005</v>
      </c>
      <c r="X104" s="16">
        <v>2090.2948289768001</v>
      </c>
      <c r="Y104" s="16">
        <v>2050.5996897734667</v>
      </c>
      <c r="Z104" s="16">
        <v>2157.3159613768003</v>
      </c>
      <c r="AA104" s="16">
        <v>2048.4071465299999</v>
      </c>
      <c r="AB104" s="16">
        <v>2162.2930104000006</v>
      </c>
      <c r="AC104" s="16">
        <v>2247.6368430599996</v>
      </c>
      <c r="AD104" s="16">
        <v>2263.3982369599994</v>
      </c>
      <c r="AE104" s="16">
        <v>2317.0764997699998</v>
      </c>
      <c r="AF104" s="16">
        <v>2373.1166628999995</v>
      </c>
      <c r="AG104" s="16">
        <v>2450.1172283699998</v>
      </c>
      <c r="AH104" s="16">
        <v>2459.2808600599992</v>
      </c>
      <c r="AI104" s="16">
        <v>2414.4092889900007</v>
      </c>
      <c r="AJ104" s="16">
        <v>2447.1143901100004</v>
      </c>
      <c r="AK104" s="16">
        <v>2564.1568397510005</v>
      </c>
      <c r="AL104" s="16">
        <v>2706.7086419000002</v>
      </c>
      <c r="AM104" s="16">
        <v>2645.9519864399999</v>
      </c>
      <c r="AN104" s="16">
        <v>2560.0596733100001</v>
      </c>
      <c r="AO104" s="16">
        <v>2782.6417400899991</v>
      </c>
      <c r="AP104" s="16">
        <v>2369.8456137500007</v>
      </c>
      <c r="AQ104" s="16">
        <v>2469.241728479999</v>
      </c>
      <c r="AR104" s="16">
        <v>2253.1059984699996</v>
      </c>
      <c r="AS104" s="16">
        <v>2321.63683188</v>
      </c>
      <c r="AT104" s="16">
        <v>2451.0990532700007</v>
      </c>
      <c r="AU104" s="16">
        <v>2480.9445979199991</v>
      </c>
      <c r="AV104" s="16">
        <v>2488.7420372957399</v>
      </c>
      <c r="AW104" s="16">
        <v>2787.0866832300007</v>
      </c>
      <c r="AX104" s="16">
        <v>2721.9756803400005</v>
      </c>
      <c r="AY104" s="16">
        <v>2683.2195085599997</v>
      </c>
      <c r="AZ104" s="16">
        <v>2748.8011647199996</v>
      </c>
      <c r="BA104" s="16">
        <v>2715.5615424799994</v>
      </c>
      <c r="BB104" s="16">
        <v>2517.7343609099999</v>
      </c>
      <c r="BC104" s="16">
        <v>2538.7149466999999</v>
      </c>
      <c r="BD104" s="16">
        <v>2581.8488603100009</v>
      </c>
      <c r="BE104" s="16">
        <v>2617.3499024499993</v>
      </c>
      <c r="BF104" s="16">
        <v>2436.1462820400006</v>
      </c>
      <c r="BG104" s="16">
        <v>2633.5268208799994</v>
      </c>
      <c r="BH104" s="16">
        <v>2583.2160148399998</v>
      </c>
      <c r="BI104" s="16">
        <v>2669.2231513399993</v>
      </c>
      <c r="BJ104" s="16">
        <v>2715.6770308200007</v>
      </c>
      <c r="BK104" s="16">
        <v>2684.9889072999999</v>
      </c>
      <c r="BL104" s="16">
        <v>2755.2895133099992</v>
      </c>
      <c r="BM104" s="16">
        <v>3089.90538388</v>
      </c>
      <c r="BN104" s="16">
        <v>3124.8055194399999</v>
      </c>
      <c r="BO104" s="16">
        <v>3093.4266286999991</v>
      </c>
      <c r="BP104" s="16">
        <v>2832.0780812500002</v>
      </c>
      <c r="BQ104" s="16">
        <v>2791.7776997579999</v>
      </c>
      <c r="BR104" s="16">
        <v>2844.9704257600001</v>
      </c>
      <c r="BS104" s="16">
        <v>2870.9297575400005</v>
      </c>
      <c r="BT104" s="16">
        <v>2698.2742700599997</v>
      </c>
      <c r="BU104" s="16">
        <v>3321.2617920899988</v>
      </c>
      <c r="BV104" s="16">
        <v>2646.2866795899999</v>
      </c>
      <c r="BW104" s="16">
        <v>2749.0891950799987</v>
      </c>
      <c r="BX104" s="16">
        <v>2759.1934322699994</v>
      </c>
      <c r="BY104" s="16">
        <v>2777.9707370399997</v>
      </c>
      <c r="BZ104" s="16">
        <v>2773.2384057199993</v>
      </c>
      <c r="CA104" s="16">
        <v>2750.0656171499995</v>
      </c>
      <c r="CB104" s="16">
        <v>2733.7409638699996</v>
      </c>
      <c r="CC104" s="16">
        <v>2776.4368925199992</v>
      </c>
      <c r="CD104" s="16">
        <v>2764.9626762899998</v>
      </c>
      <c r="CE104" s="16">
        <v>2802.1194532300001</v>
      </c>
      <c r="CF104" s="16">
        <v>2492.22750739</v>
      </c>
      <c r="CG104" s="16">
        <v>2467.9697741499995</v>
      </c>
      <c r="CH104" s="16">
        <v>2563.7513683599991</v>
      </c>
      <c r="CI104" s="16">
        <v>2464.3439245900026</v>
      </c>
      <c r="CJ104" s="16">
        <v>2209.7730573500007</v>
      </c>
      <c r="CK104" s="16">
        <v>2525.3594158400006</v>
      </c>
      <c r="CL104" s="16">
        <v>2539.0139087199996</v>
      </c>
      <c r="CM104" s="16">
        <v>2784.6692940399994</v>
      </c>
      <c r="CN104" s="16">
        <v>4437.591958179999</v>
      </c>
      <c r="CO104" s="16">
        <v>4543.4447952799992</v>
      </c>
      <c r="CP104" s="16">
        <v>4603.7741334200009</v>
      </c>
      <c r="CQ104" s="16">
        <v>4600.9224424510003</v>
      </c>
      <c r="CR104" s="16">
        <v>2951.8841254109993</v>
      </c>
      <c r="CS104" s="16">
        <v>2995.5379488666995</v>
      </c>
      <c r="CT104" s="16">
        <v>2825.0979006709995</v>
      </c>
      <c r="CU104" s="16">
        <v>2674.3900302210004</v>
      </c>
      <c r="CV104" s="16">
        <v>2841.2886212410003</v>
      </c>
      <c r="CW104" s="16">
        <v>2790.8153368799994</v>
      </c>
      <c r="CX104" s="16">
        <v>3028.7106154300004</v>
      </c>
      <c r="CY104" s="16">
        <v>3126.2799152000002</v>
      </c>
      <c r="CZ104" s="16">
        <v>3365.3140103700007</v>
      </c>
      <c r="DA104" s="16">
        <v>3343.7398314900001</v>
      </c>
      <c r="DB104" s="16">
        <v>3368.93312186</v>
      </c>
      <c r="DC104" s="16">
        <v>3307.5365867100004</v>
      </c>
      <c r="DD104" s="16">
        <v>2827.5692298099998</v>
      </c>
      <c r="DE104" s="16">
        <v>2760.4406578900002</v>
      </c>
      <c r="DF104" s="16">
        <v>2531.4085631099997</v>
      </c>
      <c r="DG104" s="16">
        <v>2558.0428412799997</v>
      </c>
      <c r="DH104" s="16">
        <v>2580.0027907799999</v>
      </c>
      <c r="DI104" s="16">
        <v>2720.2639830499998</v>
      </c>
      <c r="DJ104" s="16">
        <v>2736.27591592</v>
      </c>
      <c r="DK104" s="16">
        <v>2816.8579741399994</v>
      </c>
      <c r="DL104" s="16">
        <v>2772.8151167079996</v>
      </c>
      <c r="DM104" s="16">
        <v>2779.3625334680009</v>
      </c>
      <c r="DN104" s="16">
        <v>2809.9917804980005</v>
      </c>
      <c r="DO104" s="16">
        <v>2529.8522306980003</v>
      </c>
      <c r="DP104" s="16">
        <v>2526.3300150080004</v>
      </c>
      <c r="DQ104" s="16">
        <v>2532.9226427980002</v>
      </c>
      <c r="DR104" s="16">
        <v>2656.4219160779994</v>
      </c>
      <c r="DS104" s="16">
        <v>2572.1950308679998</v>
      </c>
      <c r="DT104" s="16">
        <v>2884.4868631479994</v>
      </c>
      <c r="DU104" s="16">
        <v>3051.48681756</v>
      </c>
      <c r="DV104" s="16">
        <v>3065.9817871199998</v>
      </c>
      <c r="DW104" s="16">
        <v>3083.8580766799992</v>
      </c>
      <c r="DX104" s="16">
        <v>3003.2093294199994</v>
      </c>
      <c r="DY104" s="16">
        <v>3011.6801413699991</v>
      </c>
      <c r="DZ104" s="16">
        <v>3045.4753402799997</v>
      </c>
    </row>
    <row r="105" spans="1:130" s="14" customFormat="1" x14ac:dyDescent="0.3">
      <c r="A105" s="12" t="s">
        <v>117</v>
      </c>
      <c r="B105" s="13">
        <v>3676.1040000000003</v>
      </c>
      <c r="C105" s="13">
        <v>3770.94</v>
      </c>
      <c r="D105" s="13">
        <v>3815.75</v>
      </c>
      <c r="E105" s="13">
        <v>3647.85</v>
      </c>
      <c r="F105" s="13">
        <v>3734.3147302999996</v>
      </c>
      <c r="G105" s="13">
        <v>3720.6986040420002</v>
      </c>
      <c r="H105" s="13">
        <v>3761.0396575620002</v>
      </c>
      <c r="I105" s="13">
        <v>3797.136272662</v>
      </c>
      <c r="J105" s="13">
        <v>3678.2996151094994</v>
      </c>
      <c r="K105" s="13">
        <v>3859.6988500000002</v>
      </c>
      <c r="L105" s="13">
        <v>3917.7729986219992</v>
      </c>
      <c r="M105" s="13">
        <v>4134.495843572</v>
      </c>
      <c r="N105" s="13">
        <v>4287.2861998619992</v>
      </c>
      <c r="O105" s="13">
        <v>4562.8</v>
      </c>
      <c r="P105" s="13">
        <v>4587.2378891019989</v>
      </c>
      <c r="Q105" s="13">
        <v>4735.5641961319998</v>
      </c>
      <c r="R105" s="13">
        <v>4664.7946726170057</v>
      </c>
      <c r="S105" s="13">
        <v>5145.3397018580054</v>
      </c>
      <c r="T105" s="13">
        <v>5457.8827194102259</v>
      </c>
      <c r="U105" s="13">
        <v>5828.8999612780062</v>
      </c>
      <c r="V105" s="13">
        <v>6054.5617597460059</v>
      </c>
      <c r="W105" s="13">
        <v>6215.0978710020054</v>
      </c>
      <c r="X105" s="13">
        <v>6172.6145877800045</v>
      </c>
      <c r="Y105" s="13">
        <v>6685.5716695330057</v>
      </c>
      <c r="Z105" s="13">
        <v>6887.2480217374523</v>
      </c>
      <c r="AA105" s="13">
        <v>6751.9068362300068</v>
      </c>
      <c r="AB105" s="13">
        <v>6615.1031909200055</v>
      </c>
      <c r="AC105" s="13">
        <v>6625.3972434600009</v>
      </c>
      <c r="AD105" s="13">
        <v>6776.19440209</v>
      </c>
      <c r="AE105" s="13">
        <v>6765.9687888299995</v>
      </c>
      <c r="AF105" s="13">
        <v>7272.885447117993</v>
      </c>
      <c r="AG105" s="13">
        <v>7330.963629177988</v>
      </c>
      <c r="AH105" s="13">
        <v>7320.5916286279944</v>
      </c>
      <c r="AI105" s="13">
        <v>7365.8335470480015</v>
      </c>
      <c r="AJ105" s="13">
        <v>7945.9457155380005</v>
      </c>
      <c r="AK105" s="13">
        <v>8239.599990441</v>
      </c>
      <c r="AL105" s="13">
        <v>8749.0191468210014</v>
      </c>
      <c r="AM105" s="13">
        <v>8566.2003774529985</v>
      </c>
      <c r="AN105" s="13">
        <v>9203.2192276299993</v>
      </c>
      <c r="AO105" s="13">
        <v>9531.0711354699997</v>
      </c>
      <c r="AP105" s="13">
        <v>9145.7581600900066</v>
      </c>
      <c r="AQ105" s="13">
        <v>9444.6016255400064</v>
      </c>
      <c r="AR105" s="13">
        <v>9611.6211320000093</v>
      </c>
      <c r="AS105" s="13">
        <v>9831.6367573840089</v>
      </c>
      <c r="AT105" s="13">
        <v>9937.17727904001</v>
      </c>
      <c r="AU105" s="13">
        <v>10639.736739289998</v>
      </c>
      <c r="AV105" s="13">
        <v>10495.91391157</v>
      </c>
      <c r="AW105" s="13">
        <v>10238.765594510962</v>
      </c>
      <c r="AX105" s="13">
        <v>10900.388574299399</v>
      </c>
      <c r="AY105" s="13">
        <v>9360.9140627500001</v>
      </c>
      <c r="AZ105" s="13">
        <v>8977.0262777399985</v>
      </c>
      <c r="BA105" s="13">
        <v>9308.2328397399997</v>
      </c>
      <c r="BB105" s="13">
        <v>9056.9962087300009</v>
      </c>
      <c r="BC105" s="13">
        <v>9286.9381402399995</v>
      </c>
      <c r="BD105" s="13">
        <v>9627.1211294739987</v>
      </c>
      <c r="BE105" s="13">
        <v>9470.8939582599996</v>
      </c>
      <c r="BF105" s="13">
        <v>10784.895505689999</v>
      </c>
      <c r="BG105" s="13">
        <v>11834.022431570002</v>
      </c>
      <c r="BH105" s="13">
        <v>11194.18134524</v>
      </c>
      <c r="BI105" s="13">
        <v>11285.199939249998</v>
      </c>
      <c r="BJ105" s="13">
        <v>10965.415877481002</v>
      </c>
      <c r="BK105" s="13">
        <v>10666.072367721003</v>
      </c>
      <c r="BL105" s="13">
        <v>10683.510133521</v>
      </c>
      <c r="BM105" s="13">
        <v>10937.985495859999</v>
      </c>
      <c r="BN105" s="13">
        <v>11554.8</v>
      </c>
      <c r="BO105" s="13">
        <v>11499.442468997</v>
      </c>
      <c r="BP105" s="13">
        <v>11610.938363351001</v>
      </c>
      <c r="BQ105" s="13">
        <v>13659.232370469999</v>
      </c>
      <c r="BR105" s="13">
        <v>14475.853961389999</v>
      </c>
      <c r="BS105" s="13">
        <v>15030.103744010001</v>
      </c>
      <c r="BT105" s="13">
        <v>14272.24479354</v>
      </c>
      <c r="BU105" s="13">
        <v>13777.760218995998</v>
      </c>
      <c r="BV105" s="13">
        <v>11339.189020918227</v>
      </c>
      <c r="BW105" s="13">
        <v>12186.434927340002</v>
      </c>
      <c r="BX105" s="13">
        <v>11974.459187700002</v>
      </c>
      <c r="BY105" s="13">
        <v>12165.055335270001</v>
      </c>
      <c r="BZ105" s="13">
        <v>12073.4191438</v>
      </c>
      <c r="CA105" s="13">
        <v>11636.9730177</v>
      </c>
      <c r="CB105" s="13">
        <v>12537.336944929999</v>
      </c>
      <c r="CC105" s="13">
        <v>12920.329868280003</v>
      </c>
      <c r="CD105" s="13">
        <v>13053.540689580002</v>
      </c>
      <c r="CE105" s="13">
        <v>13405.76274158</v>
      </c>
      <c r="CF105" s="13">
        <v>12841.65413409</v>
      </c>
      <c r="CG105" s="13">
        <v>13080.700689770001</v>
      </c>
      <c r="CH105" s="13">
        <v>13717.205751280002</v>
      </c>
      <c r="CI105" s="13">
        <v>13191.48164804</v>
      </c>
      <c r="CJ105" s="13">
        <v>12738.378340250001</v>
      </c>
      <c r="CK105" s="13">
        <v>12904.233421391</v>
      </c>
      <c r="CL105" s="13">
        <v>12839.854450580999</v>
      </c>
      <c r="CM105" s="13">
        <v>13107.334923611001</v>
      </c>
      <c r="CN105" s="13">
        <v>14167.224563791</v>
      </c>
      <c r="CO105" s="13">
        <v>13746.784745060999</v>
      </c>
      <c r="CP105" s="13">
        <v>13666.130587401003</v>
      </c>
      <c r="CQ105" s="13">
        <v>13882.799587181002</v>
      </c>
      <c r="CR105" s="13">
        <v>14872.369088840996</v>
      </c>
      <c r="CS105" s="13">
        <v>14937.818074880999</v>
      </c>
      <c r="CT105" s="13">
        <v>15673.887299061</v>
      </c>
      <c r="CU105" s="13">
        <v>15135.683037980001</v>
      </c>
      <c r="CV105" s="13">
        <v>14904.859870010026</v>
      </c>
      <c r="CW105" s="13">
        <v>13524.024618939995</v>
      </c>
      <c r="CX105" s="13">
        <v>13657.576395229999</v>
      </c>
      <c r="CY105" s="13">
        <v>13675.584679931</v>
      </c>
      <c r="CZ105" s="13">
        <v>14405.928689601</v>
      </c>
      <c r="DA105" s="13">
        <v>14661.791401511</v>
      </c>
      <c r="DB105" s="13">
        <v>14550.924582185999</v>
      </c>
      <c r="DC105" s="13">
        <v>14059.416116056002</v>
      </c>
      <c r="DD105" s="13">
        <v>13307.181867396001</v>
      </c>
      <c r="DE105" s="13">
        <v>13104.530489086002</v>
      </c>
      <c r="DF105" s="13">
        <v>11488.489617506002</v>
      </c>
      <c r="DG105" s="13">
        <v>11200.096198146002</v>
      </c>
      <c r="DH105" s="13">
        <v>11323.831314916</v>
      </c>
      <c r="DI105" s="13">
        <v>12641.127958046</v>
      </c>
      <c r="DJ105" s="13">
        <v>12549.105851906001</v>
      </c>
      <c r="DK105" s="13">
        <v>13105.648730116</v>
      </c>
      <c r="DL105" s="13">
        <v>14313.320187766001</v>
      </c>
      <c r="DM105" s="13">
        <v>14455.748624995998</v>
      </c>
      <c r="DN105" s="13">
        <v>14906.009324475996</v>
      </c>
      <c r="DO105" s="13">
        <v>16129.819018834996</v>
      </c>
      <c r="DP105" s="13">
        <v>15807.712697234996</v>
      </c>
      <c r="DQ105" s="13">
        <v>15883.295541414996</v>
      </c>
      <c r="DR105" s="13">
        <v>19099.281132332497</v>
      </c>
      <c r="DS105" s="13">
        <v>19298.0201533826</v>
      </c>
      <c r="DT105" s="13">
        <v>20182.004252942494</v>
      </c>
      <c r="DU105" s="13">
        <v>73504.893292417939</v>
      </c>
      <c r="DV105" s="13">
        <v>69087.713892454994</v>
      </c>
      <c r="DW105" s="13">
        <v>69382.880995291038</v>
      </c>
      <c r="DX105" s="13">
        <v>70838.195764041011</v>
      </c>
      <c r="DY105" s="13">
        <v>70369.954904296508</v>
      </c>
      <c r="DZ105" s="13">
        <v>71329.798427725298</v>
      </c>
    </row>
    <row r="106" spans="1:130" s="18" customFormat="1" x14ac:dyDescent="0.3">
      <c r="A106" s="15" t="s">
        <v>118</v>
      </c>
      <c r="B106" s="16">
        <v>886.08049040000003</v>
      </c>
      <c r="C106" s="16">
        <v>1029.8404499999999</v>
      </c>
      <c r="D106" s="16">
        <v>1070.323985</v>
      </c>
      <c r="E106" s="16">
        <v>1005.655152</v>
      </c>
      <c r="F106" s="16">
        <v>1120.9187490800002</v>
      </c>
      <c r="G106" s="16">
        <v>1187.5031859999995</v>
      </c>
      <c r="H106" s="16">
        <v>1258.3625893899998</v>
      </c>
      <c r="I106" s="16">
        <v>1342.0345894</v>
      </c>
      <c r="J106" s="16">
        <v>1383.5635438199997</v>
      </c>
      <c r="K106" s="16">
        <v>1546.8155400000001</v>
      </c>
      <c r="L106" s="16">
        <v>1603.6770876299995</v>
      </c>
      <c r="M106" s="16">
        <v>1814.42837095</v>
      </c>
      <c r="N106" s="16">
        <v>1902.3314216700001</v>
      </c>
      <c r="O106" s="16">
        <v>2076.1</v>
      </c>
      <c r="P106" s="16">
        <v>2113.8246681499995</v>
      </c>
      <c r="Q106" s="16">
        <v>2345.8981814299991</v>
      </c>
      <c r="R106" s="16">
        <v>2371.4689853700061</v>
      </c>
      <c r="S106" s="16">
        <v>2626.2274372000056</v>
      </c>
      <c r="T106" s="16">
        <v>2887.7874142900064</v>
      </c>
      <c r="U106" s="16">
        <v>2946.809949980006</v>
      </c>
      <c r="V106" s="16">
        <v>3111.0578002300063</v>
      </c>
      <c r="W106" s="16">
        <v>3270.1007026500065</v>
      </c>
      <c r="X106" s="16">
        <v>3259.9503470100058</v>
      </c>
      <c r="Y106" s="16">
        <v>3506.7528360400065</v>
      </c>
      <c r="Z106" s="16">
        <v>3495.3310743400075</v>
      </c>
      <c r="AA106" s="16">
        <v>3464.5029777600066</v>
      </c>
      <c r="AB106" s="16">
        <v>3398.1106459000066</v>
      </c>
      <c r="AC106" s="16">
        <v>3207.7453136200006</v>
      </c>
      <c r="AD106" s="16">
        <v>3380.9266637599999</v>
      </c>
      <c r="AE106" s="16">
        <v>3367.7227654499993</v>
      </c>
      <c r="AF106" s="16">
        <v>3507.0412383299931</v>
      </c>
      <c r="AG106" s="16">
        <v>3480.2293001799867</v>
      </c>
      <c r="AH106" s="16">
        <v>3518.5509523899932</v>
      </c>
      <c r="AI106" s="16">
        <v>3572.1921509300009</v>
      </c>
      <c r="AJ106" s="16">
        <v>3780.5472332500003</v>
      </c>
      <c r="AK106" s="16">
        <v>3847.5473929310001</v>
      </c>
      <c r="AL106" s="16">
        <v>3873.8092586800003</v>
      </c>
      <c r="AM106" s="16">
        <v>3808.1475758600009</v>
      </c>
      <c r="AN106" s="16">
        <v>3701.2678799200003</v>
      </c>
      <c r="AO106" s="16">
        <v>3788.89056196</v>
      </c>
      <c r="AP106" s="16">
        <v>3773.8043311899983</v>
      </c>
      <c r="AQ106" s="16">
        <v>4000.1583751799994</v>
      </c>
      <c r="AR106" s="16">
        <v>4003.8715986699999</v>
      </c>
      <c r="AS106" s="16">
        <v>3941.7340758299997</v>
      </c>
      <c r="AT106" s="16">
        <v>3946.0108958400006</v>
      </c>
      <c r="AU106" s="16">
        <v>4165.3052324500004</v>
      </c>
      <c r="AV106" s="16">
        <v>4186.0638873900007</v>
      </c>
      <c r="AW106" s="16">
        <v>4125.3771108044812</v>
      </c>
      <c r="AX106" s="16">
        <v>4230.5626475034751</v>
      </c>
      <c r="AY106" s="16">
        <v>3883.77540413</v>
      </c>
      <c r="AZ106" s="16">
        <v>3554.9833517800002</v>
      </c>
      <c r="BA106" s="16">
        <v>3514.8701859500002</v>
      </c>
      <c r="BB106" s="16">
        <v>3393.4711360300003</v>
      </c>
      <c r="BC106" s="16">
        <v>3480.6181664299997</v>
      </c>
      <c r="BD106" s="16">
        <v>3578.4103560199992</v>
      </c>
      <c r="BE106" s="16">
        <v>3511.3355155099998</v>
      </c>
      <c r="BF106" s="16">
        <v>3640.8508008400017</v>
      </c>
      <c r="BG106" s="16">
        <v>4064.485477220001</v>
      </c>
      <c r="BH106" s="16">
        <v>4083.6265978799997</v>
      </c>
      <c r="BI106" s="16">
        <v>4259.1831122200001</v>
      </c>
      <c r="BJ106" s="16">
        <v>4336.5951974199997</v>
      </c>
      <c r="BK106" s="16">
        <v>4246.7709846999996</v>
      </c>
      <c r="BL106" s="16">
        <v>4141.6259127900003</v>
      </c>
      <c r="BM106" s="16">
        <v>3857.2201549400002</v>
      </c>
      <c r="BN106" s="16">
        <v>4073.1229684600003</v>
      </c>
      <c r="BO106" s="16">
        <v>4190.2094796100009</v>
      </c>
      <c r="BP106" s="16">
        <v>4183.1024497800008</v>
      </c>
      <c r="BQ106" s="16">
        <v>4217.63518793</v>
      </c>
      <c r="BR106" s="16">
        <v>4234.7552879100003</v>
      </c>
      <c r="BS106" s="16">
        <v>4355.0956464100009</v>
      </c>
      <c r="BT106" s="16">
        <v>4300.2862888800009</v>
      </c>
      <c r="BU106" s="16">
        <v>4456.1110343999999</v>
      </c>
      <c r="BV106" s="16">
        <v>4381.1357937299999</v>
      </c>
      <c r="BW106" s="16">
        <v>4293.1386128000013</v>
      </c>
      <c r="BX106" s="16">
        <v>4298.9790210199999</v>
      </c>
      <c r="BY106" s="16">
        <v>4187.0608053899996</v>
      </c>
      <c r="BZ106" s="16">
        <v>4406.2253574200013</v>
      </c>
      <c r="CA106" s="16">
        <v>4421.8029339499999</v>
      </c>
      <c r="CB106" s="16">
        <v>4611.6631350800017</v>
      </c>
      <c r="CC106" s="16">
        <v>4649.0210530700015</v>
      </c>
      <c r="CD106" s="16">
        <v>4674.2026199899992</v>
      </c>
      <c r="CE106" s="16">
        <v>4865.3269304200003</v>
      </c>
      <c r="CF106" s="16">
        <v>4803.5701315099996</v>
      </c>
      <c r="CG106" s="16">
        <v>4978.7408057700004</v>
      </c>
      <c r="CH106" s="16">
        <v>5024.2506215900012</v>
      </c>
      <c r="CI106" s="16">
        <v>5021.1776967900005</v>
      </c>
      <c r="CJ106" s="16">
        <v>4673.7804445600013</v>
      </c>
      <c r="CK106" s="16">
        <v>4610.2996053709994</v>
      </c>
      <c r="CL106" s="16">
        <v>4831.0118975210007</v>
      </c>
      <c r="CM106" s="16">
        <v>4982.9209481409998</v>
      </c>
      <c r="CN106" s="16">
        <v>5232.554440130998</v>
      </c>
      <c r="CO106" s="16">
        <v>5209.9978601809989</v>
      </c>
      <c r="CP106" s="16">
        <v>5245.2766637010018</v>
      </c>
      <c r="CQ106" s="16">
        <v>5312.199071811001</v>
      </c>
      <c r="CR106" s="16">
        <v>5619.1515440209996</v>
      </c>
      <c r="CS106" s="16">
        <v>5813.5425794509993</v>
      </c>
      <c r="CT106" s="16">
        <v>5977.8771210010018</v>
      </c>
      <c r="CU106" s="16">
        <v>5927.7341113800012</v>
      </c>
      <c r="CV106" s="16">
        <v>5813.2208947100262</v>
      </c>
      <c r="CW106" s="16">
        <v>4786.7502893299979</v>
      </c>
      <c r="CX106" s="16">
        <v>5016.6100197600017</v>
      </c>
      <c r="CY106" s="16">
        <v>4801.624082401001</v>
      </c>
      <c r="CZ106" s="16">
        <v>5183.8678050010003</v>
      </c>
      <c r="DA106" s="16">
        <v>5182.1078233309991</v>
      </c>
      <c r="DB106" s="16">
        <v>5034.1069414910007</v>
      </c>
      <c r="DC106" s="16">
        <v>4878.9428716210004</v>
      </c>
      <c r="DD106" s="16">
        <v>4895.3275729910001</v>
      </c>
      <c r="DE106" s="16">
        <v>4791.4277877310014</v>
      </c>
      <c r="DF106" s="16">
        <v>3600.1562406410017</v>
      </c>
      <c r="DG106" s="16">
        <v>3565.894171191002</v>
      </c>
      <c r="DH106" s="16">
        <v>3619.6750558010003</v>
      </c>
      <c r="DI106" s="16">
        <v>3655.3056129710003</v>
      </c>
      <c r="DJ106" s="16">
        <v>3551.2542876609991</v>
      </c>
      <c r="DK106" s="16">
        <v>3719.6021862309995</v>
      </c>
      <c r="DL106" s="16">
        <v>3942.8537317609998</v>
      </c>
      <c r="DM106" s="16">
        <v>4098.4410540810004</v>
      </c>
      <c r="DN106" s="16">
        <v>4196.391725350999</v>
      </c>
      <c r="DO106" s="16">
        <v>4170.3569712099998</v>
      </c>
      <c r="DP106" s="16">
        <v>4158.791001309999</v>
      </c>
      <c r="DQ106" s="16">
        <v>4181.3895436499997</v>
      </c>
      <c r="DR106" s="16">
        <v>4241.615897489999</v>
      </c>
      <c r="DS106" s="16">
        <v>4247.0795822299997</v>
      </c>
      <c r="DT106" s="16">
        <v>4686.7205472450005</v>
      </c>
      <c r="DU106" s="16">
        <v>4043.12884523</v>
      </c>
      <c r="DV106" s="16">
        <v>4041.1619495400014</v>
      </c>
      <c r="DW106" s="16">
        <v>4077.8705999099989</v>
      </c>
      <c r="DX106" s="16">
        <v>4177.48826474</v>
      </c>
      <c r="DY106" s="16">
        <v>4187.8826161600009</v>
      </c>
      <c r="DZ106" s="16">
        <v>4249.8460164700009</v>
      </c>
    </row>
    <row r="107" spans="1:130" s="18" customFormat="1" x14ac:dyDescent="0.3">
      <c r="A107" s="15" t="s">
        <v>119</v>
      </c>
      <c r="B107" s="16">
        <v>1623.261542</v>
      </c>
      <c r="C107" s="16">
        <v>1486.4940449999999</v>
      </c>
      <c r="D107" s="16">
        <v>1493.6987730000001</v>
      </c>
      <c r="E107" s="16">
        <v>1445.893613</v>
      </c>
      <c r="F107" s="16">
        <v>1424.1901009399996</v>
      </c>
      <c r="G107" s="16">
        <v>1371.5884294320008</v>
      </c>
      <c r="H107" s="16">
        <v>1367.5276319020002</v>
      </c>
      <c r="I107" s="16">
        <v>1329.5608084319999</v>
      </c>
      <c r="J107" s="16">
        <v>1162.1277666794999</v>
      </c>
      <c r="K107" s="16">
        <v>1178.29511</v>
      </c>
      <c r="L107" s="16">
        <v>1197.9642081919997</v>
      </c>
      <c r="M107" s="16">
        <v>1201.0001201819998</v>
      </c>
      <c r="N107" s="16">
        <v>1251.3280820919999</v>
      </c>
      <c r="O107" s="16">
        <v>1240.3</v>
      </c>
      <c r="P107" s="16">
        <v>1265.3839139119998</v>
      </c>
      <c r="Q107" s="16">
        <v>1361.3055470520005</v>
      </c>
      <c r="R107" s="16">
        <v>1278.0280947069998</v>
      </c>
      <c r="S107" s="16">
        <v>1365.178254248</v>
      </c>
      <c r="T107" s="16">
        <v>1456.1720646102201</v>
      </c>
      <c r="U107" s="16">
        <v>1412.4975961779999</v>
      </c>
      <c r="V107" s="16">
        <v>1404.647377706</v>
      </c>
      <c r="W107" s="16">
        <v>1374.0457906419995</v>
      </c>
      <c r="X107" s="16">
        <v>1347.4485999299995</v>
      </c>
      <c r="Y107" s="16">
        <v>1521.2457436629995</v>
      </c>
      <c r="Z107" s="16">
        <v>1607.8107874374448</v>
      </c>
      <c r="AA107" s="16">
        <v>1424.9565459299997</v>
      </c>
      <c r="AB107" s="16">
        <v>1355.2484826799998</v>
      </c>
      <c r="AC107" s="16">
        <v>1436.1487126</v>
      </c>
      <c r="AD107" s="16">
        <v>1433.4839181799998</v>
      </c>
      <c r="AE107" s="16">
        <v>1388.7543417100005</v>
      </c>
      <c r="AF107" s="16">
        <v>1581.85056844</v>
      </c>
      <c r="AG107" s="16">
        <v>1644.5605068400009</v>
      </c>
      <c r="AH107" s="16">
        <v>1617.3830994800007</v>
      </c>
      <c r="AI107" s="16">
        <v>1546.42427232</v>
      </c>
      <c r="AJ107" s="16">
        <v>1587.4632625099998</v>
      </c>
      <c r="AK107" s="16">
        <v>1662.2756446500002</v>
      </c>
      <c r="AL107" s="16">
        <v>1723.8297669810001</v>
      </c>
      <c r="AM107" s="16">
        <v>1562.5417909309997</v>
      </c>
      <c r="AN107" s="16">
        <v>1553.9753724399995</v>
      </c>
      <c r="AO107" s="16">
        <v>1706.9699166699995</v>
      </c>
      <c r="AP107" s="16">
        <v>1441.7034937000001</v>
      </c>
      <c r="AQ107" s="16">
        <v>1490.2857125199998</v>
      </c>
      <c r="AR107" s="16">
        <v>1638.5833536400003</v>
      </c>
      <c r="AS107" s="16">
        <v>1687.4277200240006</v>
      </c>
      <c r="AT107" s="16">
        <v>1820.2585634399998</v>
      </c>
      <c r="AU107" s="16">
        <v>2027.8575468299998</v>
      </c>
      <c r="AV107" s="16">
        <v>1781.2489540900003</v>
      </c>
      <c r="AW107" s="16">
        <v>1679.6194305264803</v>
      </c>
      <c r="AX107" s="16">
        <v>1979.225976335922</v>
      </c>
      <c r="AY107" s="16">
        <v>1789.4582346800003</v>
      </c>
      <c r="AZ107" s="16">
        <v>1744.2055529300007</v>
      </c>
      <c r="BA107" s="16">
        <v>1911.1011496500007</v>
      </c>
      <c r="BB107" s="16">
        <v>1697.1488560100001</v>
      </c>
      <c r="BC107" s="16">
        <v>1631.6253189500005</v>
      </c>
      <c r="BD107" s="16">
        <v>1783.2043385540003</v>
      </c>
      <c r="BE107" s="16">
        <v>1746.3038219900004</v>
      </c>
      <c r="BF107" s="16">
        <v>1939.4151957900006</v>
      </c>
      <c r="BG107" s="16">
        <v>2227.3050461300013</v>
      </c>
      <c r="BH107" s="16">
        <v>2124.4647847000006</v>
      </c>
      <c r="BI107" s="16">
        <v>2118.6605288000005</v>
      </c>
      <c r="BJ107" s="16">
        <v>2135.855267511</v>
      </c>
      <c r="BK107" s="16">
        <v>2078.9691902110008</v>
      </c>
      <c r="BL107" s="16">
        <v>2116.5710068210001</v>
      </c>
      <c r="BM107" s="16">
        <v>2379.76813111</v>
      </c>
      <c r="BN107" s="16">
        <v>2456.0733689399999</v>
      </c>
      <c r="BO107" s="16">
        <v>2522.102671957</v>
      </c>
      <c r="BP107" s="16">
        <v>2831.4608713509997</v>
      </c>
      <c r="BQ107" s="16">
        <v>5005.6979902500007</v>
      </c>
      <c r="BR107" s="16">
        <v>6083.561985649998</v>
      </c>
      <c r="BS107" s="16">
        <v>6258.0598761700012</v>
      </c>
      <c r="BT107" s="16">
        <v>5764.3068987399993</v>
      </c>
      <c r="BU107" s="16">
        <v>5404.365963555998</v>
      </c>
      <c r="BV107" s="16">
        <v>4383.418405228228</v>
      </c>
      <c r="BW107" s="16">
        <v>4497.2776123000012</v>
      </c>
      <c r="BX107" s="16">
        <v>4260.7409855300011</v>
      </c>
      <c r="BY107" s="16">
        <v>4091.6713596600002</v>
      </c>
      <c r="BZ107" s="16">
        <v>3890.03426059</v>
      </c>
      <c r="CA107" s="16">
        <v>3405.8124167800001</v>
      </c>
      <c r="CB107" s="16">
        <v>3581.1148429699997</v>
      </c>
      <c r="CC107" s="16">
        <v>3760.3134258900004</v>
      </c>
      <c r="CD107" s="16">
        <v>3807.8844516400009</v>
      </c>
      <c r="CE107" s="16">
        <v>3824.4805567300004</v>
      </c>
      <c r="CF107" s="16">
        <v>3612.5336271099995</v>
      </c>
      <c r="CG107" s="16">
        <v>3551.2098868900002</v>
      </c>
      <c r="CH107" s="16">
        <v>3960.1993839199999</v>
      </c>
      <c r="CI107" s="16">
        <v>3477.8686432600007</v>
      </c>
      <c r="CJ107" s="16">
        <v>3482.5802199800005</v>
      </c>
      <c r="CK107" s="16">
        <v>3548.0082933499998</v>
      </c>
      <c r="CL107" s="16">
        <v>3287.5960354200001</v>
      </c>
      <c r="CM107" s="16">
        <v>3465.4909001400006</v>
      </c>
      <c r="CN107" s="16">
        <v>3967.3408643600005</v>
      </c>
      <c r="CO107" s="16">
        <v>3789.05217365</v>
      </c>
      <c r="CP107" s="16">
        <v>3623.1677628300004</v>
      </c>
      <c r="CQ107" s="16">
        <v>3605.18429608</v>
      </c>
      <c r="CR107" s="16">
        <v>3822.7130590499992</v>
      </c>
      <c r="CS107" s="16">
        <v>3706.2505956699997</v>
      </c>
      <c r="CT107" s="16">
        <v>3971.5257900800002</v>
      </c>
      <c r="CU107" s="16">
        <v>3513.5433483699999</v>
      </c>
      <c r="CV107" s="16">
        <v>3251.34427254</v>
      </c>
      <c r="CW107" s="16">
        <v>3033.26614419</v>
      </c>
      <c r="CX107" s="16">
        <v>2906.0811834299993</v>
      </c>
      <c r="CY107" s="16">
        <v>3037.6053350599996</v>
      </c>
      <c r="CZ107" s="16">
        <v>3105.7324010899997</v>
      </c>
      <c r="DA107" s="16">
        <v>3267.6935476500003</v>
      </c>
      <c r="DB107" s="16">
        <v>3161.1021464700002</v>
      </c>
      <c r="DC107" s="16">
        <v>2669.2070508500001</v>
      </c>
      <c r="DD107" s="16">
        <v>1968.7185328099999</v>
      </c>
      <c r="DE107" s="16">
        <v>1715.8286039299999</v>
      </c>
      <c r="DF107" s="16">
        <v>2093.8219773199999</v>
      </c>
      <c r="DG107" s="16">
        <v>1707.7203130200003</v>
      </c>
      <c r="DH107" s="16">
        <v>1461.36409164</v>
      </c>
      <c r="DI107" s="16">
        <v>1920.5045088200002</v>
      </c>
      <c r="DJ107" s="16">
        <v>1840.6147692300003</v>
      </c>
      <c r="DK107" s="16">
        <v>2019.6231197</v>
      </c>
      <c r="DL107" s="16">
        <v>2646.3893193299996</v>
      </c>
      <c r="DM107" s="16">
        <v>2825.78146105</v>
      </c>
      <c r="DN107" s="16">
        <v>2944.3238825899998</v>
      </c>
      <c r="DO107" s="16">
        <v>2716.3775368800002</v>
      </c>
      <c r="DP107" s="16">
        <v>2496.4423718700004</v>
      </c>
      <c r="DQ107" s="16">
        <v>2206.7798630799994</v>
      </c>
      <c r="DR107" s="16">
        <v>3303.3919154099995</v>
      </c>
      <c r="DS107" s="16">
        <v>2874.0460333200999</v>
      </c>
      <c r="DT107" s="16">
        <v>3565.483538474999</v>
      </c>
      <c r="DU107" s="16">
        <v>5493.2762806300016</v>
      </c>
      <c r="DV107" s="16">
        <v>5842.4181711200008</v>
      </c>
      <c r="DW107" s="16">
        <v>8104.2765024100008</v>
      </c>
      <c r="DX107" s="16">
        <v>9394.8985469999989</v>
      </c>
      <c r="DY107" s="16">
        <v>8672.6687303799972</v>
      </c>
      <c r="DZ107" s="16">
        <v>9483.3929960899986</v>
      </c>
    </row>
    <row r="108" spans="1:130" s="18" customFormat="1" x14ac:dyDescent="0.3">
      <c r="A108" s="15" t="s">
        <v>120</v>
      </c>
      <c r="B108" s="16">
        <v>1166.7622390000001</v>
      </c>
      <c r="C108" s="16">
        <v>1254.6027300000001</v>
      </c>
      <c r="D108" s="16">
        <v>1251.7307539999999</v>
      </c>
      <c r="E108" s="16">
        <v>1196.3058410000001</v>
      </c>
      <c r="F108" s="16">
        <v>1189.20588028</v>
      </c>
      <c r="G108" s="16">
        <v>1161.6069886100001</v>
      </c>
      <c r="H108" s="16">
        <v>1135.14943627</v>
      </c>
      <c r="I108" s="16">
        <v>1125.5408748299999</v>
      </c>
      <c r="J108" s="16">
        <v>1132.6083046099998</v>
      </c>
      <c r="K108" s="16">
        <v>1134.5881899999999</v>
      </c>
      <c r="L108" s="16">
        <v>1116.1317028000001</v>
      </c>
      <c r="M108" s="16">
        <v>1119.0673524399999</v>
      </c>
      <c r="N108" s="16">
        <v>1133.6266960999999</v>
      </c>
      <c r="O108" s="16">
        <v>1246.3</v>
      </c>
      <c r="P108" s="16">
        <v>1208.0293070399998</v>
      </c>
      <c r="Q108" s="16">
        <v>1028.3604676500004</v>
      </c>
      <c r="R108" s="16">
        <v>1015.2975925400002</v>
      </c>
      <c r="S108" s="16">
        <v>1153.9340104099999</v>
      </c>
      <c r="T108" s="16">
        <v>1113.9232405099999</v>
      </c>
      <c r="U108" s="16">
        <v>1469.6254151200001</v>
      </c>
      <c r="V108" s="16">
        <v>1538.8565818100001</v>
      </c>
      <c r="W108" s="16">
        <v>1570.9613777100001</v>
      </c>
      <c r="X108" s="16">
        <v>1564.86564084</v>
      </c>
      <c r="Y108" s="16">
        <v>1657.5730898299998</v>
      </c>
      <c r="Z108" s="16">
        <v>1784.1061599600002</v>
      </c>
      <c r="AA108" s="16">
        <v>1862.44731254</v>
      </c>
      <c r="AB108" s="16">
        <v>1861.74406234</v>
      </c>
      <c r="AC108" s="16">
        <v>1981.5032172400004</v>
      </c>
      <c r="AD108" s="16">
        <v>1961.7838201499999</v>
      </c>
      <c r="AE108" s="16">
        <v>2009.3946816699995</v>
      </c>
      <c r="AF108" s="16">
        <v>2183.9016403479995</v>
      </c>
      <c r="AG108" s="16">
        <v>2206.1738221579994</v>
      </c>
      <c r="AH108" s="16">
        <v>2129.7294337080002</v>
      </c>
      <c r="AI108" s="16">
        <v>2247.2646607080001</v>
      </c>
      <c r="AJ108" s="16">
        <v>2577.9352197780004</v>
      </c>
      <c r="AK108" s="16">
        <v>2729.7769528589993</v>
      </c>
      <c r="AL108" s="16">
        <v>3151.3801211589998</v>
      </c>
      <c r="AM108" s="16">
        <v>3195.5110106609991</v>
      </c>
      <c r="AN108" s="16">
        <v>3947.7759752699999</v>
      </c>
      <c r="AO108" s="16">
        <v>4035.2106568400004</v>
      </c>
      <c r="AP108" s="16">
        <v>3930.2503352000081</v>
      </c>
      <c r="AQ108" s="16">
        <v>3954.1575378400089</v>
      </c>
      <c r="AR108" s="16">
        <v>3969.1661796900089</v>
      </c>
      <c r="AS108" s="16">
        <v>4202.274961530009</v>
      </c>
      <c r="AT108" s="16">
        <v>4170.9078197600038</v>
      </c>
      <c r="AU108" s="16">
        <v>4446.5739600100005</v>
      </c>
      <c r="AV108" s="16">
        <v>4528.6010700899997</v>
      </c>
      <c r="AW108" s="16">
        <v>4433.7690531800008</v>
      </c>
      <c r="AX108" s="16">
        <v>4690.5999504600013</v>
      </c>
      <c r="AY108" s="16">
        <v>3687.6804239400003</v>
      </c>
      <c r="AZ108" s="16">
        <v>3677.83737303</v>
      </c>
      <c r="BA108" s="16">
        <v>3882.2615041399999</v>
      </c>
      <c r="BB108" s="16">
        <v>3966.3762166900005</v>
      </c>
      <c r="BC108" s="16">
        <v>4174.6946548599999</v>
      </c>
      <c r="BD108" s="16">
        <v>4265.5064348999995</v>
      </c>
      <c r="BE108" s="16">
        <v>4213.2547507600002</v>
      </c>
      <c r="BF108" s="16">
        <v>5204.6296390599991</v>
      </c>
      <c r="BG108" s="16">
        <v>5542.2319082199992</v>
      </c>
      <c r="BH108" s="16">
        <v>4986.0899626599985</v>
      </c>
      <c r="BI108" s="16">
        <v>4907.35629823</v>
      </c>
      <c r="BJ108" s="16">
        <v>4492.965412550001</v>
      </c>
      <c r="BK108" s="16">
        <v>4340.3321928100013</v>
      </c>
      <c r="BL108" s="16">
        <v>4425.3472139100022</v>
      </c>
      <c r="BM108" s="16">
        <v>4700.9972098099997</v>
      </c>
      <c r="BN108" s="16">
        <v>5025.5895406300006</v>
      </c>
      <c r="BO108" s="16">
        <v>4787.1098174300014</v>
      </c>
      <c r="BP108" s="16">
        <v>4596.3545422200004</v>
      </c>
      <c r="BQ108" s="16">
        <v>4435.8991922900004</v>
      </c>
      <c r="BR108" s="16">
        <v>4157.536687830001</v>
      </c>
      <c r="BS108" s="16">
        <v>4416.9482214300006</v>
      </c>
      <c r="BT108" s="16">
        <v>4207.6516059200003</v>
      </c>
      <c r="BU108" s="16">
        <v>3917.2832210399997</v>
      </c>
      <c r="BV108" s="16">
        <v>2574.6348219599995</v>
      </c>
      <c r="BW108" s="16">
        <v>3396.01870224</v>
      </c>
      <c r="BX108" s="16">
        <v>3414.7391811500001</v>
      </c>
      <c r="BY108" s="16">
        <v>3886.3231702200001</v>
      </c>
      <c r="BZ108" s="16">
        <v>3777.1595257899994</v>
      </c>
      <c r="CA108" s="16">
        <v>3809.3576669700001</v>
      </c>
      <c r="CB108" s="16">
        <v>4344.5132340800001</v>
      </c>
      <c r="CC108" s="16">
        <v>4510.9953893200009</v>
      </c>
      <c r="CD108" s="16">
        <v>4571.4536179500019</v>
      </c>
      <c r="CE108" s="16">
        <v>4715.9552544300004</v>
      </c>
      <c r="CF108" s="16">
        <v>4425.5503754700012</v>
      </c>
      <c r="CG108" s="16">
        <v>4550.7499971100005</v>
      </c>
      <c r="CH108" s="16">
        <v>4732.7557457700004</v>
      </c>
      <c r="CI108" s="16">
        <v>4692.4353079899993</v>
      </c>
      <c r="CJ108" s="16">
        <v>4582.0176757099989</v>
      </c>
      <c r="CK108" s="16">
        <v>4745.9255226699997</v>
      </c>
      <c r="CL108" s="16">
        <v>4721.2465176399992</v>
      </c>
      <c r="CM108" s="16">
        <v>4658.9230753300008</v>
      </c>
      <c r="CN108" s="16">
        <v>4967.3292592999996</v>
      </c>
      <c r="CO108" s="16">
        <v>4747.7347112300004</v>
      </c>
      <c r="CP108" s="16">
        <v>4797.686160870001</v>
      </c>
      <c r="CQ108" s="16">
        <v>4965.4162192900003</v>
      </c>
      <c r="CR108" s="16">
        <v>5430.5044857699986</v>
      </c>
      <c r="CS108" s="16">
        <v>5418.0248997600002</v>
      </c>
      <c r="CT108" s="16">
        <v>5724.4843879800001</v>
      </c>
      <c r="CU108" s="16">
        <v>5694.4055782300002</v>
      </c>
      <c r="CV108" s="16">
        <v>5840.2947027599994</v>
      </c>
      <c r="CW108" s="16">
        <v>5704.008185419998</v>
      </c>
      <c r="CX108" s="16">
        <v>5734.8851920399993</v>
      </c>
      <c r="CY108" s="16">
        <v>5836.3552624700005</v>
      </c>
      <c r="CZ108" s="16">
        <v>6116.3284835499981</v>
      </c>
      <c r="DA108" s="16">
        <v>6211.9900305299998</v>
      </c>
      <c r="DB108" s="16">
        <v>6355.7154942250008</v>
      </c>
      <c r="DC108" s="16">
        <v>6511.2661935850001</v>
      </c>
      <c r="DD108" s="16">
        <v>6443.1357615950001</v>
      </c>
      <c r="DE108" s="16">
        <v>6597.2740974250009</v>
      </c>
      <c r="DF108" s="16">
        <v>5794.511399545002</v>
      </c>
      <c r="DG108" s="16">
        <v>5926.4817139350007</v>
      </c>
      <c r="DH108" s="16">
        <v>6242.7921674749978</v>
      </c>
      <c r="DI108" s="16">
        <v>7065.3178362550007</v>
      </c>
      <c r="DJ108" s="16">
        <v>7157.236795015001</v>
      </c>
      <c r="DK108" s="16">
        <v>7366.4234241850008</v>
      </c>
      <c r="DL108" s="16">
        <v>7724.0771366750014</v>
      </c>
      <c r="DM108" s="16">
        <v>7531.5261098649989</v>
      </c>
      <c r="DN108" s="16">
        <v>7765.2937165349977</v>
      </c>
      <c r="DO108" s="16">
        <v>9243.1</v>
      </c>
      <c r="DP108" s="16">
        <v>9152.4793240549971</v>
      </c>
      <c r="DQ108" s="16">
        <v>9495.1261346849969</v>
      </c>
      <c r="DR108" s="16">
        <v>11554.273319432499</v>
      </c>
      <c r="DS108" s="16">
        <v>12176.894537832499</v>
      </c>
      <c r="DT108" s="16">
        <v>11929.800167222498</v>
      </c>
      <c r="DU108" s="16">
        <v>11659.595373312501</v>
      </c>
      <c r="DV108" s="16">
        <v>11421.375083072502</v>
      </c>
      <c r="DW108" s="16">
        <v>11428.266879110002</v>
      </c>
      <c r="DX108" s="16">
        <v>11376.686358850002</v>
      </c>
      <c r="DY108" s="16">
        <v>11465.740710562502</v>
      </c>
      <c r="DZ108" s="16">
        <v>11477.451318199999</v>
      </c>
    </row>
    <row r="109" spans="1:130" s="18" customFormat="1" x14ac:dyDescent="0.3">
      <c r="A109" s="15" t="s">
        <v>121</v>
      </c>
      <c r="B109" s="16">
        <v>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>
        <v>0</v>
      </c>
      <c r="AM109" s="16">
        <v>0</v>
      </c>
      <c r="AN109" s="16">
        <v>0</v>
      </c>
      <c r="AO109" s="16">
        <v>0</v>
      </c>
      <c r="AP109" s="16">
        <v>0</v>
      </c>
      <c r="AQ109" s="16">
        <v>0</v>
      </c>
      <c r="AR109" s="16">
        <v>0</v>
      </c>
      <c r="AS109" s="16">
        <v>0</v>
      </c>
      <c r="AT109" s="16">
        <v>0</v>
      </c>
      <c r="AU109" s="16">
        <v>0</v>
      </c>
      <c r="AV109" s="16">
        <v>0</v>
      </c>
      <c r="AW109" s="16">
        <v>0</v>
      </c>
      <c r="AX109" s="16">
        <v>0</v>
      </c>
      <c r="AY109" s="16">
        <v>0</v>
      </c>
      <c r="AZ109" s="16">
        <v>0</v>
      </c>
      <c r="BA109" s="16">
        <v>0</v>
      </c>
      <c r="BB109" s="16">
        <v>0</v>
      </c>
      <c r="BC109" s="16">
        <v>0</v>
      </c>
      <c r="BD109" s="16">
        <v>0</v>
      </c>
      <c r="BE109" s="16">
        <v>0</v>
      </c>
      <c r="BF109" s="16">
        <v>0</v>
      </c>
      <c r="BG109" s="16">
        <v>0</v>
      </c>
      <c r="BH109" s="16">
        <v>0</v>
      </c>
      <c r="BI109" s="16">
        <v>0</v>
      </c>
      <c r="BJ109" s="16">
        <v>0</v>
      </c>
      <c r="BK109" s="16">
        <v>0</v>
      </c>
      <c r="BL109" s="16">
        <v>0</v>
      </c>
      <c r="BM109" s="16">
        <v>0</v>
      </c>
      <c r="BN109" s="16">
        <v>0</v>
      </c>
      <c r="BO109" s="16">
        <v>0</v>
      </c>
      <c r="BP109" s="16">
        <v>0</v>
      </c>
      <c r="BQ109" s="16">
        <v>0</v>
      </c>
      <c r="BR109" s="16">
        <v>0</v>
      </c>
      <c r="BS109" s="16">
        <v>0</v>
      </c>
      <c r="BT109" s="16">
        <v>0</v>
      </c>
      <c r="BU109" s="16">
        <v>0</v>
      </c>
      <c r="BV109" s="16">
        <v>0</v>
      </c>
      <c r="BW109" s="16">
        <v>0</v>
      </c>
      <c r="BX109" s="16">
        <v>0</v>
      </c>
      <c r="BY109" s="16">
        <v>0</v>
      </c>
      <c r="BZ109" s="16">
        <v>0</v>
      </c>
      <c r="CA109" s="16">
        <v>0</v>
      </c>
      <c r="CB109" s="16">
        <v>4.5732800000000129E-2</v>
      </c>
      <c r="CC109" s="16">
        <v>0</v>
      </c>
      <c r="CD109" s="16">
        <v>0</v>
      </c>
      <c r="CE109" s="16">
        <v>0</v>
      </c>
      <c r="CF109" s="16">
        <v>0</v>
      </c>
      <c r="CG109" s="16">
        <v>0</v>
      </c>
      <c r="CH109" s="16">
        <v>0</v>
      </c>
      <c r="CI109" s="16">
        <v>0</v>
      </c>
      <c r="CJ109" s="16">
        <v>0</v>
      </c>
      <c r="CK109" s="16">
        <v>0</v>
      </c>
      <c r="CL109" s="16">
        <v>0</v>
      </c>
      <c r="CM109" s="16">
        <v>0</v>
      </c>
      <c r="CN109" s="16">
        <v>0</v>
      </c>
      <c r="CO109" s="16">
        <v>0</v>
      </c>
      <c r="CP109" s="16">
        <v>0</v>
      </c>
      <c r="CQ109" s="16">
        <v>0</v>
      </c>
      <c r="CR109" s="16">
        <v>0</v>
      </c>
      <c r="CS109" s="16">
        <v>0</v>
      </c>
      <c r="CT109" s="16">
        <v>0</v>
      </c>
      <c r="CU109" s="16">
        <v>0</v>
      </c>
      <c r="CV109" s="16">
        <v>0</v>
      </c>
      <c r="CW109" s="16">
        <v>0</v>
      </c>
      <c r="CX109" s="16">
        <v>0</v>
      </c>
      <c r="CY109" s="16">
        <v>0</v>
      </c>
      <c r="CZ109" s="16">
        <v>0</v>
      </c>
      <c r="DA109" s="16">
        <v>0</v>
      </c>
      <c r="DB109" s="16">
        <v>0</v>
      </c>
      <c r="DC109" s="16">
        <v>0</v>
      </c>
      <c r="DD109" s="16">
        <v>0</v>
      </c>
      <c r="DE109" s="16">
        <v>0</v>
      </c>
      <c r="DF109" s="16">
        <v>0</v>
      </c>
      <c r="DG109" s="16">
        <v>0</v>
      </c>
      <c r="DH109" s="16">
        <v>0</v>
      </c>
      <c r="DI109" s="16">
        <v>0</v>
      </c>
      <c r="DJ109" s="16">
        <v>0</v>
      </c>
      <c r="DK109" s="16">
        <v>0</v>
      </c>
      <c r="DL109" s="16">
        <v>0</v>
      </c>
      <c r="DM109" s="16">
        <v>0</v>
      </c>
      <c r="DN109" s="16">
        <v>0</v>
      </c>
      <c r="DO109" s="16">
        <v>0</v>
      </c>
      <c r="DP109" s="16">
        <v>0</v>
      </c>
      <c r="DQ109" s="16">
        <v>0</v>
      </c>
      <c r="DR109" s="16">
        <v>0</v>
      </c>
      <c r="DS109" s="16">
        <v>0</v>
      </c>
      <c r="DT109" s="16">
        <v>0</v>
      </c>
      <c r="DU109" s="16">
        <v>0</v>
      </c>
      <c r="DV109" s="16">
        <v>0</v>
      </c>
      <c r="DW109" s="16">
        <v>0</v>
      </c>
      <c r="DX109" s="16">
        <v>0</v>
      </c>
      <c r="DY109" s="16">
        <v>0</v>
      </c>
      <c r="DZ109" s="16">
        <v>0</v>
      </c>
    </row>
    <row r="110" spans="1:130" s="18" customFormat="1" x14ac:dyDescent="0.3">
      <c r="A110" s="15" t="s">
        <v>127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>
        <v>0</v>
      </c>
      <c r="DS110" s="16">
        <v>0</v>
      </c>
      <c r="DT110" s="16">
        <v>0</v>
      </c>
      <c r="DU110" s="16">
        <v>52308.892793245432</v>
      </c>
      <c r="DV110" s="16">
        <v>47782.758688722519</v>
      </c>
      <c r="DW110" s="16">
        <v>45772.467013861038</v>
      </c>
      <c r="DX110" s="16">
        <v>45889.122593451008</v>
      </c>
      <c r="DY110" s="16">
        <v>46043.662847193998</v>
      </c>
      <c r="DZ110" s="16">
        <v>46119.108096965298</v>
      </c>
    </row>
    <row r="111" spans="1:130" s="14" customFormat="1" x14ac:dyDescent="0.3">
      <c r="A111" s="12" t="s">
        <v>122</v>
      </c>
      <c r="B111" s="13">
        <v>733.23800000000006</v>
      </c>
      <c r="C111" s="13">
        <v>75.28</v>
      </c>
      <c r="D111" s="13">
        <v>79.88</v>
      </c>
      <c r="E111" s="13">
        <v>31.75</v>
      </c>
      <c r="F111" s="13">
        <v>58.029173410000006</v>
      </c>
      <c r="G111" s="13">
        <v>31.976240000000001</v>
      </c>
      <c r="H111" s="13">
        <v>31.976240000000001</v>
      </c>
      <c r="I111" s="13">
        <v>31.976240000000001</v>
      </c>
      <c r="J111" s="13">
        <v>31.976240000000001</v>
      </c>
      <c r="K111" s="13">
        <v>31.97625</v>
      </c>
      <c r="L111" s="13">
        <v>28.401244999999999</v>
      </c>
      <c r="M111" s="13">
        <v>31.976244999999999</v>
      </c>
      <c r="N111" s="13">
        <v>31.683670000000095</v>
      </c>
      <c r="O111" s="13">
        <v>31.7</v>
      </c>
      <c r="P111" s="13">
        <v>31.683670000099998</v>
      </c>
      <c r="Q111" s="13">
        <v>31.683670000099998</v>
      </c>
      <c r="R111" s="13">
        <v>31.283245009999998</v>
      </c>
      <c r="S111" s="13">
        <v>31.283245009999998</v>
      </c>
      <c r="T111" s="13">
        <v>31.053245009999998</v>
      </c>
      <c r="U111" s="13">
        <v>31.053245009999998</v>
      </c>
      <c r="V111" s="13">
        <v>31.053245009999998</v>
      </c>
      <c r="W111" s="13">
        <v>31.053245009999998</v>
      </c>
      <c r="X111" s="13">
        <v>31.053245009999998</v>
      </c>
      <c r="Y111" s="13">
        <v>31.053245009999998</v>
      </c>
      <c r="Z111" s="13">
        <v>31.053245009999998</v>
      </c>
      <c r="AA111" s="13">
        <v>41.382915009999998</v>
      </c>
      <c r="AB111" s="13">
        <v>41.382915009999998</v>
      </c>
      <c r="AC111" s="13">
        <v>45.132915009999998</v>
      </c>
      <c r="AD111" s="13">
        <v>45.132915009999998</v>
      </c>
      <c r="AE111" s="13">
        <v>45.132915009999998</v>
      </c>
      <c r="AF111" s="13">
        <v>45.132915009999998</v>
      </c>
      <c r="AG111" s="13">
        <v>45.133000129999999</v>
      </c>
      <c r="AH111" s="13">
        <v>45.132915101000002</v>
      </c>
      <c r="AI111" s="13">
        <v>45.132915001100905</v>
      </c>
      <c r="AJ111" s="13">
        <v>43.632915001000001</v>
      </c>
      <c r="AK111" s="13">
        <v>31.263245001999998</v>
      </c>
      <c r="AL111" s="13">
        <v>38.0379150021</v>
      </c>
      <c r="AM111" s="13">
        <v>40.000915001100005</v>
      </c>
      <c r="AN111" s="13">
        <v>45.598915001000002</v>
      </c>
      <c r="AO111" s="13">
        <v>51.031199211999997</v>
      </c>
      <c r="AP111" s="13">
        <v>43.558915001000003</v>
      </c>
      <c r="AQ111" s="13">
        <v>43.558915001000003</v>
      </c>
      <c r="AR111" s="13">
        <v>43.558915001000003</v>
      </c>
      <c r="AS111" s="13">
        <v>42.285915000999999</v>
      </c>
      <c r="AT111" s="13">
        <v>42.285915000000003</v>
      </c>
      <c r="AU111" s="13">
        <v>42.285915000000003</v>
      </c>
      <c r="AV111" s="13">
        <v>38.710915</v>
      </c>
      <c r="AW111" s="13">
        <v>37.446184540000004</v>
      </c>
      <c r="AX111" s="13">
        <v>32.341245000000001</v>
      </c>
      <c r="AY111" s="13">
        <v>33.135439639999994</v>
      </c>
      <c r="AZ111" s="13">
        <v>30.456244999999999</v>
      </c>
      <c r="BA111" s="13">
        <v>30.456244999999999</v>
      </c>
      <c r="BB111" s="13">
        <v>32.042839839999999</v>
      </c>
      <c r="BC111" s="13">
        <v>35.561445689999999</v>
      </c>
      <c r="BD111" s="13">
        <v>45.869979989999997</v>
      </c>
      <c r="BE111" s="13">
        <v>45.84824828</v>
      </c>
      <c r="BF111" s="13">
        <v>45.82676068</v>
      </c>
      <c r="BG111" s="13">
        <v>45.805096680000005</v>
      </c>
      <c r="BH111" s="13">
        <v>45.805096680000005</v>
      </c>
      <c r="BI111" s="13">
        <v>35.453989629999995</v>
      </c>
      <c r="BJ111" s="13">
        <v>41.317640459999993</v>
      </c>
      <c r="BK111" s="13">
        <v>43.263640459999998</v>
      </c>
      <c r="BL111" s="13">
        <v>43.219676680000006</v>
      </c>
      <c r="BM111" s="13">
        <v>46.969676680000006</v>
      </c>
      <c r="BN111" s="13">
        <v>46.924029080000011</v>
      </c>
      <c r="BO111" s="13">
        <v>46.900349010000006</v>
      </c>
      <c r="BP111" s="13">
        <v>43.12669357</v>
      </c>
      <c r="BQ111" s="13">
        <v>41.346840930000006</v>
      </c>
      <c r="BR111" s="13">
        <v>41.323779730000005</v>
      </c>
      <c r="BS111" s="13">
        <v>41.761173490000004</v>
      </c>
      <c r="BT111" s="13">
        <v>41.761173490000004</v>
      </c>
      <c r="BU111" s="13">
        <v>41.762173490000002</v>
      </c>
      <c r="BV111" s="13">
        <v>39.748123190000001</v>
      </c>
      <c r="BW111" s="13">
        <v>23.623878189999999</v>
      </c>
      <c r="BX111" s="13">
        <v>23.623878189999999</v>
      </c>
      <c r="BY111" s="13">
        <v>23.623878189999999</v>
      </c>
      <c r="BZ111" s="13">
        <v>23.64008819</v>
      </c>
      <c r="CA111" s="13">
        <v>23.722878189999999</v>
      </c>
      <c r="CB111" s="13">
        <v>21.791878189999998</v>
      </c>
      <c r="CC111" s="13">
        <v>21.937878189999999</v>
      </c>
      <c r="CD111" s="13">
        <v>21.80487819</v>
      </c>
      <c r="CE111" s="13">
        <v>21.803936289999999</v>
      </c>
      <c r="CF111" s="13">
        <v>20.455436289999998</v>
      </c>
      <c r="CG111" s="13">
        <v>20.43493629</v>
      </c>
      <c r="CH111" s="13">
        <v>20.43493629</v>
      </c>
      <c r="CI111" s="13">
        <v>20.289936289999996</v>
      </c>
      <c r="CJ111" s="13">
        <v>20.289936289999996</v>
      </c>
      <c r="CK111" s="13">
        <v>945.11938526908011</v>
      </c>
      <c r="CL111" s="13">
        <v>945.04752951907983</v>
      </c>
      <c r="CM111" s="13">
        <v>945.2115558790797</v>
      </c>
      <c r="CN111" s="13">
        <v>945.11179028907952</v>
      </c>
      <c r="CO111" s="13">
        <v>945.06715966907973</v>
      </c>
      <c r="CP111" s="13">
        <v>944.94016899907956</v>
      </c>
      <c r="CQ111" s="13">
        <v>943.62365156907958</v>
      </c>
      <c r="CR111" s="13">
        <v>20.262978</v>
      </c>
      <c r="CS111" s="13">
        <v>22.472058000000001</v>
      </c>
      <c r="CT111" s="13">
        <v>23.106147999999997</v>
      </c>
      <c r="CU111" s="13">
        <v>23.057577999999999</v>
      </c>
      <c r="CV111" s="13">
        <v>24.603477999999999</v>
      </c>
      <c r="CW111" s="13">
        <v>22.590608</v>
      </c>
      <c r="CX111" s="13">
        <v>22.820608</v>
      </c>
      <c r="CY111" s="13">
        <v>22.698987999999996</v>
      </c>
      <c r="CZ111" s="13">
        <v>22.665778</v>
      </c>
      <c r="DA111" s="13">
        <v>22.708677999999999</v>
      </c>
      <c r="DB111" s="13">
        <v>22.751577999999999</v>
      </c>
      <c r="DC111" s="13">
        <v>22.794477999999998</v>
      </c>
      <c r="DD111" s="13">
        <v>21.550467689999998</v>
      </c>
      <c r="DE111" s="13">
        <v>21.282817689999995</v>
      </c>
      <c r="DF111" s="13">
        <v>10.99266959</v>
      </c>
      <c r="DG111" s="13">
        <v>10.99266959</v>
      </c>
      <c r="DH111" s="13">
        <v>10.99266959</v>
      </c>
      <c r="DI111" s="13">
        <v>10.992559589999999</v>
      </c>
      <c r="DJ111" s="13">
        <v>10.99266959</v>
      </c>
      <c r="DK111" s="13">
        <v>10.99266959</v>
      </c>
      <c r="DL111" s="13">
        <v>10.99266959</v>
      </c>
      <c r="DM111" s="13">
        <v>10.99266959</v>
      </c>
      <c r="DN111" s="13">
        <v>10.99266959</v>
      </c>
      <c r="DO111" s="13">
        <v>10.959576610000001</v>
      </c>
      <c r="DP111" s="13">
        <v>10.959576610000001</v>
      </c>
      <c r="DQ111" s="13">
        <v>10.959576610000001</v>
      </c>
      <c r="DR111" s="13">
        <v>10.959576610000001</v>
      </c>
      <c r="DS111" s="13">
        <v>10.959576610000001</v>
      </c>
      <c r="DT111" s="13">
        <v>10.959576610000001</v>
      </c>
      <c r="DU111" s="13">
        <v>10.959576610000001</v>
      </c>
      <c r="DV111" s="13">
        <v>10.959576610000001</v>
      </c>
      <c r="DW111" s="13">
        <v>10.959576610000001</v>
      </c>
      <c r="DX111" s="13">
        <v>10.959576610000001</v>
      </c>
      <c r="DY111" s="13">
        <v>10.959576610000001</v>
      </c>
      <c r="DZ111" s="13">
        <v>10.938343499999998</v>
      </c>
    </row>
    <row r="112" spans="1:130" s="14" customFormat="1" x14ac:dyDescent="0.3">
      <c r="A112" s="12" t="s">
        <v>123</v>
      </c>
      <c r="B112" s="13">
        <v>18095.863000000001</v>
      </c>
      <c r="C112" s="13">
        <v>17642.599999999999</v>
      </c>
      <c r="D112" s="13">
        <v>17499.45</v>
      </c>
      <c r="E112" s="13">
        <v>17528.13</v>
      </c>
      <c r="F112" s="13">
        <v>17375.188830980511</v>
      </c>
      <c r="G112" s="13">
        <v>17634.4500160274</v>
      </c>
      <c r="H112" s="13">
        <v>17736.862786097499</v>
      </c>
      <c r="I112" s="13">
        <v>18248.842160282529</v>
      </c>
      <c r="J112" s="13">
        <v>17333.521757414925</v>
      </c>
      <c r="K112" s="13">
        <v>18148.733850000001</v>
      </c>
      <c r="L112" s="13">
        <v>22286.119149372124</v>
      </c>
      <c r="M112" s="13">
        <v>19836.237097929719</v>
      </c>
      <c r="N112" s="13">
        <v>20828.650213584329</v>
      </c>
      <c r="O112" s="13">
        <v>20276.400000000001</v>
      </c>
      <c r="P112" s="13">
        <v>20983.727438744725</v>
      </c>
      <c r="Q112" s="13">
        <v>22019.51344375372</v>
      </c>
      <c r="R112" s="13">
        <v>22849.293492831162</v>
      </c>
      <c r="S112" s="13">
        <v>23303.62220830267</v>
      </c>
      <c r="T112" s="13">
        <v>24169.239807933965</v>
      </c>
      <c r="U112" s="13">
        <v>23977.729563604957</v>
      </c>
      <c r="V112" s="13">
        <v>24203.293610875484</v>
      </c>
      <c r="W112" s="13">
        <v>24813.759557950056</v>
      </c>
      <c r="X112" s="13">
        <v>25300.036289726064</v>
      </c>
      <c r="Y112" s="13">
        <v>25651.610462491153</v>
      </c>
      <c r="Z112" s="13">
        <v>28579.106166599762</v>
      </c>
      <c r="AA112" s="13">
        <v>27988.480706866052</v>
      </c>
      <c r="AB112" s="13">
        <v>27851.350106038546</v>
      </c>
      <c r="AC112" s="13">
        <v>28964.490959779567</v>
      </c>
      <c r="AD112" s="13">
        <v>31625.860945699562</v>
      </c>
      <c r="AE112" s="13">
        <v>31995.908608408892</v>
      </c>
      <c r="AF112" s="13">
        <v>32748.615585918011</v>
      </c>
      <c r="AG112" s="13">
        <v>33332.878959043213</v>
      </c>
      <c r="AH112" s="13">
        <v>34150.855764222004</v>
      </c>
      <c r="AI112" s="13">
        <v>34718.690818421994</v>
      </c>
      <c r="AJ112" s="13">
        <v>36213.366347535673</v>
      </c>
      <c r="AK112" s="13">
        <v>37379.356126073995</v>
      </c>
      <c r="AL112" s="13">
        <v>39972.446756778998</v>
      </c>
      <c r="AM112" s="13">
        <v>38119.562500272499</v>
      </c>
      <c r="AN112" s="13">
        <v>36820.859953378014</v>
      </c>
      <c r="AO112" s="13">
        <v>41237.344353997898</v>
      </c>
      <c r="AP112" s="13">
        <v>40427.783255130045</v>
      </c>
      <c r="AQ112" s="13">
        <v>40893.362742316087</v>
      </c>
      <c r="AR112" s="13">
        <v>42043.2763400697</v>
      </c>
      <c r="AS112" s="13">
        <v>42862.706992144456</v>
      </c>
      <c r="AT112" s="13">
        <v>44992.5938679627</v>
      </c>
      <c r="AU112" s="13">
        <v>46392.3895153743</v>
      </c>
      <c r="AV112" s="13">
        <v>46534.715947505327</v>
      </c>
      <c r="AW112" s="13">
        <v>44109.640810751334</v>
      </c>
      <c r="AX112" s="13">
        <v>46197.8951972738</v>
      </c>
      <c r="AY112" s="13">
        <v>47412.070567822397</v>
      </c>
      <c r="AZ112" s="13">
        <v>47181.334941858142</v>
      </c>
      <c r="BA112" s="13">
        <v>49494.623930615526</v>
      </c>
      <c r="BB112" s="13">
        <v>48459.229550707722</v>
      </c>
      <c r="BC112" s="13">
        <v>49426.080797492148</v>
      </c>
      <c r="BD112" s="13">
        <v>51168.929811132104</v>
      </c>
      <c r="BE112" s="13">
        <v>51826.160856175396</v>
      </c>
      <c r="BF112" s="13">
        <v>54906.918639701697</v>
      </c>
      <c r="BG112" s="13">
        <v>58809.804640677758</v>
      </c>
      <c r="BH112" s="13">
        <v>58331.182104712709</v>
      </c>
      <c r="BI112" s="13">
        <v>61640.624267777363</v>
      </c>
      <c r="BJ112" s="13">
        <v>63543.835223666763</v>
      </c>
      <c r="BK112" s="13">
        <v>63532.213213721858</v>
      </c>
      <c r="BL112" s="13">
        <v>65553.824109412904</v>
      </c>
      <c r="BM112" s="13">
        <v>71902.536309837684</v>
      </c>
      <c r="BN112" s="13">
        <v>73370.996759329704</v>
      </c>
      <c r="BO112" s="13">
        <v>73276.683275412201</v>
      </c>
      <c r="BP112" s="13">
        <v>67324.678523311595</v>
      </c>
      <c r="BQ112" s="13">
        <v>67463.592198896004</v>
      </c>
      <c r="BR112" s="13">
        <v>66319.682199677933</v>
      </c>
      <c r="BS112" s="13">
        <v>65005.620596447901</v>
      </c>
      <c r="BT112" s="13">
        <v>63149.7833464379</v>
      </c>
      <c r="BU112" s="13">
        <v>62925.69504354291</v>
      </c>
      <c r="BV112" s="13">
        <v>56048.832005922864</v>
      </c>
      <c r="BW112" s="13">
        <v>56526.538050503907</v>
      </c>
      <c r="BX112" s="13">
        <v>58271.172088256833</v>
      </c>
      <c r="BY112" s="13">
        <v>60656.413845758303</v>
      </c>
      <c r="BZ112" s="13">
        <v>61691.236939099894</v>
      </c>
      <c r="CA112" s="13">
        <v>61834.1549845759</v>
      </c>
      <c r="CB112" s="13">
        <v>63762.257509338</v>
      </c>
      <c r="CC112" s="13">
        <v>65202.100196951986</v>
      </c>
      <c r="CD112" s="13">
        <v>66698.265680604105</v>
      </c>
      <c r="CE112" s="13">
        <v>68560.797388501102</v>
      </c>
      <c r="CF112" s="13">
        <v>65294.351517307128</v>
      </c>
      <c r="CG112" s="13">
        <v>66996.047805381619</v>
      </c>
      <c r="CH112" s="13">
        <v>70468.328153725117</v>
      </c>
      <c r="CI112" s="13">
        <v>70812.427590885112</v>
      </c>
      <c r="CJ112" s="13">
        <v>72105.772801493105</v>
      </c>
      <c r="CK112" s="13">
        <v>74172.594751800061</v>
      </c>
      <c r="CL112" s="13">
        <v>76788.500031680058</v>
      </c>
      <c r="CM112" s="13">
        <v>79527.799728814964</v>
      </c>
      <c r="CN112" s="13">
        <v>78664.83269606877</v>
      </c>
      <c r="CO112" s="13">
        <v>80828.677343888019</v>
      </c>
      <c r="CP112" s="13">
        <v>82586.788617940969</v>
      </c>
      <c r="CQ112" s="13">
        <v>85023.61074400795</v>
      </c>
      <c r="CR112" s="13">
        <v>87836.605513297924</v>
      </c>
      <c r="CS112" s="13">
        <v>89933.646329353345</v>
      </c>
      <c r="CT112" s="13">
        <v>93374.797867113011</v>
      </c>
      <c r="CU112" s="13">
        <v>92360.536839407985</v>
      </c>
      <c r="CV112" s="13">
        <v>93740.053919848215</v>
      </c>
      <c r="CW112" s="13">
        <v>90991.379077164136</v>
      </c>
      <c r="CX112" s="13">
        <v>92516.695831086225</v>
      </c>
      <c r="CY112" s="13">
        <v>95569.216349404203</v>
      </c>
      <c r="CZ112" s="13">
        <v>101958.654138442</v>
      </c>
      <c r="DA112" s="13">
        <v>102900.70574655209</v>
      </c>
      <c r="DB112" s="13">
        <v>95052.261148600403</v>
      </c>
      <c r="DC112" s="13">
        <v>95032.606966303443</v>
      </c>
      <c r="DD112" s="13">
        <v>93643.148857846973</v>
      </c>
      <c r="DE112" s="13">
        <v>93597.876873376852</v>
      </c>
      <c r="DF112" s="13">
        <v>77332.382561345556</v>
      </c>
      <c r="DG112" s="13">
        <v>78941.448561615529</v>
      </c>
      <c r="DH112" s="13">
        <v>80037.355153377561</v>
      </c>
      <c r="DI112" s="13">
        <v>85433.593398111654</v>
      </c>
      <c r="DJ112" s="13">
        <v>87341.769715733404</v>
      </c>
      <c r="DK112" s="13">
        <v>90548.39635048114</v>
      </c>
      <c r="DL112" s="13">
        <v>95014.446211962248</v>
      </c>
      <c r="DM112" s="13">
        <v>97815.859224636573</v>
      </c>
      <c r="DN112" s="13">
        <v>103965.31470047617</v>
      </c>
      <c r="DO112" s="13">
        <v>110500.92239799433</v>
      </c>
      <c r="DP112" s="13">
        <v>110896.64640198038</v>
      </c>
      <c r="DQ112" s="13">
        <v>109827.55696641862</v>
      </c>
      <c r="DR112" s="13">
        <v>114641.73272830431</v>
      </c>
      <c r="DS112" s="13">
        <v>117839.34163678471</v>
      </c>
      <c r="DT112" s="13">
        <v>120422.2758502331</v>
      </c>
      <c r="DU112" s="13">
        <v>95179.635848225371</v>
      </c>
      <c r="DV112" s="13">
        <v>100229.61699573137</v>
      </c>
      <c r="DW112" s="13">
        <v>98327.017815298357</v>
      </c>
      <c r="DX112" s="13">
        <v>98830.02998411881</v>
      </c>
      <c r="DY112" s="13">
        <v>98393.271358281054</v>
      </c>
      <c r="DZ112" s="13">
        <v>100101.0413064828</v>
      </c>
    </row>
    <row r="113" spans="1:130" x14ac:dyDescent="0.3">
      <c r="A113" s="12" t="s">
        <v>124</v>
      </c>
      <c r="B113" s="13">
        <v>88969.127999999997</v>
      </c>
      <c r="C113" s="13">
        <v>88547.07</v>
      </c>
      <c r="D113" s="13">
        <v>89098.34</v>
      </c>
      <c r="E113" s="13">
        <v>89251.31</v>
      </c>
      <c r="F113" s="13">
        <v>89617.336125338523</v>
      </c>
      <c r="G113" s="13">
        <v>90319.975979631665</v>
      </c>
      <c r="H113" s="13">
        <v>91091.261457990375</v>
      </c>
      <c r="I113" s="13">
        <v>92005.520270511013</v>
      </c>
      <c r="J113" s="13">
        <v>87238.348824195418</v>
      </c>
      <c r="K113" s="13">
        <v>89120.755944000004</v>
      </c>
      <c r="L113" s="13">
        <v>94818.864098022517</v>
      </c>
      <c r="M113" s="13">
        <v>96318.832162930019</v>
      </c>
      <c r="N113" s="13">
        <v>100557.1019388595</v>
      </c>
      <c r="O113" s="13">
        <v>101728.4</v>
      </c>
      <c r="P113" s="13">
        <v>104658.29146654521</v>
      </c>
      <c r="Q113" s="13">
        <v>109069.77410544112</v>
      </c>
      <c r="R113" s="13">
        <v>110804.1286446392</v>
      </c>
      <c r="S113" s="13">
        <v>113115.97525879511</v>
      </c>
      <c r="T113" s="13">
        <v>115024.20059168761</v>
      </c>
      <c r="U113" s="13">
        <v>116111.15264432655</v>
      </c>
      <c r="V113" s="13">
        <v>118447.52626839938</v>
      </c>
      <c r="W113" s="13">
        <v>120813.51374353017</v>
      </c>
      <c r="X113" s="13">
        <v>121517.5970346735</v>
      </c>
      <c r="Y113" s="13">
        <v>123526.71327769141</v>
      </c>
      <c r="Z113" s="13">
        <v>132669.11912781649</v>
      </c>
      <c r="AA113" s="13">
        <v>131950.43967008372</v>
      </c>
      <c r="AB113" s="13">
        <v>133792.2376933223</v>
      </c>
      <c r="AC113" s="13">
        <v>137988.46981910235</v>
      </c>
      <c r="AD113" s="13">
        <v>140795.21778209758</v>
      </c>
      <c r="AE113" s="13">
        <v>142146.08987397689</v>
      </c>
      <c r="AF113" s="13">
        <v>146082.44530124505</v>
      </c>
      <c r="AG113" s="13">
        <v>147976.81817660204</v>
      </c>
      <c r="AH113" s="13">
        <v>149601.67415985346</v>
      </c>
      <c r="AI113" s="13">
        <v>152509.87264218717</v>
      </c>
      <c r="AJ113" s="13">
        <v>155208.54270514048</v>
      </c>
      <c r="AK113" s="13">
        <v>157803.23058032765</v>
      </c>
      <c r="AL113" s="13">
        <v>166675.79256596352</v>
      </c>
      <c r="AM113" s="13">
        <v>161334.3353972265</v>
      </c>
      <c r="AN113" s="13">
        <v>156214.26222635945</v>
      </c>
      <c r="AO113" s="13">
        <v>169895.49013597085</v>
      </c>
      <c r="AP113" s="13">
        <v>160772.24482219084</v>
      </c>
      <c r="AQ113" s="13">
        <v>165279.64911641047</v>
      </c>
      <c r="AR113" s="13">
        <v>168686.50521087332</v>
      </c>
      <c r="AS113" s="13">
        <v>170791.8282491084</v>
      </c>
      <c r="AT113" s="13">
        <v>174381.01302509001</v>
      </c>
      <c r="AU113" s="13">
        <v>180316.72721352649</v>
      </c>
      <c r="AV113" s="13">
        <v>181155.46157708095</v>
      </c>
      <c r="AW113" s="13">
        <v>183901.25790720154</v>
      </c>
      <c r="AX113" s="13">
        <v>193481.94708838459</v>
      </c>
      <c r="AY113" s="13">
        <v>192071.77640372762</v>
      </c>
      <c r="AZ113" s="13">
        <v>195033.28948196003</v>
      </c>
      <c r="BA113" s="13">
        <v>200070.35172198739</v>
      </c>
      <c r="BB113" s="13">
        <v>187998.01258892444</v>
      </c>
      <c r="BC113" s="13">
        <v>191449.16970018542</v>
      </c>
      <c r="BD113" s="13">
        <v>197633.4352180904</v>
      </c>
      <c r="BE113" s="13">
        <v>199644.49054030864</v>
      </c>
      <c r="BF113" s="13">
        <v>206866.05089222491</v>
      </c>
      <c r="BG113" s="13">
        <v>219765.39136675606</v>
      </c>
      <c r="BH113" s="13">
        <v>218165.03942093891</v>
      </c>
      <c r="BI113" s="13">
        <v>226356.98802181246</v>
      </c>
      <c r="BJ113" s="13">
        <v>233010.00919494711</v>
      </c>
      <c r="BK113" s="13">
        <v>231876.23594103282</v>
      </c>
      <c r="BL113" s="13">
        <v>238233.76776329035</v>
      </c>
      <c r="BM113" s="13">
        <v>251487.9197984343</v>
      </c>
      <c r="BN113" s="13">
        <v>255873.50539700111</v>
      </c>
      <c r="BO113" s="13">
        <v>261798.51103055652</v>
      </c>
      <c r="BP113" s="13">
        <v>248227.18145440615</v>
      </c>
      <c r="BQ113" s="13">
        <v>249672.41399054509</v>
      </c>
      <c r="BR113" s="13">
        <v>250196.99973705504</v>
      </c>
      <c r="BS113" s="13">
        <v>244291.13599503599</v>
      </c>
      <c r="BT113" s="13">
        <v>239709.87185733998</v>
      </c>
      <c r="BU113" s="13">
        <v>237192.88675384299</v>
      </c>
      <c r="BV113" s="13">
        <v>201184.06773218096</v>
      </c>
      <c r="BW113" s="13">
        <v>207362.32912337003</v>
      </c>
      <c r="BX113" s="13">
        <v>211282.58484897792</v>
      </c>
      <c r="BY113" s="13">
        <v>217797.96561372891</v>
      </c>
      <c r="BZ113" s="13">
        <v>221651.13686314813</v>
      </c>
      <c r="CA113" s="13">
        <v>225468.44301152907</v>
      </c>
      <c r="CB113" s="13">
        <v>233880.0654636019</v>
      </c>
      <c r="CC113" s="13">
        <v>239353.83585324709</v>
      </c>
      <c r="CD113" s="13">
        <v>244396.51074195799</v>
      </c>
      <c r="CE113" s="13">
        <v>251390.86701695109</v>
      </c>
      <c r="CF113" s="13">
        <v>237873.90456994396</v>
      </c>
      <c r="CG113" s="13">
        <v>242886.96027087845</v>
      </c>
      <c r="CH113" s="13">
        <v>253277.36989100295</v>
      </c>
      <c r="CI113" s="13">
        <v>252923.30992535772</v>
      </c>
      <c r="CJ113" s="13">
        <v>259900.66831342567</v>
      </c>
      <c r="CK113" s="13">
        <v>273203.03799330187</v>
      </c>
      <c r="CL113" s="13">
        <v>281177.40202213475</v>
      </c>
      <c r="CM113" s="13">
        <v>291289.76190779364</v>
      </c>
      <c r="CN113" s="13">
        <v>303533.77873497765</v>
      </c>
      <c r="CO113" s="13">
        <v>308794.01503147074</v>
      </c>
      <c r="CP113" s="13">
        <v>315651.48218196188</v>
      </c>
      <c r="CQ113" s="13">
        <v>325933.86936626007</v>
      </c>
      <c r="CR113" s="13">
        <v>332210.9823274411</v>
      </c>
      <c r="CS113" s="13">
        <v>337529.16279767215</v>
      </c>
      <c r="CT113" s="13">
        <v>345165.3224464482</v>
      </c>
      <c r="CU113" s="13">
        <v>342500.20077559928</v>
      </c>
      <c r="CV113" s="13">
        <v>347427.7154705025</v>
      </c>
      <c r="CW113" s="13">
        <v>333950.46660721942</v>
      </c>
      <c r="CX113" s="13">
        <v>336917.65958785149</v>
      </c>
      <c r="CY113" s="13">
        <v>343408.59949926828</v>
      </c>
      <c r="CZ113" s="13">
        <v>355948.71648627031</v>
      </c>
      <c r="DA113" s="13">
        <v>357645.72795455053</v>
      </c>
      <c r="DB113" s="13">
        <v>334617.61628697201</v>
      </c>
      <c r="DC113" s="13">
        <v>335995.87560441502</v>
      </c>
      <c r="DD113" s="13">
        <v>333932.49668890249</v>
      </c>
      <c r="DE113" s="13">
        <v>332324.17182951747</v>
      </c>
      <c r="DF113" s="13">
        <v>287139.56416194071</v>
      </c>
      <c r="DG113" s="13">
        <v>290408.13612640864</v>
      </c>
      <c r="DH113" s="13">
        <v>292204.46741666354</v>
      </c>
      <c r="DI113" s="13">
        <v>307552.89306120866</v>
      </c>
      <c r="DJ113" s="13">
        <v>309319.99347599538</v>
      </c>
      <c r="DK113" s="13">
        <v>319129.60811749095</v>
      </c>
      <c r="DL113" s="13">
        <v>339352.19184996409</v>
      </c>
      <c r="DM113" s="13">
        <v>345901.94103827141</v>
      </c>
      <c r="DN113" s="13">
        <v>357773.51811666647</v>
      </c>
      <c r="DO113" s="13">
        <v>367389.44436853146</v>
      </c>
      <c r="DP113" s="13">
        <v>369316.67043967242</v>
      </c>
      <c r="DQ113" s="13">
        <v>369049.3572282797</v>
      </c>
      <c r="DR113" s="13">
        <v>383429.80260290939</v>
      </c>
      <c r="DS113" s="13">
        <v>389137.02422085596</v>
      </c>
      <c r="DT113" s="13">
        <v>404699.61988219805</v>
      </c>
      <c r="DU113" s="13">
        <v>421503.45857303531</v>
      </c>
      <c r="DV113" s="13">
        <v>426861.76883256884</v>
      </c>
      <c r="DW113" s="13">
        <v>434548.16048664943</v>
      </c>
      <c r="DX113" s="13">
        <v>436618.49899911386</v>
      </c>
      <c r="DY113" s="13">
        <v>436630.46789696603</v>
      </c>
      <c r="DZ113" s="13">
        <v>440222.77775943017</v>
      </c>
    </row>
    <row r="114" spans="1:130" x14ac:dyDescent="0.3">
      <c r="B114" s="8"/>
    </row>
    <row r="115" spans="1:130" x14ac:dyDescent="0.3">
      <c r="A115" s="31" t="s">
        <v>129</v>
      </c>
      <c r="B115"/>
      <c r="C115"/>
      <c r="D115"/>
      <c r="E115"/>
      <c r="F115"/>
    </row>
    <row r="116" spans="1:130" x14ac:dyDescent="0.3">
      <c r="A116" s="32" t="s">
        <v>130</v>
      </c>
      <c r="B116" s="33" t="s">
        <v>131</v>
      </c>
      <c r="C116" s="33" t="s">
        <v>132</v>
      </c>
      <c r="D116"/>
      <c r="E116"/>
      <c r="F116"/>
    </row>
    <row r="117" spans="1:130" x14ac:dyDescent="0.3">
      <c r="A117" s="34" t="s">
        <v>133</v>
      </c>
      <c r="B117" s="35" t="s">
        <v>134</v>
      </c>
      <c r="C117" s="35" t="s">
        <v>13</v>
      </c>
      <c r="D117"/>
      <c r="E117"/>
      <c r="F117"/>
    </row>
    <row r="118" spans="1:130" x14ac:dyDescent="0.3">
      <c r="A118" s="34" t="s">
        <v>135</v>
      </c>
      <c r="B118" s="35" t="s">
        <v>136</v>
      </c>
      <c r="C118" s="35" t="s">
        <v>14</v>
      </c>
      <c r="D118"/>
      <c r="E118"/>
      <c r="F118"/>
    </row>
    <row r="119" spans="1:130" x14ac:dyDescent="0.3">
      <c r="A119" s="34" t="s">
        <v>137</v>
      </c>
      <c r="B119" s="35" t="s">
        <v>138</v>
      </c>
      <c r="C119" s="35" t="s">
        <v>3</v>
      </c>
      <c r="D119"/>
      <c r="E119"/>
      <c r="F119"/>
    </row>
    <row r="120" spans="1:130" x14ac:dyDescent="0.3">
      <c r="A120" s="34" t="s">
        <v>139</v>
      </c>
      <c r="B120" s="35" t="s">
        <v>140</v>
      </c>
      <c r="C120" s="35" t="s">
        <v>4</v>
      </c>
      <c r="D120"/>
      <c r="E120"/>
      <c r="F120"/>
    </row>
    <row r="121" spans="1:130" x14ac:dyDescent="0.3">
      <c r="A121" s="34" t="s">
        <v>141</v>
      </c>
      <c r="B121" s="35" t="s">
        <v>142</v>
      </c>
      <c r="C121" s="35" t="s">
        <v>17</v>
      </c>
      <c r="D121"/>
      <c r="E121"/>
      <c r="F121"/>
    </row>
    <row r="122" spans="1:130" x14ac:dyDescent="0.3">
      <c r="A122" s="34" t="s">
        <v>143</v>
      </c>
      <c r="B122" s="35" t="s">
        <v>144</v>
      </c>
      <c r="C122" s="35" t="s">
        <v>6</v>
      </c>
      <c r="D122"/>
      <c r="E122"/>
      <c r="F122"/>
    </row>
    <row r="123" spans="1:130" x14ac:dyDescent="0.3">
      <c r="A123" s="34" t="s">
        <v>145</v>
      </c>
      <c r="B123" s="35" t="s">
        <v>146</v>
      </c>
      <c r="C123" s="35" t="s">
        <v>7</v>
      </c>
      <c r="D123"/>
      <c r="E123"/>
      <c r="F123"/>
    </row>
    <row r="124" spans="1:130" x14ac:dyDescent="0.3">
      <c r="A124" s="34" t="s">
        <v>147</v>
      </c>
      <c r="B124" s="35" t="s">
        <v>148</v>
      </c>
      <c r="C124" s="35" t="s">
        <v>8</v>
      </c>
      <c r="D124"/>
      <c r="E124"/>
      <c r="F124"/>
    </row>
    <row r="125" spans="1:130" x14ac:dyDescent="0.3">
      <c r="A125" s="34" t="s">
        <v>149</v>
      </c>
      <c r="B125" s="35" t="s">
        <v>150</v>
      </c>
      <c r="C125" s="35" t="s">
        <v>9</v>
      </c>
      <c r="D125"/>
      <c r="E125"/>
      <c r="F125"/>
    </row>
    <row r="126" spans="1:130" x14ac:dyDescent="0.3">
      <c r="A126" s="34" t="s">
        <v>151</v>
      </c>
      <c r="B126" s="35" t="s">
        <v>152</v>
      </c>
      <c r="C126" s="35" t="s">
        <v>10</v>
      </c>
      <c r="D126"/>
      <c r="E126"/>
      <c r="F126"/>
    </row>
    <row r="127" spans="1:130" x14ac:dyDescent="0.3">
      <c r="A127" s="34" t="s">
        <v>153</v>
      </c>
      <c r="B127" s="35" t="s">
        <v>154</v>
      </c>
      <c r="C127" s="35" t="s">
        <v>11</v>
      </c>
      <c r="D127"/>
      <c r="E127"/>
      <c r="F127"/>
    </row>
    <row r="128" spans="1:130" x14ac:dyDescent="0.3">
      <c r="A128" s="34" t="s">
        <v>155</v>
      </c>
      <c r="B128" s="35" t="s">
        <v>156</v>
      </c>
      <c r="C128" s="35" t="s">
        <v>12</v>
      </c>
      <c r="D128"/>
      <c r="E128"/>
      <c r="F128"/>
    </row>
    <row r="129" spans="1:6" x14ac:dyDescent="0.3">
      <c r="A129" s="37" t="s">
        <v>157</v>
      </c>
      <c r="B129" s="37"/>
      <c r="C129" s="37"/>
      <c r="D129" s="37"/>
      <c r="E129" s="37"/>
      <c r="F129" s="37"/>
    </row>
    <row r="130" spans="1:6" x14ac:dyDescent="0.3">
      <c r="A130"/>
      <c r="B130"/>
      <c r="C130"/>
      <c r="D130"/>
      <c r="E130"/>
      <c r="F130"/>
    </row>
    <row r="131" spans="1:6" x14ac:dyDescent="0.3">
      <c r="A131" t="s">
        <v>158</v>
      </c>
      <c r="B131"/>
      <c r="C131"/>
      <c r="D131"/>
      <c r="E131"/>
      <c r="F131"/>
    </row>
  </sheetData>
  <mergeCells count="2">
    <mergeCell ref="A4:A5"/>
    <mergeCell ref="A129:F12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Z115"/>
  <sheetViews>
    <sheetView workbookViewId="0">
      <selection activeCell="A9" sqref="A9"/>
    </sheetView>
  </sheetViews>
  <sheetFormatPr defaultRowHeight="12.5" x14ac:dyDescent="0.25"/>
  <cols>
    <col min="1" max="1" width="55.54296875" bestFit="1" customWidth="1"/>
  </cols>
  <sheetData>
    <row r="1" spans="1:130" s="30" customFormat="1" ht="14.25" customHeight="1" x14ac:dyDescent="0.3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  <c r="BN1" s="27"/>
      <c r="BO1" s="27"/>
      <c r="BP1" s="27"/>
      <c r="BQ1" s="27"/>
      <c r="BR1" s="27"/>
      <c r="BS1" s="27"/>
      <c r="BT1" s="27"/>
      <c r="BU1" s="27"/>
      <c r="BV1" s="27"/>
      <c r="BW1" s="27"/>
      <c r="BX1" s="27"/>
      <c r="BY1" s="27"/>
      <c r="BZ1" s="27"/>
      <c r="CA1" s="27"/>
      <c r="CB1" s="27"/>
      <c r="CC1" s="27"/>
      <c r="CD1" s="27"/>
      <c r="CE1" s="27"/>
      <c r="CF1" s="27"/>
      <c r="CG1" s="27"/>
      <c r="CH1" s="27"/>
      <c r="CI1" s="27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7"/>
      <c r="CW1" s="27"/>
      <c r="CX1" s="27"/>
      <c r="CY1" s="27"/>
      <c r="CZ1" s="27"/>
      <c r="DA1" s="27"/>
      <c r="DB1" s="27"/>
      <c r="DC1" s="27"/>
      <c r="DD1" s="27"/>
      <c r="DE1" s="27"/>
      <c r="DF1" s="27"/>
      <c r="DG1" s="27"/>
      <c r="DH1" s="27"/>
      <c r="DI1" s="27"/>
      <c r="DJ1" s="27"/>
      <c r="DK1" s="27"/>
      <c r="DL1" s="27"/>
      <c r="DM1" s="27"/>
      <c r="DN1" s="27"/>
      <c r="DO1" s="27"/>
      <c r="DP1" s="27"/>
      <c r="DQ1" s="27"/>
      <c r="DR1" s="27"/>
      <c r="DS1" s="27"/>
      <c r="DT1" s="27"/>
      <c r="DU1" s="27"/>
      <c r="DV1" s="27"/>
      <c r="DW1" s="27"/>
      <c r="DX1" s="27"/>
    </row>
    <row r="2" spans="1:130" s="30" customFormat="1" ht="15.5" x14ac:dyDescent="0.35">
      <c r="A2" s="28" t="s">
        <v>126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29"/>
      <c r="CH2" s="29"/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29"/>
      <c r="CT2" s="29"/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29"/>
      <c r="DF2" s="29"/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29"/>
      <c r="DR2" s="29"/>
      <c r="DS2" s="29"/>
      <c r="DT2" s="29"/>
      <c r="DU2" s="29"/>
      <c r="DV2" s="29"/>
      <c r="DW2" s="29"/>
      <c r="DX2" s="29"/>
    </row>
    <row r="3" spans="1:130" ht="13" x14ac:dyDescent="0.3">
      <c r="A3" s="7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</row>
    <row r="4" spans="1:130" ht="13" x14ac:dyDescent="0.3">
      <c r="A4" s="36" t="s">
        <v>2</v>
      </c>
      <c r="B4" s="10">
        <v>2011</v>
      </c>
      <c r="C4" s="10">
        <v>2011</v>
      </c>
      <c r="D4" s="10">
        <v>2011</v>
      </c>
      <c r="E4" s="10">
        <v>2011</v>
      </c>
      <c r="F4" s="10">
        <v>2011</v>
      </c>
      <c r="G4" s="10">
        <v>2011</v>
      </c>
      <c r="H4" s="10">
        <v>2012</v>
      </c>
      <c r="I4" s="10">
        <v>2012</v>
      </c>
      <c r="J4" s="10">
        <v>2012</v>
      </c>
      <c r="K4" s="10">
        <v>2012</v>
      </c>
      <c r="L4" s="10">
        <v>2012</v>
      </c>
      <c r="M4" s="10">
        <v>2012</v>
      </c>
      <c r="N4" s="10">
        <v>2012</v>
      </c>
      <c r="O4" s="10">
        <v>2012</v>
      </c>
      <c r="P4" s="10">
        <v>2012</v>
      </c>
      <c r="Q4" s="10">
        <v>2012</v>
      </c>
      <c r="R4" s="10">
        <v>2012</v>
      </c>
      <c r="S4" s="10">
        <v>2012</v>
      </c>
      <c r="T4" s="10">
        <v>2013</v>
      </c>
      <c r="U4" s="10">
        <v>2013</v>
      </c>
      <c r="V4" s="10">
        <v>2013</v>
      </c>
      <c r="W4" s="10">
        <v>2013</v>
      </c>
      <c r="X4" s="10">
        <v>2013</v>
      </c>
      <c r="Y4" s="10">
        <v>2013</v>
      </c>
      <c r="Z4" s="10">
        <v>2013</v>
      </c>
      <c r="AA4" s="10">
        <v>2013</v>
      </c>
      <c r="AB4" s="10">
        <v>2013</v>
      </c>
      <c r="AC4" s="10">
        <f>[2]MS!BS4</f>
        <v>2013</v>
      </c>
      <c r="AD4" s="10">
        <f>[2]MS!BT4</f>
        <v>2013</v>
      </c>
      <c r="AE4" s="10">
        <f>[2]MS!BU4</f>
        <v>2013</v>
      </c>
      <c r="AF4" s="10">
        <f>[2]MS!BV4</f>
        <v>2014</v>
      </c>
      <c r="AG4" s="10">
        <f>[2]MS!BW4</f>
        <v>2014</v>
      </c>
      <c r="AH4" s="10">
        <f>[2]MS!BX4</f>
        <v>2014</v>
      </c>
      <c r="AI4" s="10">
        <f>[2]MS!BY4</f>
        <v>2014</v>
      </c>
      <c r="AJ4" s="10">
        <f>[2]MS!BZ4</f>
        <v>2014</v>
      </c>
      <c r="AK4" s="10">
        <f>[2]MS!CA4</f>
        <v>2014</v>
      </c>
      <c r="AL4" s="10">
        <f>[2]MS!CB4</f>
        <v>2014</v>
      </c>
      <c r="AM4" s="10">
        <f>[2]MS!CC4</f>
        <v>2014</v>
      </c>
      <c r="AN4" s="10">
        <f>[2]MS!CD4</f>
        <v>2014</v>
      </c>
      <c r="AO4" s="10">
        <f>[2]MS!CE4</f>
        <v>2014</v>
      </c>
      <c r="AP4" s="10">
        <f>[2]MS!CF4</f>
        <v>2014</v>
      </c>
      <c r="AQ4" s="10">
        <f>[2]MS!CG4</f>
        <v>2014</v>
      </c>
      <c r="AR4" s="10">
        <f>[2]MS!CH4</f>
        <v>2015</v>
      </c>
      <c r="AS4" s="10">
        <f>[2]MS!CI4</f>
        <v>2015</v>
      </c>
      <c r="AT4" s="10">
        <f>[2]MS!CJ4</f>
        <v>2015</v>
      </c>
      <c r="AU4" s="10">
        <f>[2]MS!CK4</f>
        <v>2015</v>
      </c>
      <c r="AV4" s="10">
        <f>[2]MS!CL4</f>
        <v>2015</v>
      </c>
      <c r="AW4" s="10">
        <f>[2]MS!CM4</f>
        <v>2015</v>
      </c>
      <c r="AX4" s="10">
        <f>[2]MS!CN4</f>
        <v>2015</v>
      </c>
      <c r="AY4" s="10">
        <f>[2]MS!CO4</f>
        <v>2015</v>
      </c>
      <c r="AZ4" s="10">
        <f>[2]MS!CP4</f>
        <v>2015</v>
      </c>
      <c r="BA4" s="10">
        <f>[2]MS!CQ4</f>
        <v>2015</v>
      </c>
      <c r="BB4" s="10">
        <f>[2]MS!CR4</f>
        <v>2015</v>
      </c>
      <c r="BC4" s="10">
        <f>[2]MS!CS4</f>
        <v>2015</v>
      </c>
      <c r="BD4" s="10">
        <f>[2]MS!CT4</f>
        <v>2016</v>
      </c>
      <c r="BE4" s="10">
        <f>[2]MS!CU4</f>
        <v>2016</v>
      </c>
      <c r="BF4" s="10">
        <f>[2]MS!CV4</f>
        <v>2016</v>
      </c>
      <c r="BG4" s="10">
        <f>[2]MS!CW4</f>
        <v>2016</v>
      </c>
      <c r="BH4" s="10">
        <f>[2]MS!CX4</f>
        <v>2016</v>
      </c>
      <c r="BI4" s="10">
        <f>[2]MS!CY4</f>
        <v>2016</v>
      </c>
      <c r="BJ4" s="10">
        <f>[2]MS!CZ4</f>
        <v>2016</v>
      </c>
      <c r="BK4" s="10">
        <f>[2]MS!DA4</f>
        <v>2016</v>
      </c>
      <c r="BL4" s="10">
        <f>[2]MS!DB4</f>
        <v>2016</v>
      </c>
      <c r="BM4" s="10">
        <f>[2]MS!DC4</f>
        <v>2016</v>
      </c>
      <c r="BN4" s="10">
        <f>[2]MS!DD4</f>
        <v>2016</v>
      </c>
      <c r="BO4" s="10">
        <f>[2]MS!DE4</f>
        <v>2016</v>
      </c>
      <c r="BP4" s="10">
        <f>[2]MS!DF4</f>
        <v>2017</v>
      </c>
      <c r="BQ4" s="10">
        <f>[2]MS!DG4</f>
        <v>2017</v>
      </c>
      <c r="BR4" s="10">
        <f>[2]MS!DH4</f>
        <v>2017</v>
      </c>
      <c r="BS4" s="10">
        <f>[2]MS!DI4</f>
        <v>2017</v>
      </c>
      <c r="BT4" s="10">
        <f>[2]MS!DJ4</f>
        <v>2017</v>
      </c>
      <c r="BU4" s="10">
        <f>[2]MS!DK4</f>
        <v>2017</v>
      </c>
      <c r="BV4" s="10">
        <f>[2]MS!DL4</f>
        <v>2017</v>
      </c>
      <c r="BW4" s="10">
        <f>[2]MS!DM4</f>
        <v>2017</v>
      </c>
      <c r="BX4" s="10">
        <f>[2]MS!DN4</f>
        <v>2017</v>
      </c>
      <c r="BY4" s="10">
        <f>[2]MS!DO4</f>
        <v>2017</v>
      </c>
      <c r="BZ4" s="10">
        <f>[2]MS!DP4</f>
        <v>2017</v>
      </c>
      <c r="CA4" s="10">
        <f>[2]MS!DQ4</f>
        <v>2017</v>
      </c>
      <c r="CB4" s="10">
        <f>[2]MS!DR4</f>
        <v>2018</v>
      </c>
      <c r="CC4" s="10">
        <f>[2]MS!DS4</f>
        <v>2018</v>
      </c>
      <c r="CD4" s="10">
        <f>[2]MS!DT4</f>
        <v>2018</v>
      </c>
      <c r="CE4" s="10">
        <f>[2]MS!DU4</f>
        <v>2018</v>
      </c>
      <c r="CF4" s="10">
        <f>[2]MS!DV4</f>
        <v>2018</v>
      </c>
      <c r="CG4" s="10">
        <f>[2]MS!DW4</f>
        <v>2018</v>
      </c>
      <c r="CH4" s="10">
        <f>[2]MS!DX4</f>
        <v>2018</v>
      </c>
      <c r="CI4" s="10">
        <f>[2]MS!DY4</f>
        <v>2018</v>
      </c>
      <c r="CJ4" s="10">
        <f>[2]MS!DZ4</f>
        <v>2018</v>
      </c>
      <c r="CK4" s="10">
        <f>[2]MS!EA4</f>
        <v>2018</v>
      </c>
      <c r="CL4" s="10">
        <f>[2]MS!EB4</f>
        <v>2018</v>
      </c>
      <c r="CM4" s="10">
        <f>[2]MS!EC4</f>
        <v>2018</v>
      </c>
      <c r="CN4" s="10">
        <f>[2]MS!ED4</f>
        <v>2019</v>
      </c>
      <c r="CO4" s="10">
        <f>[2]MS!EE4</f>
        <v>2019</v>
      </c>
      <c r="CP4" s="10">
        <f>[2]MS!EF4</f>
        <v>2019</v>
      </c>
      <c r="CQ4" s="10">
        <f>[2]MS!EG4</f>
        <v>2019</v>
      </c>
      <c r="CR4" s="10">
        <f>[2]MS!EH4</f>
        <v>2019</v>
      </c>
      <c r="CS4" s="10">
        <f>[2]MS!EI4</f>
        <v>2019</v>
      </c>
      <c r="CT4" s="10">
        <f>[2]MS!EJ4</f>
        <v>2019</v>
      </c>
      <c r="CU4" s="10">
        <f>[2]MS!EK4</f>
        <v>2019</v>
      </c>
      <c r="CV4" s="10">
        <f>[2]MS!EL4</f>
        <v>2019</v>
      </c>
      <c r="CW4" s="10">
        <f>[2]MS!EM4</f>
        <v>2019</v>
      </c>
      <c r="CX4" s="10">
        <f>[2]MS!EN4</f>
        <v>2019</v>
      </c>
      <c r="CY4" s="10">
        <f>[2]MS!EO4</f>
        <v>2019</v>
      </c>
      <c r="CZ4" s="10">
        <f>[2]MS!EP4</f>
        <v>2020</v>
      </c>
      <c r="DA4" s="10">
        <f>[2]MS!EQ4</f>
        <v>2020</v>
      </c>
      <c r="DB4" s="10">
        <f>[2]MS!ER4</f>
        <v>2020</v>
      </c>
      <c r="DC4" s="10">
        <f>[2]MS!ES4</f>
        <v>2020</v>
      </c>
      <c r="DD4" s="10">
        <f>[2]MS!ET4</f>
        <v>2020</v>
      </c>
      <c r="DE4" s="10">
        <f>[2]MS!EU4</f>
        <v>2020</v>
      </c>
      <c r="DF4" s="10">
        <f>[2]MS!EV4</f>
        <v>2020</v>
      </c>
      <c r="DG4" s="10">
        <f>[2]MS!EW4</f>
        <v>2020</v>
      </c>
      <c r="DH4" s="10">
        <f>[2]MS!EX4</f>
        <v>2020</v>
      </c>
      <c r="DI4" s="10">
        <f>[2]MS!EY4</f>
        <v>2020</v>
      </c>
      <c r="DJ4" s="10">
        <f>[2]MS!EZ4</f>
        <v>2020</v>
      </c>
      <c r="DK4" s="10">
        <f>[2]MS!FA4</f>
        <v>2020</v>
      </c>
      <c r="DL4" s="10">
        <f>[2]MS!FB4</f>
        <v>2021</v>
      </c>
      <c r="DM4" s="10">
        <f>[2]MS!FC4</f>
        <v>2021</v>
      </c>
      <c r="DN4" s="10">
        <f>[2]MS!FD4</f>
        <v>2021</v>
      </c>
      <c r="DO4" s="10">
        <f>[2]MS!FE4</f>
        <v>2021</v>
      </c>
      <c r="DP4" s="10">
        <f>[2]MS!FF4</f>
        <v>2021</v>
      </c>
      <c r="DQ4" s="10">
        <f>[2]MS!FG4</f>
        <v>2021</v>
      </c>
      <c r="DR4" s="10">
        <f>[2]MS!FH4</f>
        <v>2021</v>
      </c>
      <c r="DS4" s="10">
        <f>[2]MS!FI4</f>
        <v>2021</v>
      </c>
      <c r="DT4" s="10">
        <f>[2]MS!FJ4</f>
        <v>2021</v>
      </c>
      <c r="DU4" s="10">
        <f>[2]MS!FK4</f>
        <v>2021</v>
      </c>
      <c r="DV4" s="10">
        <f>[2]MS!FL4</f>
        <v>2021</v>
      </c>
      <c r="DW4" s="10">
        <f>[2]MS!FM4</f>
        <v>2021</v>
      </c>
      <c r="DX4" s="10">
        <f>[2]MS!FN4</f>
        <v>2022</v>
      </c>
      <c r="DY4" s="10">
        <f>[2]MS!FO4</f>
        <v>2022</v>
      </c>
      <c r="DZ4" s="10">
        <f>[2]MS!FP4</f>
        <v>2022</v>
      </c>
    </row>
    <row r="5" spans="1:130" ht="13" x14ac:dyDescent="0.3">
      <c r="A5" s="36"/>
      <c r="B5" s="10" t="s">
        <v>15</v>
      </c>
      <c r="C5" s="10" t="s">
        <v>16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  <c r="J5" s="10" t="s">
        <v>11</v>
      </c>
      <c r="K5" s="10" t="s">
        <v>12</v>
      </c>
      <c r="L5" s="10" t="s">
        <v>13</v>
      </c>
      <c r="M5" s="10" t="s">
        <v>14</v>
      </c>
      <c r="N5" s="10" t="s">
        <v>3</v>
      </c>
      <c r="O5" s="10" t="s">
        <v>4</v>
      </c>
      <c r="P5" s="10" t="s">
        <v>5</v>
      </c>
      <c r="Q5" s="10" t="s">
        <v>6</v>
      </c>
      <c r="R5" s="10" t="s">
        <v>7</v>
      </c>
      <c r="S5" s="10" t="s">
        <v>8</v>
      </c>
      <c r="T5" s="10" t="s">
        <v>9</v>
      </c>
      <c r="U5" s="10" t="s">
        <v>10</v>
      </c>
      <c r="V5" s="10" t="s">
        <v>11</v>
      </c>
      <c r="W5" s="10" t="s">
        <v>12</v>
      </c>
      <c r="X5" s="10" t="s">
        <v>13</v>
      </c>
      <c r="Y5" s="10" t="s">
        <v>14</v>
      </c>
      <c r="Z5" s="10" t="s">
        <v>3</v>
      </c>
      <c r="AA5" s="10" t="s">
        <v>4</v>
      </c>
      <c r="AB5" s="10" t="s">
        <v>17</v>
      </c>
      <c r="AC5" s="10" t="str">
        <f>[2]MS!BS5</f>
        <v>Oct</v>
      </c>
      <c r="AD5" s="10" t="str">
        <f>[2]MS!BT5</f>
        <v>Nov</v>
      </c>
      <c r="AE5" s="10" t="str">
        <f>[2]MS!BU5</f>
        <v>Dec</v>
      </c>
      <c r="AF5" s="10" t="str">
        <f>[2]MS!BV5</f>
        <v>Jan</v>
      </c>
      <c r="AG5" s="10" t="str">
        <f>[2]MS!BW5</f>
        <v>Feb</v>
      </c>
      <c r="AH5" s="10" t="str">
        <f>[2]MS!BX5</f>
        <v>Mar</v>
      </c>
      <c r="AI5" s="10" t="str">
        <f>[2]MS!BY5</f>
        <v>Apr</v>
      </c>
      <c r="AJ5" s="10" t="str">
        <f>[2]MS!BZ5</f>
        <v>May</v>
      </c>
      <c r="AK5" s="10" t="str">
        <f>[2]MS!CA5</f>
        <v>June</v>
      </c>
      <c r="AL5" s="10" t="str">
        <f>[2]MS!CB5</f>
        <v>July</v>
      </c>
      <c r="AM5" s="10" t="str">
        <f>[2]MS!CC5</f>
        <v>Aug</v>
      </c>
      <c r="AN5" s="10" t="str">
        <f>[2]MS!CD5</f>
        <v>Sept</v>
      </c>
      <c r="AO5" s="10" t="str">
        <f>[2]MS!CE5</f>
        <v>Oct</v>
      </c>
      <c r="AP5" s="10" t="str">
        <f>[2]MS!CF5</f>
        <v>Nov</v>
      </c>
      <c r="AQ5" s="10" t="str">
        <f>[2]MS!CG5</f>
        <v>Dec</v>
      </c>
      <c r="AR5" s="10" t="str">
        <f>[2]MS!CH5</f>
        <v>Jan</v>
      </c>
      <c r="AS5" s="10" t="str">
        <f>[2]MS!CI5</f>
        <v>Feb</v>
      </c>
      <c r="AT5" s="10" t="str">
        <f>[2]MS!CJ5</f>
        <v>Mar</v>
      </c>
      <c r="AU5" s="10" t="str">
        <f>[2]MS!CK5</f>
        <v>Apr</v>
      </c>
      <c r="AV5" s="10" t="str">
        <f>[2]MS!CL5</f>
        <v>May</v>
      </c>
      <c r="AW5" s="10" t="str">
        <f>[2]MS!CM5</f>
        <v>June</v>
      </c>
      <c r="AX5" s="10" t="str">
        <f>[2]MS!CN5</f>
        <v>July</v>
      </c>
      <c r="AY5" s="10" t="str">
        <f>[2]MS!CO5</f>
        <v>Aug</v>
      </c>
      <c r="AZ5" s="10" t="str">
        <f>[2]MS!CP5</f>
        <v>Sept</v>
      </c>
      <c r="BA5" s="10" t="str">
        <f>[2]MS!CQ5</f>
        <v>Oct</v>
      </c>
      <c r="BB5" s="10" t="str">
        <f>[2]MS!CR5</f>
        <v>Nov</v>
      </c>
      <c r="BC5" s="10" t="str">
        <f>[2]MS!CS5</f>
        <v>Dec</v>
      </c>
      <c r="BD5" s="10" t="str">
        <f>[2]MS!CT5</f>
        <v>Jan</v>
      </c>
      <c r="BE5" s="10" t="str">
        <f>[2]MS!CU5</f>
        <v>Feb</v>
      </c>
      <c r="BF5" s="10" t="str">
        <f>[2]MS!CV5</f>
        <v>Mar</v>
      </c>
      <c r="BG5" s="10" t="str">
        <f>[2]MS!CW5</f>
        <v>Apr</v>
      </c>
      <c r="BH5" s="10" t="str">
        <f>[2]MS!CX5</f>
        <v>May</v>
      </c>
      <c r="BI5" s="10" t="str">
        <f>[2]MS!CY5</f>
        <v>June</v>
      </c>
      <c r="BJ5" s="10" t="str">
        <f>[2]MS!CZ5</f>
        <v>July</v>
      </c>
      <c r="BK5" s="10" t="str">
        <f>[2]MS!DA5</f>
        <v>Aug</v>
      </c>
      <c r="BL5" s="10" t="str">
        <f>[2]MS!DB5</f>
        <v>Sep</v>
      </c>
      <c r="BM5" s="10" t="str">
        <f>[2]MS!DC5</f>
        <v>Oct</v>
      </c>
      <c r="BN5" s="10" t="str">
        <f>[2]MS!DD5</f>
        <v>Nov</v>
      </c>
      <c r="BO5" s="10" t="str">
        <f>[2]MS!DE5</f>
        <v>Dec</v>
      </c>
      <c r="BP5" s="10" t="str">
        <f>[2]MS!DF5</f>
        <v>Jan</v>
      </c>
      <c r="BQ5" s="10" t="str">
        <f>[2]MS!DG5</f>
        <v>Feb</v>
      </c>
      <c r="BR5" s="10" t="str">
        <f>[2]MS!DH5</f>
        <v>Mar</v>
      </c>
      <c r="BS5" s="10" t="str">
        <f>[2]MS!DI5</f>
        <v>Apr</v>
      </c>
      <c r="BT5" s="10" t="str">
        <f>[2]MS!DJ5</f>
        <v>May</v>
      </c>
      <c r="BU5" s="10" t="str">
        <f>[2]MS!DK5</f>
        <v>Jun</v>
      </c>
      <c r="BV5" s="10" t="str">
        <f>[2]MS!DL5</f>
        <v>Jul</v>
      </c>
      <c r="BW5" s="10" t="str">
        <f>[2]MS!DM5</f>
        <v>Aug</v>
      </c>
      <c r="BX5" s="10" t="str">
        <f>[2]MS!DN5</f>
        <v>Sep</v>
      </c>
      <c r="BY5" s="10" t="str">
        <f>[2]MS!DO5</f>
        <v>Oct</v>
      </c>
      <c r="BZ5" s="10" t="str">
        <f>[2]MS!DP5</f>
        <v>Nov</v>
      </c>
      <c r="CA5" s="10" t="str">
        <f>[2]MS!DQ5</f>
        <v>Dec</v>
      </c>
      <c r="CB5" s="10" t="str">
        <f>[2]MS!DR5</f>
        <v>Jan</v>
      </c>
      <c r="CC5" s="10" t="str">
        <f>[2]MS!DS5</f>
        <v>Feb</v>
      </c>
      <c r="CD5" s="10" t="str">
        <f>[2]MS!DT5</f>
        <v>Mar</v>
      </c>
      <c r="CE5" s="10" t="str">
        <f>[2]MS!DU5</f>
        <v>Apr</v>
      </c>
      <c r="CF5" s="10" t="str">
        <f>[2]MS!DV5</f>
        <v>May</v>
      </c>
      <c r="CG5" s="10" t="str">
        <f>[2]MS!DW5</f>
        <v>Jun</v>
      </c>
      <c r="CH5" s="10" t="str">
        <f>[2]MS!DX5</f>
        <v>Jul</v>
      </c>
      <c r="CI5" s="10" t="str">
        <f>[2]MS!DY5</f>
        <v>Aug</v>
      </c>
      <c r="CJ5" s="10" t="str">
        <f>[2]MS!DZ5</f>
        <v>Sep</v>
      </c>
      <c r="CK5" s="10" t="str">
        <f>[2]MS!EA5</f>
        <v>Oct</v>
      </c>
      <c r="CL5" s="10" t="str">
        <f>[2]MS!EB5</f>
        <v>Nov</v>
      </c>
      <c r="CM5" s="10" t="str">
        <f>[2]MS!EC5</f>
        <v>Dec</v>
      </c>
      <c r="CN5" s="10" t="str">
        <f>[2]MS!ED5</f>
        <v>Jan</v>
      </c>
      <c r="CO5" s="10" t="str">
        <f>[2]MS!EE5</f>
        <v>Feb</v>
      </c>
      <c r="CP5" s="10" t="str">
        <f>[2]MS!EF5</f>
        <v>Mar</v>
      </c>
      <c r="CQ5" s="10" t="str">
        <f>[2]MS!EG5</f>
        <v>Apr</v>
      </c>
      <c r="CR5" s="10" t="str">
        <f>[2]MS!EH5</f>
        <v>May</v>
      </c>
      <c r="CS5" s="10" t="str">
        <f>[2]MS!EI5</f>
        <v>June</v>
      </c>
      <c r="CT5" s="10" t="str">
        <f>[2]MS!EJ5</f>
        <v>July</v>
      </c>
      <c r="CU5" s="10" t="str">
        <f>[2]MS!EK5</f>
        <v>Aug</v>
      </c>
      <c r="CV5" s="10" t="str">
        <f>[2]MS!EL5</f>
        <v>Sep</v>
      </c>
      <c r="CW5" s="10" t="str">
        <f>[2]MS!EM5</f>
        <v>Oct</v>
      </c>
      <c r="CX5" s="10" t="str">
        <f>[2]MS!EN5</f>
        <v>Nov</v>
      </c>
      <c r="CY5" s="10" t="str">
        <f>[2]MS!EO5</f>
        <v>Dec</v>
      </c>
      <c r="CZ5" s="10" t="str">
        <f>[2]MS!EP5</f>
        <v>Jan</v>
      </c>
      <c r="DA5" s="10" t="str">
        <f>[2]MS!EQ5</f>
        <v>Feb</v>
      </c>
      <c r="DB5" s="10" t="str">
        <f>[2]MS!ER5</f>
        <v>Mar</v>
      </c>
      <c r="DC5" s="10" t="str">
        <f>[2]MS!ES5</f>
        <v>Apr</v>
      </c>
      <c r="DD5" s="10" t="str">
        <f>[2]MS!ET5</f>
        <v>May</v>
      </c>
      <c r="DE5" s="10" t="str">
        <f>[2]MS!EU5</f>
        <v>June</v>
      </c>
      <c r="DF5" s="10" t="str">
        <f>[2]MS!EV5</f>
        <v>July</v>
      </c>
      <c r="DG5" s="10" t="str">
        <f>[2]MS!EW5</f>
        <v>Aug</v>
      </c>
      <c r="DH5" s="10" t="str">
        <f>[2]MS!EX5</f>
        <v>Sep</v>
      </c>
      <c r="DI5" s="10" t="str">
        <f>[2]MS!EY5</f>
        <v>Oct</v>
      </c>
      <c r="DJ5" s="10" t="str">
        <f>[2]MS!EZ5</f>
        <v>Nov</v>
      </c>
      <c r="DK5" s="10" t="str">
        <f>[2]MS!FA5</f>
        <v>Dec</v>
      </c>
      <c r="DL5" s="10" t="str">
        <f>[2]MS!FB5</f>
        <v>Jan</v>
      </c>
      <c r="DM5" s="10" t="str">
        <f>[2]MS!FC5</f>
        <v>Feb</v>
      </c>
      <c r="DN5" s="10" t="str">
        <f>[2]MS!FD5</f>
        <v>Mar</v>
      </c>
      <c r="DO5" s="10" t="str">
        <f>[2]MS!FE5</f>
        <v>Apr</v>
      </c>
      <c r="DP5" s="10" t="str">
        <f>[2]MS!FF5</f>
        <v>May</v>
      </c>
      <c r="DQ5" s="10" t="str">
        <f>[2]MS!FG5</f>
        <v>Jun</v>
      </c>
      <c r="DR5" s="10" t="str">
        <f>[2]MS!FH5</f>
        <v>Jul</v>
      </c>
      <c r="DS5" s="10" t="str">
        <f>[2]MS!FI5</f>
        <v>Aug</v>
      </c>
      <c r="DT5" s="10" t="str">
        <f>[2]MS!FJ5</f>
        <v>Sep</v>
      </c>
      <c r="DU5" s="10" t="str">
        <f>[2]MS!FK5</f>
        <v>Oct</v>
      </c>
      <c r="DV5" s="10" t="str">
        <f>[2]MS!FL5</f>
        <v>Nov</v>
      </c>
      <c r="DW5" s="10" t="str">
        <f>[2]MS!FM5</f>
        <v>Dec</v>
      </c>
      <c r="DX5" s="10" t="str">
        <f>[2]MS!FN5</f>
        <v>Jan</v>
      </c>
      <c r="DY5" s="10" t="str">
        <f>[2]MS!FO5</f>
        <v>Feb</v>
      </c>
      <c r="DZ5" s="10" t="str">
        <f>[2]MS!FP5</f>
        <v>Mar</v>
      </c>
    </row>
    <row r="6" spans="1:130" ht="13" x14ac:dyDescent="0.3">
      <c r="A6" s="12" t="s">
        <v>18</v>
      </c>
      <c r="B6" s="13">
        <v>1508.8381434500002</v>
      </c>
      <c r="C6" s="13">
        <v>1508.8691354800003</v>
      </c>
      <c r="D6" s="13">
        <v>1533.3783066299998</v>
      </c>
      <c r="E6" s="13">
        <v>1540.6513334499998</v>
      </c>
      <c r="F6" s="13">
        <v>1632.52885838</v>
      </c>
      <c r="G6" s="13">
        <v>1614.27904446</v>
      </c>
      <c r="H6" s="13">
        <v>1663.0828277500002</v>
      </c>
      <c r="I6" s="13">
        <v>1677.6697409500005</v>
      </c>
      <c r="J6" s="13">
        <v>1667.44268388</v>
      </c>
      <c r="K6" s="13">
        <v>1692.70213569</v>
      </c>
      <c r="L6" s="13">
        <v>1731.9559753341302</v>
      </c>
      <c r="M6" s="13">
        <v>1720.6309113541297</v>
      </c>
      <c r="N6" s="13">
        <v>1697.6436535201001</v>
      </c>
      <c r="O6" s="13">
        <v>1740.7092893001</v>
      </c>
      <c r="P6" s="13">
        <v>1804.4711639610998</v>
      </c>
      <c r="Q6" s="13">
        <v>1895.0080470511</v>
      </c>
      <c r="R6" s="13">
        <v>1922.6706050210996</v>
      </c>
      <c r="S6" s="13">
        <v>1940.4160881900998</v>
      </c>
      <c r="T6" s="13">
        <v>1959.8161760401003</v>
      </c>
      <c r="U6" s="13">
        <v>2003.2825633499999</v>
      </c>
      <c r="V6" s="13">
        <v>2055.7176759899999</v>
      </c>
      <c r="W6" s="13">
        <v>2167.0358450800004</v>
      </c>
      <c r="X6" s="13">
        <v>2190.4902240600004</v>
      </c>
      <c r="Y6" s="13">
        <v>2240.4198501699998</v>
      </c>
      <c r="Z6" s="13">
        <v>1913.79721554</v>
      </c>
      <c r="AA6" s="13">
        <v>1945.9323217310002</v>
      </c>
      <c r="AB6" s="13">
        <v>1987.9445885210002</v>
      </c>
      <c r="AC6" s="13">
        <v>2005.7070476010001</v>
      </c>
      <c r="AD6" s="13">
        <v>2024.5161670110001</v>
      </c>
      <c r="AE6" s="13">
        <v>2027.7757074210001</v>
      </c>
      <c r="AF6" s="13">
        <v>2050.5164664110002</v>
      </c>
      <c r="AG6" s="13">
        <v>2031.2741774710005</v>
      </c>
      <c r="AH6" s="13">
        <v>2023.6291658609998</v>
      </c>
      <c r="AI6" s="13">
        <v>2003.3886032500004</v>
      </c>
      <c r="AJ6" s="13">
        <v>1932.9695768399999</v>
      </c>
      <c r="AK6" s="13">
        <v>1994.2929890799996</v>
      </c>
      <c r="AL6" s="13">
        <v>1942.1420385900003</v>
      </c>
      <c r="AM6" s="13">
        <v>1931.2478830800001</v>
      </c>
      <c r="AN6" s="13">
        <v>1909.6524891100003</v>
      </c>
      <c r="AO6" s="13">
        <v>1911.0060403299997</v>
      </c>
      <c r="AP6" s="13">
        <v>1915.66622923</v>
      </c>
      <c r="AQ6" s="13">
        <v>1961.7163323500004</v>
      </c>
      <c r="AR6" s="13">
        <v>1999.9393869599999</v>
      </c>
      <c r="AS6" s="13">
        <v>2007.79279847</v>
      </c>
      <c r="AT6" s="13">
        <v>2076.9986998299996</v>
      </c>
      <c r="AU6" s="13">
        <v>2119.3865532599998</v>
      </c>
      <c r="AV6" s="13">
        <v>2081.2575114799997</v>
      </c>
      <c r="AW6" s="13">
        <v>2099.4320610999998</v>
      </c>
      <c r="AX6" s="13">
        <v>2030.6379954100003</v>
      </c>
      <c r="AY6" s="13">
        <v>2038.1010277399998</v>
      </c>
      <c r="AZ6" s="13">
        <v>2062.0595280800003</v>
      </c>
      <c r="BA6" s="13">
        <v>2084.8968074300001</v>
      </c>
      <c r="BB6" s="13">
        <v>2101.2932379400004</v>
      </c>
      <c r="BC6" s="13">
        <v>2109.79654716</v>
      </c>
      <c r="BD6" s="13">
        <v>2140.3760842499996</v>
      </c>
      <c r="BE6" s="13">
        <v>2132.2798456599971</v>
      </c>
      <c r="BF6" s="13">
        <v>2224.581276659997</v>
      </c>
      <c r="BG6" s="13">
        <v>2214.7426867700001</v>
      </c>
      <c r="BH6" s="13">
        <v>2266.4802803900002</v>
      </c>
      <c r="BI6" s="13">
        <v>2373.1048316899996</v>
      </c>
      <c r="BJ6" s="13">
        <v>2086.0602270099998</v>
      </c>
      <c r="BK6" s="13">
        <v>2122.2098940500005</v>
      </c>
      <c r="BL6" s="13">
        <v>2122.2098940500005</v>
      </c>
      <c r="BM6" s="13">
        <v>1996.4719993300002</v>
      </c>
      <c r="BN6" s="13">
        <v>2027.27827099</v>
      </c>
      <c r="BO6" s="13">
        <v>2081.69400043</v>
      </c>
      <c r="BP6" s="13">
        <v>2206.8818673599999</v>
      </c>
      <c r="BQ6" s="13">
        <v>2283.24210748</v>
      </c>
      <c r="BR6" s="13">
        <v>2288.2077743971763</v>
      </c>
      <c r="BS6" s="13">
        <v>2270.5661964354376</v>
      </c>
      <c r="BT6" s="13">
        <v>2731.57384589</v>
      </c>
      <c r="BU6" s="13">
        <v>2893.2485163399997</v>
      </c>
      <c r="BV6" s="13">
        <v>3084.16860159</v>
      </c>
      <c r="BW6" s="13">
        <v>3093.2106695299994</v>
      </c>
      <c r="BX6" s="13">
        <v>3279.7838018399998</v>
      </c>
      <c r="BY6" s="13">
        <v>3294.3878620200003</v>
      </c>
      <c r="BZ6" s="13">
        <v>3352.7718574500004</v>
      </c>
      <c r="CA6" s="13">
        <v>3289.171501450001</v>
      </c>
      <c r="CB6" s="13">
        <v>3006.5587851999999</v>
      </c>
      <c r="CC6" s="13">
        <v>3337.6355729399993</v>
      </c>
      <c r="CD6" s="13">
        <v>3431.0494058300001</v>
      </c>
      <c r="CE6" s="13">
        <v>3782.409685613</v>
      </c>
      <c r="CF6" s="13">
        <v>3637.1953816130003</v>
      </c>
      <c r="CG6" s="13">
        <v>3641.2469659029998</v>
      </c>
      <c r="CH6" s="13">
        <v>3781.8026488330006</v>
      </c>
      <c r="CI6" s="13">
        <v>3632.4212602030002</v>
      </c>
      <c r="CJ6" s="13">
        <v>4143.5774277729997</v>
      </c>
      <c r="CK6" s="13">
        <v>4531.689149032999</v>
      </c>
      <c r="CL6" s="13">
        <v>4109.9049056000013</v>
      </c>
      <c r="CM6" s="13">
        <v>4162.8243239600006</v>
      </c>
      <c r="CN6" s="13">
        <v>4274.1324825000002</v>
      </c>
      <c r="CO6" s="13">
        <v>4438.8426676899999</v>
      </c>
      <c r="CP6" s="13">
        <v>4472.5346423800002</v>
      </c>
      <c r="CQ6" s="13">
        <v>4750.23690446</v>
      </c>
      <c r="CR6" s="13">
        <v>4666.8453080899999</v>
      </c>
      <c r="CS6" s="13">
        <v>4798.1108304600002</v>
      </c>
      <c r="CT6" s="13">
        <v>4854.7176842900008</v>
      </c>
      <c r="CU6" s="13">
        <v>4866.9430626300018</v>
      </c>
      <c r="CV6" s="13">
        <v>5010.4118496100009</v>
      </c>
      <c r="CW6" s="13">
        <v>4829.8681801300008</v>
      </c>
      <c r="CX6" s="13">
        <v>5092.8689378109993</v>
      </c>
      <c r="CY6" s="13">
        <v>5253.7029883002006</v>
      </c>
      <c r="CZ6" s="13">
        <v>5129.0849297900004</v>
      </c>
      <c r="DA6" s="13">
        <v>5383.1851905599988</v>
      </c>
      <c r="DB6" s="13">
        <v>5442.2283872699991</v>
      </c>
      <c r="DC6" s="13">
        <v>5734.6087855000005</v>
      </c>
      <c r="DD6" s="13">
        <v>4453.8554250500001</v>
      </c>
      <c r="DE6" s="13">
        <v>4677.0801451900006</v>
      </c>
      <c r="DF6" s="13">
        <v>4732.4756617600005</v>
      </c>
      <c r="DG6" s="13">
        <v>4648.2</v>
      </c>
      <c r="DH6" s="13">
        <v>4741.1617973699995</v>
      </c>
      <c r="DI6" s="13">
        <v>4980.4935168600005</v>
      </c>
      <c r="DJ6" s="13">
        <v>5108.4567811000015</v>
      </c>
      <c r="DK6" s="13">
        <v>5290.07348955</v>
      </c>
      <c r="DL6" s="13">
        <v>5521.0814423300008</v>
      </c>
      <c r="DM6" s="13">
        <v>5720.3252383100007</v>
      </c>
      <c r="DN6" s="13">
        <v>5964.6719150899999</v>
      </c>
      <c r="DO6" s="13">
        <v>6296.4650695799983</v>
      </c>
      <c r="DP6" s="13">
        <v>6528.3748592599986</v>
      </c>
      <c r="DQ6" s="13">
        <v>6540.9157117699979</v>
      </c>
      <c r="DR6" s="13">
        <v>4865.8316878799969</v>
      </c>
      <c r="DS6" s="13">
        <v>5120.5678940199978</v>
      </c>
      <c r="DT6" s="13">
        <v>5485.8947289600001</v>
      </c>
      <c r="DU6" s="13">
        <v>5781.1451573599998</v>
      </c>
      <c r="DV6" s="13">
        <v>6472.1048563700006</v>
      </c>
      <c r="DW6" s="13">
        <v>6021.5439868099984</v>
      </c>
      <c r="DX6" s="13">
        <v>6281.0998058100004</v>
      </c>
      <c r="DY6" s="13">
        <v>6488.2981161300004</v>
      </c>
      <c r="DZ6" s="13">
        <v>6540.4493093999999</v>
      </c>
    </row>
    <row r="7" spans="1:130" ht="13" x14ac:dyDescent="0.3">
      <c r="A7" s="15" t="s">
        <v>19</v>
      </c>
      <c r="B7" s="16">
        <v>257.84397661000003</v>
      </c>
      <c r="C7" s="16">
        <v>255.87380141</v>
      </c>
      <c r="D7" s="16">
        <v>247.42196131</v>
      </c>
      <c r="E7" s="16">
        <v>247.31365111999997</v>
      </c>
      <c r="F7" s="16">
        <v>245.24751269000001</v>
      </c>
      <c r="G7" s="16">
        <v>239.26429305000002</v>
      </c>
      <c r="H7" s="16">
        <v>253.31505680999999</v>
      </c>
      <c r="I7" s="16">
        <v>263.61485999000001</v>
      </c>
      <c r="J7" s="16">
        <v>241.30669958000001</v>
      </c>
      <c r="K7" s="16">
        <v>242.55824619999999</v>
      </c>
      <c r="L7" s="16">
        <v>221.81514598000007</v>
      </c>
      <c r="M7" s="16">
        <v>238.38561221000001</v>
      </c>
      <c r="N7" s="16">
        <v>227.81444522000001</v>
      </c>
      <c r="O7" s="16">
        <v>252.47782334999999</v>
      </c>
      <c r="P7" s="16">
        <v>261.25193429000001</v>
      </c>
      <c r="Q7" s="16">
        <v>262.9495258</v>
      </c>
      <c r="R7" s="16">
        <v>274.16727957000001</v>
      </c>
      <c r="S7" s="16">
        <v>305.78773746999991</v>
      </c>
      <c r="T7" s="16">
        <v>307.13516080000005</v>
      </c>
      <c r="U7" s="16">
        <v>311.78015965999998</v>
      </c>
      <c r="V7" s="16">
        <v>328.41295380000003</v>
      </c>
      <c r="W7" s="16">
        <v>330.14362924000005</v>
      </c>
      <c r="X7" s="16">
        <v>335.52274833000001</v>
      </c>
      <c r="Y7" s="16">
        <v>336.45590960999999</v>
      </c>
      <c r="Z7" s="16">
        <v>319.96905728000002</v>
      </c>
      <c r="AA7" s="16">
        <v>319.24639162</v>
      </c>
      <c r="AB7" s="16">
        <v>320.36195764000001</v>
      </c>
      <c r="AC7" s="16">
        <v>323.17378616000002</v>
      </c>
      <c r="AD7" s="16">
        <v>319.61639169</v>
      </c>
      <c r="AE7" s="16">
        <v>317.72513751999998</v>
      </c>
      <c r="AF7" s="16">
        <v>323.96995750999997</v>
      </c>
      <c r="AG7" s="16">
        <v>324.23884999000001</v>
      </c>
      <c r="AH7" s="16">
        <v>311.26355726000003</v>
      </c>
      <c r="AI7" s="16">
        <v>315.61485863999997</v>
      </c>
      <c r="AJ7" s="16">
        <v>327.09410080999999</v>
      </c>
      <c r="AK7" s="16">
        <v>307.34113461999999</v>
      </c>
      <c r="AL7" s="16">
        <v>300.36628401000002</v>
      </c>
      <c r="AM7" s="16">
        <v>363.94190044000004</v>
      </c>
      <c r="AN7" s="16">
        <v>396.12063996000001</v>
      </c>
      <c r="AO7" s="16">
        <v>303.83180619000001</v>
      </c>
      <c r="AP7" s="16">
        <v>400.31392298999992</v>
      </c>
      <c r="AQ7" s="16">
        <v>392.35938649999997</v>
      </c>
      <c r="AR7" s="16">
        <v>398.30937443999994</v>
      </c>
      <c r="AS7" s="16">
        <v>401.24727547999998</v>
      </c>
      <c r="AT7" s="16">
        <v>425.6448479</v>
      </c>
      <c r="AU7" s="16">
        <v>432.08141860999996</v>
      </c>
      <c r="AV7" s="16">
        <v>379.92280547000001</v>
      </c>
      <c r="AW7" s="16">
        <v>364.89703808000002</v>
      </c>
      <c r="AX7" s="16">
        <v>348.89839950999999</v>
      </c>
      <c r="AY7" s="16">
        <v>357.28529716000003</v>
      </c>
      <c r="AZ7" s="16">
        <v>358.25666583999998</v>
      </c>
      <c r="BA7" s="16">
        <v>368.97383520000011</v>
      </c>
      <c r="BB7" s="16">
        <v>376.47140773999996</v>
      </c>
      <c r="BC7" s="16">
        <v>384.97067719999995</v>
      </c>
      <c r="BD7" s="16">
        <v>393.81235495999994</v>
      </c>
      <c r="BE7" s="16">
        <v>393.35246553999997</v>
      </c>
      <c r="BF7" s="16">
        <v>425.92774896999998</v>
      </c>
      <c r="BG7" s="16">
        <v>439.89375225000003</v>
      </c>
      <c r="BH7" s="16">
        <v>464.38507724999994</v>
      </c>
      <c r="BI7" s="16">
        <v>503.38092811999991</v>
      </c>
      <c r="BJ7" s="16">
        <v>491.47954465999999</v>
      </c>
      <c r="BK7" s="16">
        <v>525.48040388999993</v>
      </c>
      <c r="BL7" s="16">
        <v>525.48040388999993</v>
      </c>
      <c r="BM7" s="16">
        <v>538.24054235000006</v>
      </c>
      <c r="BN7" s="16">
        <v>466.18015044999999</v>
      </c>
      <c r="BO7" s="16">
        <v>483.67238977999995</v>
      </c>
      <c r="BP7" s="16">
        <v>528.23185925999996</v>
      </c>
      <c r="BQ7" s="16">
        <v>532.92959424000003</v>
      </c>
      <c r="BR7" s="16">
        <v>533.59108844460627</v>
      </c>
      <c r="BS7" s="16">
        <v>515.3846747646063</v>
      </c>
      <c r="BT7" s="16">
        <v>552.72001738000006</v>
      </c>
      <c r="BU7" s="16">
        <v>555.10015941000006</v>
      </c>
      <c r="BV7" s="16">
        <v>484.17254731000003</v>
      </c>
      <c r="BW7" s="16">
        <v>488.49142389000002</v>
      </c>
      <c r="BX7" s="16">
        <v>516.69047980999994</v>
      </c>
      <c r="BY7" s="16">
        <v>515.01077459999999</v>
      </c>
      <c r="BZ7" s="16">
        <v>523.38120617000004</v>
      </c>
      <c r="CA7" s="16">
        <v>501.29962812000002</v>
      </c>
      <c r="CB7" s="16">
        <v>508.30388847999996</v>
      </c>
      <c r="CC7" s="16">
        <v>539.49137530000007</v>
      </c>
      <c r="CD7" s="16">
        <v>549.82591308999997</v>
      </c>
      <c r="CE7" s="16">
        <v>572.42253388300003</v>
      </c>
      <c r="CF7" s="16">
        <v>652.70939225299992</v>
      </c>
      <c r="CG7" s="16">
        <v>667.577901763</v>
      </c>
      <c r="CH7" s="16">
        <v>634.32256145300005</v>
      </c>
      <c r="CI7" s="16">
        <v>657.50479879300008</v>
      </c>
      <c r="CJ7" s="16">
        <v>669.57657186300003</v>
      </c>
      <c r="CK7" s="16">
        <v>689.33116116300016</v>
      </c>
      <c r="CL7" s="16">
        <v>714.95911852999996</v>
      </c>
      <c r="CM7" s="16">
        <v>734.09311171000013</v>
      </c>
      <c r="CN7" s="16">
        <v>727.08725742000013</v>
      </c>
      <c r="CO7" s="16">
        <v>721.65428392999991</v>
      </c>
      <c r="CP7" s="16">
        <v>733.14254319999998</v>
      </c>
      <c r="CQ7" s="16">
        <v>740.53079756999989</v>
      </c>
      <c r="CR7" s="16">
        <v>767.55759178999995</v>
      </c>
      <c r="CS7" s="16">
        <v>783.64056560000006</v>
      </c>
      <c r="CT7" s="16">
        <v>816.28704568000012</v>
      </c>
      <c r="CU7" s="16">
        <v>822.43757477000008</v>
      </c>
      <c r="CV7" s="16">
        <v>837.84583782000004</v>
      </c>
      <c r="CW7" s="16">
        <v>851.12157190000005</v>
      </c>
      <c r="CX7" s="16">
        <v>915.86333403000003</v>
      </c>
      <c r="CY7" s="16">
        <v>957.4570698701001</v>
      </c>
      <c r="CZ7" s="16">
        <v>962.3100707100001</v>
      </c>
      <c r="DA7" s="16">
        <v>971.68826766999996</v>
      </c>
      <c r="DB7" s="16">
        <v>1016.7598945299999</v>
      </c>
      <c r="DC7" s="16">
        <v>1025.5555927</v>
      </c>
      <c r="DD7" s="16">
        <v>1025.4866180400002</v>
      </c>
      <c r="DE7" s="16">
        <v>1018.7739624300001</v>
      </c>
      <c r="DF7" s="16">
        <v>1029.05825</v>
      </c>
      <c r="DG7" s="16">
        <v>1035</v>
      </c>
      <c r="DH7" s="16">
        <v>1046.3673607799999</v>
      </c>
      <c r="DI7" s="16">
        <v>1067.2448085199999</v>
      </c>
      <c r="DJ7" s="16">
        <v>1111.65781513</v>
      </c>
      <c r="DK7" s="16">
        <v>1143.6909446</v>
      </c>
      <c r="DL7" s="16">
        <v>1171.7852018400001</v>
      </c>
      <c r="DM7" s="16">
        <v>1215.7763469499998</v>
      </c>
      <c r="DN7" s="16">
        <v>1233.1570956300002</v>
      </c>
      <c r="DO7" s="16">
        <v>1296.9317083200001</v>
      </c>
      <c r="DP7" s="16">
        <v>1335.3041562700002</v>
      </c>
      <c r="DQ7" s="16">
        <v>1355.98791897</v>
      </c>
      <c r="DR7" s="16">
        <v>1427.5925684600002</v>
      </c>
      <c r="DS7" s="16">
        <v>1479.67720549</v>
      </c>
      <c r="DT7" s="16">
        <v>1580.8439958899999</v>
      </c>
      <c r="DU7" s="16">
        <v>1683.01727454</v>
      </c>
      <c r="DV7" s="16">
        <v>1713.6771035099998</v>
      </c>
      <c r="DW7" s="16">
        <v>1659.1228811299995</v>
      </c>
      <c r="DX7" s="16">
        <v>1660.2064284200001</v>
      </c>
      <c r="DY7" s="16">
        <v>1259.40490641</v>
      </c>
      <c r="DZ7" s="16">
        <v>1253.1324436800001</v>
      </c>
    </row>
    <row r="8" spans="1:130" ht="13" x14ac:dyDescent="0.3">
      <c r="A8" s="15" t="s">
        <v>20</v>
      </c>
      <c r="B8" s="16">
        <v>109.9</v>
      </c>
      <c r="C8" s="16">
        <v>115.89</v>
      </c>
      <c r="D8" s="16">
        <v>115.89</v>
      </c>
      <c r="E8" s="16">
        <v>121.89</v>
      </c>
      <c r="F8" s="16">
        <v>115.30331000000001</v>
      </c>
      <c r="G8" s="16">
        <v>115.47463999999999</v>
      </c>
      <c r="H8" s="16">
        <v>114.12363999999999</v>
      </c>
      <c r="I8" s="16">
        <v>122.04441656</v>
      </c>
      <c r="J8" s="16">
        <v>122.04441656</v>
      </c>
      <c r="K8" s="16">
        <v>119.52557266999999</v>
      </c>
      <c r="L8" s="16">
        <v>121.58557266999999</v>
      </c>
      <c r="M8" s="16">
        <v>132.72026334999998</v>
      </c>
      <c r="N8" s="16">
        <v>134.68543770000002</v>
      </c>
      <c r="O8" s="16">
        <v>131.08543769999997</v>
      </c>
      <c r="P8" s="16">
        <v>131.18543769999999</v>
      </c>
      <c r="Q8" s="16">
        <v>136.62344143000001</v>
      </c>
      <c r="R8" s="16">
        <v>137.33311966999997</v>
      </c>
      <c r="S8" s="16">
        <v>133.19578278</v>
      </c>
      <c r="T8" s="16">
        <v>130.04570408000001</v>
      </c>
      <c r="U8" s="16">
        <v>130.04644914999997</v>
      </c>
      <c r="V8" s="16">
        <v>130.89644915</v>
      </c>
      <c r="W8" s="16">
        <v>131.09920881000002</v>
      </c>
      <c r="X8" s="16">
        <v>130.63501195000001</v>
      </c>
      <c r="Y8" s="16">
        <v>157.03501195000001</v>
      </c>
      <c r="Z8" s="16">
        <v>157.63454274999998</v>
      </c>
      <c r="AA8" s="16">
        <v>160.25320392999998</v>
      </c>
      <c r="AB8" s="16">
        <v>166.73989846999999</v>
      </c>
      <c r="AC8" s="16">
        <v>167.68796531000001</v>
      </c>
      <c r="AD8" s="16">
        <v>167.8743915</v>
      </c>
      <c r="AE8" s="16">
        <v>168.54939149999998</v>
      </c>
      <c r="AF8" s="16">
        <v>166.79423832000001</v>
      </c>
      <c r="AG8" s="16">
        <v>136.95776996000001</v>
      </c>
      <c r="AH8" s="16">
        <v>129.20520482000001</v>
      </c>
      <c r="AI8" s="16">
        <v>129.20822172000001</v>
      </c>
      <c r="AJ8" s="16">
        <v>128.25409134</v>
      </c>
      <c r="AK8" s="16">
        <v>122.60398371000001</v>
      </c>
      <c r="AL8" s="16">
        <v>99.322421689999999</v>
      </c>
      <c r="AM8" s="16">
        <v>94.381025530000002</v>
      </c>
      <c r="AN8" s="16">
        <v>99.533328220000001</v>
      </c>
      <c r="AO8" s="16">
        <v>99.26767095999999</v>
      </c>
      <c r="AP8" s="16">
        <v>94.222039409999994</v>
      </c>
      <c r="AQ8" s="16">
        <v>94.195681390000004</v>
      </c>
      <c r="AR8" s="16">
        <v>88.293086709999983</v>
      </c>
      <c r="AS8" s="16">
        <v>97.08910496</v>
      </c>
      <c r="AT8" s="16">
        <v>99.029104959999998</v>
      </c>
      <c r="AU8" s="16">
        <v>99.008802790000004</v>
      </c>
      <c r="AV8" s="16">
        <v>99.004982989999988</v>
      </c>
      <c r="AW8" s="16">
        <v>100.45129494</v>
      </c>
      <c r="AX8" s="16">
        <v>95.440140219999989</v>
      </c>
      <c r="AY8" s="16">
        <v>86.428339739999998</v>
      </c>
      <c r="AZ8" s="16">
        <v>86.417942699999998</v>
      </c>
      <c r="BA8" s="16">
        <v>86.404997019999996</v>
      </c>
      <c r="BB8" s="16">
        <v>82.401481109999992</v>
      </c>
      <c r="BC8" s="16">
        <v>82.379043819999993</v>
      </c>
      <c r="BD8" s="16">
        <v>82.368075669999996</v>
      </c>
      <c r="BE8" s="16">
        <v>82.362289199999978</v>
      </c>
      <c r="BF8" s="16">
        <v>82.133709559999986</v>
      </c>
      <c r="BG8" s="16">
        <v>82.122770859999989</v>
      </c>
      <c r="BH8" s="16">
        <v>85.217810470000003</v>
      </c>
      <c r="BI8" s="16">
        <v>92.216881959999995</v>
      </c>
      <c r="BJ8" s="16">
        <v>99.232035629999999</v>
      </c>
      <c r="BK8" s="16">
        <v>99.232035629999999</v>
      </c>
      <c r="BL8" s="16">
        <v>99.232035629999999</v>
      </c>
      <c r="BM8" s="16">
        <v>98.186092380000005</v>
      </c>
      <c r="BN8" s="16">
        <v>98.185779359999998</v>
      </c>
      <c r="BO8" s="16">
        <v>90.492864229999995</v>
      </c>
      <c r="BP8" s="16">
        <v>82.175154489999997</v>
      </c>
      <c r="BQ8" s="16">
        <v>82.175151419999992</v>
      </c>
      <c r="BR8" s="16">
        <v>82.15512434</v>
      </c>
      <c r="BS8" s="16">
        <v>82.136811839999993</v>
      </c>
      <c r="BT8" s="16">
        <v>82.056839609999997</v>
      </c>
      <c r="BU8" s="16">
        <v>82.05683891999999</v>
      </c>
      <c r="BV8" s="16">
        <v>77.951492000000002</v>
      </c>
      <c r="BW8" s="16">
        <v>77.951492000000002</v>
      </c>
      <c r="BX8" s="16">
        <v>77.951492000000002</v>
      </c>
      <c r="BY8" s="16">
        <v>77.951492000000002</v>
      </c>
      <c r="BZ8" s="16">
        <v>67.951741999999996</v>
      </c>
      <c r="CA8" s="16">
        <v>67.951741999999996</v>
      </c>
      <c r="CB8" s="16">
        <v>67.951741999999996</v>
      </c>
      <c r="CC8" s="16">
        <v>66.961742000000001</v>
      </c>
      <c r="CD8" s="16">
        <v>66.961742000000001</v>
      </c>
      <c r="CE8" s="16">
        <v>66.961742000000001</v>
      </c>
      <c r="CF8" s="16">
        <v>0</v>
      </c>
      <c r="CG8" s="16">
        <v>0</v>
      </c>
      <c r="CH8" s="16">
        <v>0</v>
      </c>
      <c r="CI8" s="16">
        <v>0</v>
      </c>
      <c r="CJ8" s="16">
        <v>0</v>
      </c>
      <c r="CK8" s="16">
        <v>0</v>
      </c>
      <c r="CL8" s="16">
        <v>0</v>
      </c>
      <c r="CM8" s="16">
        <v>0</v>
      </c>
      <c r="CN8" s="16">
        <v>0</v>
      </c>
      <c r="CO8" s="16">
        <v>0</v>
      </c>
      <c r="CP8" s="16">
        <v>0</v>
      </c>
      <c r="CQ8" s="16">
        <v>0</v>
      </c>
      <c r="CR8" s="16">
        <v>0</v>
      </c>
      <c r="CS8" s="16">
        <v>0</v>
      </c>
      <c r="CT8" s="16">
        <v>0.91100000000000003</v>
      </c>
      <c r="CU8" s="16">
        <v>0.89900000000000002</v>
      </c>
      <c r="CV8" s="16">
        <v>0.91200000000000003</v>
      </c>
      <c r="CW8" s="16">
        <v>0.91500000000000004</v>
      </c>
      <c r="CX8" s="16">
        <v>0.90600000000000003</v>
      </c>
      <c r="CY8" s="16">
        <v>0.89600000000000002</v>
      </c>
      <c r="CZ8" s="16">
        <v>0.91500000000000004</v>
      </c>
      <c r="DA8" s="16">
        <v>6.8650000000000002</v>
      </c>
      <c r="DB8" s="16">
        <v>0.91500000000000004</v>
      </c>
      <c r="DC8" s="16">
        <v>0.91500000000000004</v>
      </c>
      <c r="DD8" s="16">
        <v>0.91500000000000004</v>
      </c>
      <c r="DE8" s="16">
        <v>0.91500000000000004</v>
      </c>
      <c r="DF8" s="16">
        <v>0.78</v>
      </c>
      <c r="DG8" s="16">
        <v>0.6</v>
      </c>
      <c r="DH8" s="16">
        <v>0.21</v>
      </c>
      <c r="DI8" s="16">
        <v>0.111</v>
      </c>
      <c r="DJ8" s="16">
        <v>0.111</v>
      </c>
      <c r="DK8" s="16">
        <v>0</v>
      </c>
      <c r="DL8" s="16">
        <v>15</v>
      </c>
      <c r="DM8" s="16">
        <v>15</v>
      </c>
      <c r="DN8" s="16">
        <v>15</v>
      </c>
      <c r="DO8" s="16">
        <v>15</v>
      </c>
      <c r="DP8" s="16">
        <v>0</v>
      </c>
      <c r="DQ8" s="16">
        <v>0</v>
      </c>
      <c r="DR8" s="16">
        <v>0</v>
      </c>
      <c r="DS8" s="16">
        <v>0</v>
      </c>
      <c r="DT8" s="16">
        <v>0</v>
      </c>
      <c r="DU8" s="16">
        <v>2.335</v>
      </c>
      <c r="DV8" s="16">
        <v>2.4049999999999998</v>
      </c>
      <c r="DW8" s="16">
        <v>36.479999999999997</v>
      </c>
      <c r="DX8" s="16">
        <v>57.289000000000001</v>
      </c>
      <c r="DY8" s="16">
        <v>90.875</v>
      </c>
      <c r="DZ8" s="16">
        <v>135.875</v>
      </c>
    </row>
    <row r="9" spans="1:130" ht="13" x14ac:dyDescent="0.3">
      <c r="A9" s="15" t="s">
        <v>21</v>
      </c>
      <c r="B9" s="16">
        <v>290.17661184000002</v>
      </c>
      <c r="C9" s="16">
        <v>299.71003840000003</v>
      </c>
      <c r="D9" s="16">
        <v>298.00533497999999</v>
      </c>
      <c r="E9" s="16">
        <v>292.20544985999993</v>
      </c>
      <c r="F9" s="16">
        <v>317.18940087000004</v>
      </c>
      <c r="G9" s="16">
        <v>320.15940189000003</v>
      </c>
      <c r="H9" s="16">
        <v>331.91311159000003</v>
      </c>
      <c r="I9" s="16">
        <v>351.41611920000008</v>
      </c>
      <c r="J9" s="16">
        <v>346.54457392</v>
      </c>
      <c r="K9" s="16">
        <v>338.08075889000014</v>
      </c>
      <c r="L9" s="16">
        <v>369.68333970000009</v>
      </c>
      <c r="M9" s="16">
        <v>370.84335409999989</v>
      </c>
      <c r="N9" s="16">
        <v>209.79623673</v>
      </c>
      <c r="O9" s="16">
        <v>326.25371938000001</v>
      </c>
      <c r="P9" s="16">
        <v>348.84355214999999</v>
      </c>
      <c r="Q9" s="16">
        <v>383.14362234999999</v>
      </c>
      <c r="R9" s="16">
        <v>410.16027052999999</v>
      </c>
      <c r="S9" s="16">
        <v>415.86291044000001</v>
      </c>
      <c r="T9" s="16">
        <v>435.49275035999995</v>
      </c>
      <c r="U9" s="16">
        <v>439.17923549</v>
      </c>
      <c r="V9" s="16">
        <v>450.93038074999998</v>
      </c>
      <c r="W9" s="16">
        <v>504.6896903</v>
      </c>
      <c r="X9" s="16">
        <v>509.34123831000005</v>
      </c>
      <c r="Y9" s="16">
        <v>529.34367935</v>
      </c>
      <c r="Z9" s="16">
        <v>406.02152995</v>
      </c>
      <c r="AA9" s="16">
        <v>401.05387755999999</v>
      </c>
      <c r="AB9" s="16">
        <v>404.61547501000001</v>
      </c>
      <c r="AC9" s="16">
        <v>407.98246188000002</v>
      </c>
      <c r="AD9" s="16">
        <v>412.81846544999996</v>
      </c>
      <c r="AE9" s="16">
        <v>415.1418711</v>
      </c>
      <c r="AF9" s="16">
        <v>406.94358497999997</v>
      </c>
      <c r="AG9" s="16">
        <v>405.25176301000005</v>
      </c>
      <c r="AH9" s="16">
        <v>405.16715412999997</v>
      </c>
      <c r="AI9" s="16">
        <v>407.92923272999997</v>
      </c>
      <c r="AJ9" s="16">
        <v>397.01644860999994</v>
      </c>
      <c r="AK9" s="16">
        <v>442.33040081000007</v>
      </c>
      <c r="AL9" s="16">
        <v>396.31495805000003</v>
      </c>
      <c r="AM9" s="16">
        <v>317.22170560000001</v>
      </c>
      <c r="AN9" s="16">
        <v>321.67726249000003</v>
      </c>
      <c r="AO9" s="16">
        <v>338.32431184000001</v>
      </c>
      <c r="AP9" s="16">
        <v>328.82703088</v>
      </c>
      <c r="AQ9" s="16">
        <v>329.52035180000007</v>
      </c>
      <c r="AR9" s="16">
        <v>347.15580902000005</v>
      </c>
      <c r="AS9" s="16">
        <v>350.30154572000004</v>
      </c>
      <c r="AT9" s="16">
        <v>361.76486609</v>
      </c>
      <c r="AU9" s="16">
        <v>328.05357143000003</v>
      </c>
      <c r="AV9" s="16">
        <v>326.58244273999998</v>
      </c>
      <c r="AW9" s="16">
        <v>334.98914208000002</v>
      </c>
      <c r="AX9" s="16">
        <v>291.82126414999999</v>
      </c>
      <c r="AY9" s="16">
        <v>288.0833232</v>
      </c>
      <c r="AZ9" s="16">
        <v>289.21793706000005</v>
      </c>
      <c r="BA9" s="16">
        <v>309.42488890000004</v>
      </c>
      <c r="BB9" s="16">
        <v>331.99520591000004</v>
      </c>
      <c r="BC9" s="16">
        <v>345.84911503000001</v>
      </c>
      <c r="BD9" s="16">
        <v>362.85631513999999</v>
      </c>
      <c r="BE9" s="16">
        <v>366.8311324</v>
      </c>
      <c r="BF9" s="16">
        <v>379.53623250000004</v>
      </c>
      <c r="BG9" s="16">
        <v>346.87258808000001</v>
      </c>
      <c r="BH9" s="16">
        <v>373.51566471000001</v>
      </c>
      <c r="BI9" s="16">
        <v>380.21677982000006</v>
      </c>
      <c r="BJ9" s="16">
        <v>268.46014647000004</v>
      </c>
      <c r="BK9" s="16">
        <v>264.42310536000002</v>
      </c>
      <c r="BL9" s="16">
        <v>264.42310536000002</v>
      </c>
      <c r="BM9" s="16">
        <v>262.66024241999997</v>
      </c>
      <c r="BN9" s="16">
        <v>271.38100978</v>
      </c>
      <c r="BO9" s="16">
        <v>291.96760501</v>
      </c>
      <c r="BP9" s="16">
        <v>306.22643266</v>
      </c>
      <c r="BQ9" s="16">
        <v>307.02244666000001</v>
      </c>
      <c r="BR9" s="16">
        <v>311.64403253765033</v>
      </c>
      <c r="BS9" s="16">
        <v>304.39274346591185</v>
      </c>
      <c r="BT9" s="16">
        <v>309.24937831999995</v>
      </c>
      <c r="BU9" s="16">
        <v>333.51078555999999</v>
      </c>
      <c r="BV9" s="16">
        <v>319.61989532000001</v>
      </c>
      <c r="BW9" s="16">
        <v>317.95413132000004</v>
      </c>
      <c r="BX9" s="16">
        <v>324.49247486999997</v>
      </c>
      <c r="BY9" s="16">
        <v>325.61221035</v>
      </c>
      <c r="BZ9" s="16">
        <v>324.32818591</v>
      </c>
      <c r="CA9" s="16">
        <v>226.72602098000004</v>
      </c>
      <c r="CB9" s="16">
        <v>275.17212290000003</v>
      </c>
      <c r="CC9" s="16">
        <v>285.41624956999999</v>
      </c>
      <c r="CD9" s="16">
        <v>292.06521035000003</v>
      </c>
      <c r="CE9" s="16">
        <v>301.20264685999996</v>
      </c>
      <c r="CF9" s="16">
        <v>323.62949494999998</v>
      </c>
      <c r="CG9" s="16">
        <v>336.77860791999996</v>
      </c>
      <c r="CH9" s="16">
        <v>344.37811011000002</v>
      </c>
      <c r="CI9" s="16">
        <v>386.43366466000003</v>
      </c>
      <c r="CJ9" s="16">
        <v>400.52043928999996</v>
      </c>
      <c r="CK9" s="16">
        <v>523.35859949999997</v>
      </c>
      <c r="CL9" s="16">
        <v>536.13163095999994</v>
      </c>
      <c r="CM9" s="16">
        <v>558.67330318000006</v>
      </c>
      <c r="CN9" s="16">
        <v>603.74178972000004</v>
      </c>
      <c r="CO9" s="16">
        <v>630.45872755999994</v>
      </c>
      <c r="CP9" s="16">
        <v>626.89643646999991</v>
      </c>
      <c r="CQ9" s="16">
        <v>645.48184962000005</v>
      </c>
      <c r="CR9" s="16">
        <v>675.88019526999994</v>
      </c>
      <c r="CS9" s="16">
        <v>683.38460412999984</v>
      </c>
      <c r="CT9" s="16">
        <v>647.93449809999993</v>
      </c>
      <c r="CU9" s="16">
        <v>634.84577585999989</v>
      </c>
      <c r="CV9" s="16">
        <v>654.57541509999999</v>
      </c>
      <c r="CW9" s="16">
        <v>665.18279575999998</v>
      </c>
      <c r="CX9" s="16">
        <v>654.49494035999999</v>
      </c>
      <c r="CY9" s="16">
        <v>658.36625520999985</v>
      </c>
      <c r="CZ9" s="16">
        <v>710.64150504999986</v>
      </c>
      <c r="DA9" s="16">
        <v>702.8749567399999</v>
      </c>
      <c r="DB9" s="16">
        <v>731.31418853999992</v>
      </c>
      <c r="DC9" s="16">
        <v>775.73210623000091</v>
      </c>
      <c r="DD9" s="16">
        <v>773.01411108999991</v>
      </c>
      <c r="DE9" s="16">
        <v>772.29170705000013</v>
      </c>
      <c r="DF9" s="16">
        <v>791.07549688000006</v>
      </c>
      <c r="DG9" s="16">
        <v>779</v>
      </c>
      <c r="DH9" s="16">
        <v>634.28771948000008</v>
      </c>
      <c r="DI9" s="16">
        <v>654.34924390000003</v>
      </c>
      <c r="DJ9" s="16">
        <v>668.89019856000004</v>
      </c>
      <c r="DK9" s="16">
        <v>979.39083414000004</v>
      </c>
      <c r="DL9" s="16">
        <v>1047.1471467700001</v>
      </c>
      <c r="DM9" s="16">
        <v>1147.28943316</v>
      </c>
      <c r="DN9" s="16">
        <v>1215.77113162</v>
      </c>
      <c r="DO9" s="16">
        <v>1306.20099854</v>
      </c>
      <c r="DP9" s="16">
        <v>1382.8193911600001</v>
      </c>
      <c r="DQ9" s="16">
        <v>1395.1634806200002</v>
      </c>
      <c r="DR9" s="16">
        <v>1424.8327658700002</v>
      </c>
      <c r="DS9" s="16">
        <v>1545.1003066999999</v>
      </c>
      <c r="DT9" s="16">
        <v>1775.7235818300001</v>
      </c>
      <c r="DU9" s="16">
        <v>1886.8145670699998</v>
      </c>
      <c r="DV9" s="16">
        <v>1970.7072065399998</v>
      </c>
      <c r="DW9" s="16">
        <v>2086.0435213999999</v>
      </c>
      <c r="DX9" s="16">
        <v>2135.4717429300003</v>
      </c>
      <c r="DY9" s="16">
        <v>2320.9163730400001</v>
      </c>
      <c r="DZ9" s="16">
        <v>2300.6074340700002</v>
      </c>
    </row>
    <row r="10" spans="1:130" ht="13" x14ac:dyDescent="0.3">
      <c r="A10" s="15" t="s">
        <v>22</v>
      </c>
      <c r="B10" s="16">
        <v>25.013079609999998</v>
      </c>
      <c r="C10" s="16">
        <v>23.15</v>
      </c>
      <c r="D10" s="16">
        <v>21.356000000000002</v>
      </c>
      <c r="E10" s="16">
        <v>26.475999999999999</v>
      </c>
      <c r="F10" s="16">
        <v>19.755289319999999</v>
      </c>
      <c r="G10" s="16">
        <v>19.502759320000003</v>
      </c>
      <c r="H10" s="16">
        <v>18.282409320000003</v>
      </c>
      <c r="I10" s="16">
        <v>5.3615600000000008</v>
      </c>
      <c r="J10" s="16">
        <v>5.1625061599999995</v>
      </c>
      <c r="K10" s="16">
        <v>5.2665061599999996</v>
      </c>
      <c r="L10" s="16">
        <v>10.942476159999998</v>
      </c>
      <c r="M10" s="16">
        <v>13.20360616</v>
      </c>
      <c r="N10" s="16">
        <v>9.7059161199999995</v>
      </c>
      <c r="O10" s="16">
        <v>774.32945784000003</v>
      </c>
      <c r="P10" s="16">
        <v>799.78138168999999</v>
      </c>
      <c r="Q10" s="16">
        <v>14.314502860000001</v>
      </c>
      <c r="R10" s="16">
        <v>15.675338869999999</v>
      </c>
      <c r="S10" s="16">
        <v>21.561784549999999</v>
      </c>
      <c r="T10" s="16">
        <v>23.256386579999997</v>
      </c>
      <c r="U10" s="16">
        <v>24.644117989999998</v>
      </c>
      <c r="V10" s="16">
        <v>24.020722249999999</v>
      </c>
      <c r="W10" s="16">
        <v>23.608083539999999</v>
      </c>
      <c r="X10" s="16">
        <v>36.702418679999994</v>
      </c>
      <c r="Y10" s="16">
        <v>39.727268269999968</v>
      </c>
      <c r="Z10" s="16">
        <v>757.09432468999989</v>
      </c>
      <c r="AA10" s="16">
        <v>793.08999016000007</v>
      </c>
      <c r="AB10" s="16">
        <v>826.80346935000011</v>
      </c>
      <c r="AC10" s="16">
        <v>835.19412441000009</v>
      </c>
      <c r="AD10" s="16">
        <v>847.61081535000017</v>
      </c>
      <c r="AE10" s="16">
        <v>852.79389068</v>
      </c>
      <c r="AF10" s="16">
        <v>876.47238268000001</v>
      </c>
      <c r="AG10" s="16">
        <v>889.53555492000021</v>
      </c>
      <c r="AH10" s="16">
        <v>897.14698733</v>
      </c>
      <c r="AI10" s="16">
        <v>866.81849193000016</v>
      </c>
      <c r="AJ10" s="16">
        <v>800.9105912399998</v>
      </c>
      <c r="AK10" s="16">
        <v>45.337293540000005</v>
      </c>
      <c r="AL10" s="16">
        <v>853.53667265000013</v>
      </c>
      <c r="AM10" s="16">
        <v>861.27981368999997</v>
      </c>
      <c r="AN10" s="16">
        <v>802.74527436000005</v>
      </c>
      <c r="AO10" s="16">
        <v>31.839516010000004</v>
      </c>
      <c r="AP10" s="16">
        <v>805.39657646000001</v>
      </c>
      <c r="AQ10" s="16">
        <v>858.08706251000024</v>
      </c>
      <c r="AR10" s="16">
        <v>868.68512872000008</v>
      </c>
      <c r="AS10" s="16">
        <v>867.14408982999998</v>
      </c>
      <c r="AT10" s="16">
        <v>891.76242092999996</v>
      </c>
      <c r="AU10" s="16">
        <v>933.55483566999999</v>
      </c>
      <c r="AV10" s="16">
        <v>928.43006498999989</v>
      </c>
      <c r="AW10" s="16">
        <v>934.62304567000001</v>
      </c>
      <c r="AX10" s="16">
        <v>905.52232743000013</v>
      </c>
      <c r="AY10" s="16">
        <v>920.98050215000001</v>
      </c>
      <c r="AZ10" s="16">
        <v>934.48075375000008</v>
      </c>
      <c r="BA10" s="16">
        <v>935.74534090999998</v>
      </c>
      <c r="BB10" s="16">
        <v>944.27270646000011</v>
      </c>
      <c r="BC10" s="16">
        <v>938.84261479999998</v>
      </c>
      <c r="BD10" s="16">
        <v>931.32394425999985</v>
      </c>
      <c r="BE10" s="16">
        <v>914.92885660000002</v>
      </c>
      <c r="BF10" s="16">
        <v>959.55582456000002</v>
      </c>
      <c r="BG10" s="16">
        <v>982.54004094999993</v>
      </c>
      <c r="BH10" s="16">
        <v>978.41906559999995</v>
      </c>
      <c r="BI10" s="16">
        <v>1005.2667002299999</v>
      </c>
      <c r="BJ10" s="16">
        <v>828.28083734000018</v>
      </c>
      <c r="BK10" s="16">
        <v>833.62570547999985</v>
      </c>
      <c r="BL10" s="16">
        <v>833.62570547999985</v>
      </c>
      <c r="BM10" s="16">
        <v>719.83077797000021</v>
      </c>
      <c r="BN10" s="16">
        <v>127.65036777000006</v>
      </c>
      <c r="BO10" s="16">
        <v>116.05121417000004</v>
      </c>
      <c r="BP10" s="16">
        <v>133.19926272000004</v>
      </c>
      <c r="BQ10" s="16">
        <v>134.08866272000003</v>
      </c>
      <c r="BR10" s="16">
        <v>136.17797627999994</v>
      </c>
      <c r="BS10" s="16">
        <v>139.24523177999995</v>
      </c>
      <c r="BT10" s="16">
        <v>144.57903777999996</v>
      </c>
      <c r="BU10" s="16">
        <v>248.97933686999994</v>
      </c>
      <c r="BV10" s="16">
        <v>279.12949058999999</v>
      </c>
      <c r="BW10" s="16">
        <v>255.85369058999999</v>
      </c>
      <c r="BX10" s="16">
        <v>239.97858668000001</v>
      </c>
      <c r="BY10" s="16">
        <v>203.21918983</v>
      </c>
      <c r="BZ10" s="16">
        <v>210.41856387000001</v>
      </c>
      <c r="CA10" s="16">
        <v>214.21055651000003</v>
      </c>
      <c r="CB10" s="16">
        <v>227.20625936000002</v>
      </c>
      <c r="CC10" s="16">
        <v>229.77747051</v>
      </c>
      <c r="CD10" s="16">
        <v>234.68592051000002</v>
      </c>
      <c r="CE10" s="16">
        <v>254.29059592000002</v>
      </c>
      <c r="CF10" s="16">
        <v>258.17630592</v>
      </c>
      <c r="CG10" s="16">
        <v>265.61791471999999</v>
      </c>
      <c r="CH10" s="16">
        <v>269.95316941000004</v>
      </c>
      <c r="CI10" s="16">
        <v>272.00516841000007</v>
      </c>
      <c r="CJ10" s="16">
        <v>270.60038363000001</v>
      </c>
      <c r="CK10" s="16">
        <v>257.63994263000001</v>
      </c>
      <c r="CL10" s="16">
        <v>243.65870190999999</v>
      </c>
      <c r="CM10" s="16">
        <v>244.66480190999999</v>
      </c>
      <c r="CN10" s="16">
        <v>244.90737263</v>
      </c>
      <c r="CO10" s="16">
        <v>167.00560419000001</v>
      </c>
      <c r="CP10" s="16">
        <v>167.89165671000001</v>
      </c>
      <c r="CQ10" s="16">
        <v>165.72090234000004</v>
      </c>
      <c r="CR10" s="16">
        <v>156.88766532999998</v>
      </c>
      <c r="CS10" s="16">
        <v>186.56618186</v>
      </c>
      <c r="CT10" s="16">
        <v>171.98534502999999</v>
      </c>
      <c r="CU10" s="16">
        <v>168.80400202999999</v>
      </c>
      <c r="CV10" s="16">
        <v>155.07480781999999</v>
      </c>
      <c r="CW10" s="16">
        <v>160.45622393000002</v>
      </c>
      <c r="CX10" s="16">
        <v>147.83154027</v>
      </c>
      <c r="CY10" s="16">
        <v>132.65052260000002</v>
      </c>
      <c r="CZ10" s="16">
        <v>132.83030068000002</v>
      </c>
      <c r="DA10" s="16">
        <v>119.00646192000002</v>
      </c>
      <c r="DB10" s="16">
        <v>115.25471192000002</v>
      </c>
      <c r="DC10" s="16">
        <v>117.26901437000002</v>
      </c>
      <c r="DD10" s="16">
        <v>118.78501437000001</v>
      </c>
      <c r="DE10" s="16">
        <v>35.872120000000024</v>
      </c>
      <c r="DF10" s="16">
        <v>37.126763260000025</v>
      </c>
      <c r="DG10" s="16">
        <v>37.1</v>
      </c>
      <c r="DH10" s="16">
        <v>115.26866431000002</v>
      </c>
      <c r="DI10" s="16">
        <v>116.04346431000003</v>
      </c>
      <c r="DJ10" s="16">
        <v>108.71193431000005</v>
      </c>
      <c r="DK10" s="16">
        <v>105.92712431000004</v>
      </c>
      <c r="DL10" s="16">
        <v>89.107085330000032</v>
      </c>
      <c r="DM10" s="16">
        <v>81.746416650000029</v>
      </c>
      <c r="DN10" s="16">
        <v>61.781220000000005</v>
      </c>
      <c r="DO10" s="16">
        <v>64.986069999999998</v>
      </c>
      <c r="DP10" s="16">
        <v>68.433780000000013</v>
      </c>
      <c r="DQ10" s="16">
        <v>68.433780000000013</v>
      </c>
      <c r="DR10" s="16">
        <v>67.063380000000024</v>
      </c>
      <c r="DS10" s="16">
        <v>63.228140000000025</v>
      </c>
      <c r="DT10" s="16">
        <v>60.003340000000009</v>
      </c>
      <c r="DU10" s="16">
        <v>60.040570000000017</v>
      </c>
      <c r="DV10" s="16">
        <v>64.33717</v>
      </c>
      <c r="DW10" s="16">
        <v>72.602530000000002</v>
      </c>
      <c r="DX10" s="16">
        <v>49.271830000000001</v>
      </c>
      <c r="DY10" s="16">
        <v>51.10183</v>
      </c>
      <c r="DZ10" s="16">
        <v>54.889830000000003</v>
      </c>
    </row>
    <row r="11" spans="1:130" ht="13" x14ac:dyDescent="0.3">
      <c r="A11" s="15" t="s">
        <v>23</v>
      </c>
      <c r="B11" s="16">
        <v>825.90447539000002</v>
      </c>
      <c r="C11" s="16">
        <v>814.24529567000013</v>
      </c>
      <c r="D11" s="16">
        <v>850.70501033999983</v>
      </c>
      <c r="E11" s="16">
        <v>852.76623246999986</v>
      </c>
      <c r="F11" s="16">
        <v>935.0333455</v>
      </c>
      <c r="G11" s="16">
        <v>919.87795019999999</v>
      </c>
      <c r="H11" s="16">
        <v>945.44861003000005</v>
      </c>
      <c r="I11" s="16">
        <v>935.23278520000019</v>
      </c>
      <c r="J11" s="16">
        <v>952.3844876600001</v>
      </c>
      <c r="K11" s="16">
        <v>987.27105176999987</v>
      </c>
      <c r="L11" s="16">
        <v>1007.9294408241302</v>
      </c>
      <c r="M11" s="16">
        <v>965.47807553412997</v>
      </c>
      <c r="N11" s="16">
        <v>1115.6416177501001</v>
      </c>
      <c r="O11" s="16">
        <v>256.56285103009998</v>
      </c>
      <c r="P11" s="16">
        <v>263.40885813110003</v>
      </c>
      <c r="Q11" s="16">
        <v>1097.9769546110999</v>
      </c>
      <c r="R11" s="16">
        <v>1085.3345963810996</v>
      </c>
      <c r="S11" s="16">
        <v>1064.0078729500999</v>
      </c>
      <c r="T11" s="16">
        <v>1063.8861742201002</v>
      </c>
      <c r="U11" s="16">
        <v>1097.6326010600001</v>
      </c>
      <c r="V11" s="16">
        <v>1121.4571700399999</v>
      </c>
      <c r="W11" s="16">
        <v>1177.4952331900001</v>
      </c>
      <c r="X11" s="16">
        <v>1178.2888067900003</v>
      </c>
      <c r="Y11" s="16">
        <v>1177.85798099</v>
      </c>
      <c r="Z11" s="16">
        <v>273.07776087000013</v>
      </c>
      <c r="AA11" s="16">
        <v>272.28885846100013</v>
      </c>
      <c r="AB11" s="16">
        <v>269.42378805100009</v>
      </c>
      <c r="AC11" s="16">
        <v>271.66870984100007</v>
      </c>
      <c r="AD11" s="16">
        <v>276.59610302100009</v>
      </c>
      <c r="AE11" s="16">
        <v>273.56541662100017</v>
      </c>
      <c r="AF11" s="16">
        <v>276.3363029210002</v>
      </c>
      <c r="AG11" s="16">
        <v>275.29023959100016</v>
      </c>
      <c r="AH11" s="16">
        <v>280.8462623210001</v>
      </c>
      <c r="AI11" s="16">
        <v>283.81779823000005</v>
      </c>
      <c r="AJ11" s="16">
        <v>279.69434484000016</v>
      </c>
      <c r="AK11" s="16">
        <v>1076.6801763999997</v>
      </c>
      <c r="AL11" s="16">
        <v>292.60170219000003</v>
      </c>
      <c r="AM11" s="16">
        <v>294.42343782000006</v>
      </c>
      <c r="AN11" s="16">
        <v>289.57598408000001</v>
      </c>
      <c r="AO11" s="16">
        <v>1137.7427353299995</v>
      </c>
      <c r="AP11" s="16">
        <v>286.90665948999998</v>
      </c>
      <c r="AQ11" s="16">
        <v>287.55385015000002</v>
      </c>
      <c r="AR11" s="16">
        <v>297.49598807000001</v>
      </c>
      <c r="AS11" s="16">
        <v>292.01078247999999</v>
      </c>
      <c r="AT11" s="16">
        <v>298.79745994999996</v>
      </c>
      <c r="AU11" s="16">
        <v>326.68792475999999</v>
      </c>
      <c r="AV11" s="16">
        <v>347.31721528999998</v>
      </c>
      <c r="AW11" s="16">
        <v>364.47154032999998</v>
      </c>
      <c r="AX11" s="16">
        <v>388.95586410000004</v>
      </c>
      <c r="AY11" s="16">
        <v>385.32356549000002</v>
      </c>
      <c r="AZ11" s="16">
        <v>393.68622873000004</v>
      </c>
      <c r="BA11" s="16">
        <v>384.34774540000001</v>
      </c>
      <c r="BB11" s="16">
        <v>366.15243672000003</v>
      </c>
      <c r="BC11" s="16">
        <v>357.75509631</v>
      </c>
      <c r="BD11" s="16">
        <v>370.01539422000002</v>
      </c>
      <c r="BE11" s="16">
        <v>374.80510191999724</v>
      </c>
      <c r="BF11" s="16">
        <v>377.42776106999725</v>
      </c>
      <c r="BG11" s="16">
        <v>363.31353462999999</v>
      </c>
      <c r="BH11" s="16">
        <v>364.94266235999999</v>
      </c>
      <c r="BI11" s="16">
        <v>392.02354155999996</v>
      </c>
      <c r="BJ11" s="16">
        <v>398.60766291000004</v>
      </c>
      <c r="BK11" s="16">
        <v>399.44864369000004</v>
      </c>
      <c r="BL11" s="16">
        <v>399.44864369000004</v>
      </c>
      <c r="BM11" s="16">
        <v>377.55434421000007</v>
      </c>
      <c r="BN11" s="16">
        <v>1063.88096363</v>
      </c>
      <c r="BO11" s="16">
        <v>1099.50992724</v>
      </c>
      <c r="BP11" s="16">
        <v>1157.0491582300001</v>
      </c>
      <c r="BQ11" s="16">
        <v>1227.02625244</v>
      </c>
      <c r="BR11" s="16">
        <v>1224.6395527949198</v>
      </c>
      <c r="BS11" s="16">
        <v>1229.4067345849196</v>
      </c>
      <c r="BT11" s="16">
        <v>1642.9685727999999</v>
      </c>
      <c r="BU11" s="16">
        <v>1673.6013955799997</v>
      </c>
      <c r="BV11" s="16">
        <v>1923.29517637</v>
      </c>
      <c r="BW11" s="16">
        <v>1952.9599317299999</v>
      </c>
      <c r="BX11" s="16">
        <v>2120.6707684799999</v>
      </c>
      <c r="BY11" s="16">
        <v>2172.5941952400003</v>
      </c>
      <c r="BZ11" s="16">
        <v>2226.6921595000003</v>
      </c>
      <c r="CA11" s="16">
        <v>2278.9835538400007</v>
      </c>
      <c r="CB11" s="16">
        <v>1927.9247724600002</v>
      </c>
      <c r="CC11" s="16">
        <v>2215.9887355599994</v>
      </c>
      <c r="CD11" s="16">
        <v>2287.5106198799999</v>
      </c>
      <c r="CE11" s="16">
        <v>2587.5321669499999</v>
      </c>
      <c r="CF11" s="16">
        <v>2402.6801884900001</v>
      </c>
      <c r="CG11" s="16">
        <v>2371.2725415</v>
      </c>
      <c r="CH11" s="16">
        <v>2533.1488078600005</v>
      </c>
      <c r="CI11" s="16">
        <v>2316.4776283400001</v>
      </c>
      <c r="CJ11" s="16">
        <v>2802.8800329899996</v>
      </c>
      <c r="CK11" s="16">
        <v>3061.359445739999</v>
      </c>
      <c r="CL11" s="16">
        <v>2615.1554542000008</v>
      </c>
      <c r="CM11" s="16">
        <v>2625.39310716</v>
      </c>
      <c r="CN11" s="16">
        <v>2698.3960627299998</v>
      </c>
      <c r="CO11" s="16">
        <v>2919.7240520099999</v>
      </c>
      <c r="CP11" s="16">
        <v>2944.604006</v>
      </c>
      <c r="CQ11" s="16">
        <v>3198.5033549300001</v>
      </c>
      <c r="CR11" s="16">
        <v>3066.5198556999994</v>
      </c>
      <c r="CS11" s="16">
        <v>3144.5194788699996</v>
      </c>
      <c r="CT11" s="16">
        <v>3217.5997954800014</v>
      </c>
      <c r="CU11" s="16">
        <v>3239.9567099700016</v>
      </c>
      <c r="CV11" s="16">
        <v>3362.0037888700008</v>
      </c>
      <c r="CW11" s="16">
        <v>3152.192588540001</v>
      </c>
      <c r="CX11" s="16">
        <v>3373.7731231509997</v>
      </c>
      <c r="CY11" s="16">
        <v>3504.3331406201009</v>
      </c>
      <c r="CZ11" s="16">
        <v>3322.3880533500001</v>
      </c>
      <c r="DA11" s="16">
        <v>3582.7505042299995</v>
      </c>
      <c r="DB11" s="16">
        <v>3577.9845922799991</v>
      </c>
      <c r="DC11" s="16">
        <v>3815.1370721999992</v>
      </c>
      <c r="DD11" s="16">
        <v>2535.6546815500005</v>
      </c>
      <c r="DE11" s="16">
        <v>2849.2273557099998</v>
      </c>
      <c r="DF11" s="16">
        <v>2874.4351516199999</v>
      </c>
      <c r="DG11" s="16">
        <v>2796.5</v>
      </c>
      <c r="DH11" s="16">
        <v>2945.0280528000003</v>
      </c>
      <c r="DI11" s="16">
        <v>3142.7450001300003</v>
      </c>
      <c r="DJ11" s="16">
        <v>3219.0858331000009</v>
      </c>
      <c r="DK11" s="16">
        <v>3061.0645865000001</v>
      </c>
      <c r="DL11" s="16">
        <v>3198.0420083900008</v>
      </c>
      <c r="DM11" s="16">
        <v>3260.5130415500012</v>
      </c>
      <c r="DN11" s="16">
        <v>3438.96246784</v>
      </c>
      <c r="DO11" s="16">
        <v>3613.346292719998</v>
      </c>
      <c r="DP11" s="16">
        <v>3741.8175318299977</v>
      </c>
      <c r="DQ11" s="16">
        <v>3721.330532179998</v>
      </c>
      <c r="DR11" s="16">
        <v>1946.3429735499969</v>
      </c>
      <c r="DS11" s="16">
        <v>2032.5622418299974</v>
      </c>
      <c r="DT11" s="16">
        <v>2069.3238112400004</v>
      </c>
      <c r="DU11" s="16">
        <v>2148.93774575</v>
      </c>
      <c r="DV11" s="16">
        <v>2720.9783763200003</v>
      </c>
      <c r="DW11" s="16">
        <v>2167.2950542799999</v>
      </c>
      <c r="DX11" s="16">
        <v>2378.8608044600001</v>
      </c>
      <c r="DY11" s="16">
        <v>2766.0000066799994</v>
      </c>
      <c r="DZ11" s="16">
        <v>2795.9446016499996</v>
      </c>
    </row>
    <row r="12" spans="1:130" ht="13" x14ac:dyDescent="0.3">
      <c r="A12" s="12" t="s">
        <v>24</v>
      </c>
      <c r="B12" s="13">
        <v>245.82048337999998</v>
      </c>
      <c r="C12" s="13">
        <v>238.57429962000001</v>
      </c>
      <c r="D12" s="13">
        <v>260.60000000000002</v>
      </c>
      <c r="E12" s="13">
        <v>242.28281465999999</v>
      </c>
      <c r="F12" s="13">
        <v>247.3456314</v>
      </c>
      <c r="G12" s="13">
        <v>217.80402275</v>
      </c>
      <c r="H12" s="13">
        <v>219.81954333000002</v>
      </c>
      <c r="I12" s="13">
        <v>210.20868630999999</v>
      </c>
      <c r="J12" s="13">
        <v>131.88741000000002</v>
      </c>
      <c r="K12" s="13">
        <v>132.00358522000002</v>
      </c>
      <c r="L12" s="13">
        <v>143.88857981999999</v>
      </c>
      <c r="M12" s="13">
        <v>107.86650784000001</v>
      </c>
      <c r="N12" s="13">
        <v>160.66702751</v>
      </c>
      <c r="O12" s="13">
        <v>164.96866</v>
      </c>
      <c r="P12" s="13">
        <v>160.63458002000098</v>
      </c>
      <c r="Q12" s="13">
        <v>181.05823028000097</v>
      </c>
      <c r="R12" s="13">
        <v>179.94740638000098</v>
      </c>
      <c r="S12" s="13">
        <v>183.40031753</v>
      </c>
      <c r="T12" s="13">
        <v>174.57397211</v>
      </c>
      <c r="U12" s="13">
        <v>210.62444719000004</v>
      </c>
      <c r="V12" s="13">
        <v>224.91118040000001</v>
      </c>
      <c r="W12" s="13">
        <v>227.64664370000003</v>
      </c>
      <c r="X12" s="13">
        <v>225.13752275000002</v>
      </c>
      <c r="Y12" s="13">
        <v>216.61873765999999</v>
      </c>
      <c r="Z12" s="13">
        <v>143.04647080000001</v>
      </c>
      <c r="AA12" s="13">
        <v>143.28582194000001</v>
      </c>
      <c r="AB12" s="13">
        <v>146.57753622999999</v>
      </c>
      <c r="AC12" s="13">
        <v>128.68174533999999</v>
      </c>
      <c r="AD12" s="13">
        <v>95.662672499999999</v>
      </c>
      <c r="AE12" s="13">
        <v>96.058966029999993</v>
      </c>
      <c r="AF12" s="13">
        <v>82.960141329999999</v>
      </c>
      <c r="AG12" s="13">
        <v>83.127511639999994</v>
      </c>
      <c r="AH12" s="13">
        <v>82.969878720000011</v>
      </c>
      <c r="AI12" s="13">
        <v>81.428465979999999</v>
      </c>
      <c r="AJ12" s="13">
        <v>55.901266139999997</v>
      </c>
      <c r="AK12" s="13">
        <v>53.69809145</v>
      </c>
      <c r="AL12" s="13">
        <v>43.629613350001001</v>
      </c>
      <c r="AM12" s="13">
        <v>40.598950160000996</v>
      </c>
      <c r="AN12" s="13">
        <v>68.149920180001004</v>
      </c>
      <c r="AO12" s="13">
        <v>66.556987520001002</v>
      </c>
      <c r="AP12" s="13">
        <v>92.880507519999995</v>
      </c>
      <c r="AQ12" s="13">
        <v>106.4770078</v>
      </c>
      <c r="AR12" s="13">
        <v>106.91758431000001</v>
      </c>
      <c r="AS12" s="13">
        <v>104.18035497</v>
      </c>
      <c r="AT12" s="13">
        <v>101.30247481000001</v>
      </c>
      <c r="AU12" s="13">
        <v>95.384289219999999</v>
      </c>
      <c r="AV12" s="13">
        <v>82.582930559999994</v>
      </c>
      <c r="AW12" s="13">
        <v>76.274016949999989</v>
      </c>
      <c r="AX12" s="13">
        <v>71.970162299999998</v>
      </c>
      <c r="AY12" s="13">
        <v>72.866667189999987</v>
      </c>
      <c r="AZ12" s="13">
        <v>78.765528880000005</v>
      </c>
      <c r="BA12" s="13">
        <v>79.348547089999997</v>
      </c>
      <c r="BB12" s="13">
        <v>88.089563689999991</v>
      </c>
      <c r="BC12" s="13">
        <v>88.388949019999998</v>
      </c>
      <c r="BD12" s="13">
        <v>93.017883600000005</v>
      </c>
      <c r="BE12" s="13">
        <v>120.47727064999999</v>
      </c>
      <c r="BF12" s="13">
        <v>34.238141539999994</v>
      </c>
      <c r="BG12" s="13">
        <v>72.065038220000005</v>
      </c>
      <c r="BH12" s="13">
        <v>45.698316250000005</v>
      </c>
      <c r="BI12" s="13">
        <v>44.166986229999992</v>
      </c>
      <c r="BJ12" s="13">
        <v>41.804672569999994</v>
      </c>
      <c r="BK12" s="13">
        <v>42.033777639999997</v>
      </c>
      <c r="BL12" s="13">
        <v>42.033777639999997</v>
      </c>
      <c r="BM12" s="13">
        <v>35.70819401</v>
      </c>
      <c r="BN12" s="13">
        <v>33.552900389999998</v>
      </c>
      <c r="BO12" s="13">
        <v>35.868033400000002</v>
      </c>
      <c r="BP12" s="13">
        <v>48.363249239999995</v>
      </c>
      <c r="BQ12" s="13">
        <v>48.13956469</v>
      </c>
      <c r="BR12" s="13">
        <v>48.825999650162771</v>
      </c>
      <c r="BS12" s="13">
        <v>56.313365310162773</v>
      </c>
      <c r="BT12" s="13">
        <v>57.603074589999999</v>
      </c>
      <c r="BU12" s="13">
        <v>52.021211549999997</v>
      </c>
      <c r="BV12" s="13">
        <v>31.513054389999997</v>
      </c>
      <c r="BW12" s="13">
        <v>20.84832883</v>
      </c>
      <c r="BX12" s="13">
        <v>20.355577709999999</v>
      </c>
      <c r="BY12" s="13">
        <v>14.37786857</v>
      </c>
      <c r="BZ12" s="13">
        <v>12.97061085</v>
      </c>
      <c r="CA12" s="13">
        <v>13.084040849999997</v>
      </c>
      <c r="CB12" s="13">
        <v>13.161000849999999</v>
      </c>
      <c r="CC12" s="13">
        <v>12.782570850000001</v>
      </c>
      <c r="CD12" s="13">
        <v>13.86373085</v>
      </c>
      <c r="CE12" s="13">
        <v>17.717020850000001</v>
      </c>
      <c r="CF12" s="13">
        <v>11.809880849999999</v>
      </c>
      <c r="CG12" s="13">
        <v>15.205310849999998</v>
      </c>
      <c r="CH12" s="13">
        <v>21.18094</v>
      </c>
      <c r="CI12" s="13">
        <v>22.342839999999999</v>
      </c>
      <c r="CJ12" s="13">
        <v>22.744330000000001</v>
      </c>
      <c r="CK12" s="13">
        <v>21.33211</v>
      </c>
      <c r="CL12" s="13">
        <v>21.633210850000001</v>
      </c>
      <c r="CM12" s="13">
        <v>22.85295</v>
      </c>
      <c r="CN12" s="13">
        <v>19.468700000000002</v>
      </c>
      <c r="CO12" s="13">
        <v>20.834229999999998</v>
      </c>
      <c r="CP12" s="13">
        <v>54.532220000000002</v>
      </c>
      <c r="CQ12" s="13">
        <v>67.712029999999999</v>
      </c>
      <c r="CR12" s="13">
        <v>65.300749999999994</v>
      </c>
      <c r="CS12" s="13">
        <v>65.635199999999998</v>
      </c>
      <c r="CT12" s="13">
        <v>65.323489999999993</v>
      </c>
      <c r="CU12" s="13">
        <v>64.983800000000002</v>
      </c>
      <c r="CV12" s="13">
        <v>61.5565</v>
      </c>
      <c r="CW12" s="13">
        <v>61.97453999999999</v>
      </c>
      <c r="CX12" s="13">
        <v>61.799539999999993</v>
      </c>
      <c r="CY12" s="13">
        <v>61.676139999999997</v>
      </c>
      <c r="CZ12" s="13">
        <v>59.700760000000002</v>
      </c>
      <c r="DA12" s="13">
        <v>59.566609999999997</v>
      </c>
      <c r="DB12" s="13">
        <v>55.218470000000003</v>
      </c>
      <c r="DC12" s="13">
        <v>54.963070000000002</v>
      </c>
      <c r="DD12" s="13">
        <v>54.963070000000002</v>
      </c>
      <c r="DE12" s="13">
        <v>55.003070000000001</v>
      </c>
      <c r="DF12" s="13">
        <v>57.575382380000001</v>
      </c>
      <c r="DG12" s="13">
        <v>57.35</v>
      </c>
      <c r="DH12" s="13">
        <v>59.639704090000002</v>
      </c>
      <c r="DI12" s="13">
        <v>63.868784089999998</v>
      </c>
      <c r="DJ12" s="13">
        <v>63.783320909999993</v>
      </c>
      <c r="DK12" s="13">
        <v>65.113320909999999</v>
      </c>
      <c r="DL12" s="13">
        <v>64.419524559999985</v>
      </c>
      <c r="DM12" s="13">
        <v>48.721574559999993</v>
      </c>
      <c r="DN12" s="13">
        <v>28.594574559999998</v>
      </c>
      <c r="DO12" s="13">
        <v>28.557827289999999</v>
      </c>
      <c r="DP12" s="13">
        <v>55.917431449999995</v>
      </c>
      <c r="DQ12" s="13">
        <v>59.709499949999994</v>
      </c>
      <c r="DR12" s="13">
        <v>63.505228680000002</v>
      </c>
      <c r="DS12" s="13">
        <v>64.31078199000001</v>
      </c>
      <c r="DT12" s="13">
        <v>64.569081260000004</v>
      </c>
      <c r="DU12" s="13">
        <v>64.859179499999996</v>
      </c>
      <c r="DV12" s="13">
        <v>64.285197519999997</v>
      </c>
      <c r="DW12" s="13">
        <v>93.02819752000002</v>
      </c>
      <c r="DX12" s="13">
        <v>93.792485410000012</v>
      </c>
      <c r="DY12" s="13">
        <v>95.859175410000006</v>
      </c>
      <c r="DZ12" s="13">
        <v>105.12829541000001</v>
      </c>
    </row>
    <row r="13" spans="1:130" ht="13" x14ac:dyDescent="0.3">
      <c r="A13" s="15" t="s">
        <v>25</v>
      </c>
      <c r="B13" s="16">
        <v>20.367255440000001</v>
      </c>
      <c r="C13" s="16">
        <v>19.699299620000001</v>
      </c>
      <c r="D13" s="16">
        <v>31.82</v>
      </c>
      <c r="E13" s="16">
        <v>30.009131120000003</v>
      </c>
      <c r="F13" s="16">
        <v>28.916681400000002</v>
      </c>
      <c r="G13" s="16">
        <v>27.750320780000003</v>
      </c>
      <c r="H13" s="16">
        <v>32.142313999999999</v>
      </c>
      <c r="I13" s="16">
        <v>31.170843659999999</v>
      </c>
      <c r="J13" s="16">
        <v>31.399319999999999</v>
      </c>
      <c r="K13" s="16">
        <v>31.593175220000006</v>
      </c>
      <c r="L13" s="16">
        <v>32.857859819999994</v>
      </c>
      <c r="M13" s="16">
        <v>7.403667839999998</v>
      </c>
      <c r="N13" s="16">
        <v>11.30167</v>
      </c>
      <c r="O13" s="16">
        <v>11.25267</v>
      </c>
      <c r="P13" s="16">
        <v>9.2303000000009998</v>
      </c>
      <c r="Q13" s="16">
        <v>9.2303000000009998</v>
      </c>
      <c r="R13" s="16">
        <v>7.9761000000010007</v>
      </c>
      <c r="S13" s="16">
        <v>10.370073860000002</v>
      </c>
      <c r="T13" s="16">
        <v>11.95240214</v>
      </c>
      <c r="U13" s="16">
        <v>11.92571588</v>
      </c>
      <c r="V13" s="16">
        <v>13.42613588</v>
      </c>
      <c r="W13" s="16">
        <v>14.86273066</v>
      </c>
      <c r="X13" s="16">
        <v>14.84988023</v>
      </c>
      <c r="Y13" s="16">
        <v>14.83132668</v>
      </c>
      <c r="Z13" s="16">
        <v>10.89923261</v>
      </c>
      <c r="AA13" s="16">
        <v>10.84134379</v>
      </c>
      <c r="AB13" s="16">
        <v>12.311509599999999</v>
      </c>
      <c r="AC13" s="16">
        <v>12.29986837</v>
      </c>
      <c r="AD13" s="16">
        <v>12.280795529999999</v>
      </c>
      <c r="AE13" s="16">
        <v>12.260795529999999</v>
      </c>
      <c r="AF13" s="16">
        <v>12.220317399999997</v>
      </c>
      <c r="AG13" s="16">
        <v>12.221309259999998</v>
      </c>
      <c r="AH13" s="16">
        <v>12.218941379999999</v>
      </c>
      <c r="AI13" s="16">
        <v>12.165763999999999</v>
      </c>
      <c r="AJ13" s="16">
        <v>12.149024239999999</v>
      </c>
      <c r="AK13" s="16">
        <v>12.836763999999999</v>
      </c>
      <c r="AL13" s="16">
        <v>6.8294370300010003</v>
      </c>
      <c r="AM13" s="16">
        <v>6.8300000000010002</v>
      </c>
      <c r="AN13" s="16">
        <v>7.3298168300010005</v>
      </c>
      <c r="AO13" s="16">
        <v>7.8569000000009996</v>
      </c>
      <c r="AP13" s="16">
        <v>7.5308999999999999</v>
      </c>
      <c r="AQ13" s="16">
        <v>7.7448999999999995</v>
      </c>
      <c r="AR13" s="16">
        <v>7.9308999999999994</v>
      </c>
      <c r="AS13" s="16">
        <v>5.3168999999999995</v>
      </c>
      <c r="AT13" s="16">
        <v>5.3578999999999999</v>
      </c>
      <c r="AU13" s="16">
        <v>5.8890000000000002</v>
      </c>
      <c r="AV13" s="16">
        <v>4.9749999999999996</v>
      </c>
      <c r="AW13" s="16">
        <v>5.3754999999999997</v>
      </c>
      <c r="AX13" s="16">
        <v>5.4314999999999998</v>
      </c>
      <c r="AY13" s="16">
        <v>5.4314999999999998</v>
      </c>
      <c r="AZ13" s="16">
        <v>5.4085000000000001</v>
      </c>
      <c r="BA13" s="16">
        <v>5.4275000000000002</v>
      </c>
      <c r="BB13" s="16">
        <v>5.6275000000000004</v>
      </c>
      <c r="BC13" s="16">
        <v>5.6275000000000004</v>
      </c>
      <c r="BD13" s="16">
        <v>7.7275</v>
      </c>
      <c r="BE13" s="16">
        <v>9.2885000000000009</v>
      </c>
      <c r="BF13" s="16">
        <v>8.1385000000000005</v>
      </c>
      <c r="BG13" s="16">
        <v>12.138500000000001</v>
      </c>
      <c r="BH13" s="16">
        <v>16.041552019999997</v>
      </c>
      <c r="BI13" s="16">
        <v>13.357047720000001</v>
      </c>
      <c r="BJ13" s="16">
        <v>9.3879999999999999</v>
      </c>
      <c r="BK13" s="16">
        <v>10.085000000000001</v>
      </c>
      <c r="BL13" s="16">
        <v>10.085000000000001</v>
      </c>
      <c r="BM13" s="16">
        <v>3.585</v>
      </c>
      <c r="BN13" s="16">
        <v>3.585</v>
      </c>
      <c r="BO13" s="16">
        <v>3.1358060000000001</v>
      </c>
      <c r="BP13" s="16">
        <v>2.9688059999999998</v>
      </c>
      <c r="BQ13" s="16">
        <v>2.9688059999999998</v>
      </c>
      <c r="BR13" s="16">
        <v>2.914806</v>
      </c>
      <c r="BS13" s="16">
        <v>2.8878059999999999</v>
      </c>
      <c r="BT13" s="16">
        <v>4.2320359999999999</v>
      </c>
      <c r="BU13" s="16">
        <v>5.8737260000000004</v>
      </c>
      <c r="BV13" s="16">
        <v>5.1309199999999997</v>
      </c>
      <c r="BW13" s="16">
        <v>5.0456000000000003</v>
      </c>
      <c r="BX13" s="16">
        <v>5.09091</v>
      </c>
      <c r="BY13" s="16">
        <v>3.3039999999999998</v>
      </c>
      <c r="BZ13" s="16">
        <v>5.2373199999999995</v>
      </c>
      <c r="CA13" s="16">
        <v>5.2099599999999997</v>
      </c>
      <c r="CB13" s="16">
        <v>5.1602199999999989</v>
      </c>
      <c r="CC13" s="16">
        <v>4.78179</v>
      </c>
      <c r="CD13" s="16">
        <v>4.7504499999999998</v>
      </c>
      <c r="CE13" s="16">
        <v>4.7037299999999993</v>
      </c>
      <c r="CF13" s="16">
        <v>4.4815899999999997</v>
      </c>
      <c r="CG13" s="16">
        <v>5.9423199999999996</v>
      </c>
      <c r="CH13" s="16">
        <v>11.83357</v>
      </c>
      <c r="CI13" s="16">
        <v>11.746540000000001</v>
      </c>
      <c r="CJ13" s="16">
        <v>11.601030000000002</v>
      </c>
      <c r="CK13" s="16">
        <v>11.872609999999998</v>
      </c>
      <c r="CL13" s="16">
        <v>12.09761</v>
      </c>
      <c r="CM13" s="16">
        <v>11.97415</v>
      </c>
      <c r="CN13" s="16">
        <v>11.7714</v>
      </c>
      <c r="CO13" s="16">
        <v>11.5974</v>
      </c>
      <c r="CP13" s="16">
        <v>15.0974</v>
      </c>
      <c r="CQ13" s="16">
        <v>15.949869999999999</v>
      </c>
      <c r="CR13" s="16">
        <v>13.90957</v>
      </c>
      <c r="CS13" s="16">
        <v>13.85284</v>
      </c>
      <c r="CT13" s="16">
        <v>13.42717</v>
      </c>
      <c r="CU13" s="16">
        <v>13.242270000000001</v>
      </c>
      <c r="CV13" s="16">
        <v>13.24127</v>
      </c>
      <c r="CW13" s="16">
        <v>13.102309999999999</v>
      </c>
      <c r="CX13" s="16">
        <v>12.843309999999999</v>
      </c>
      <c r="CY13" s="16">
        <v>12.60731</v>
      </c>
      <c r="CZ13" s="16">
        <v>11.147069999999999</v>
      </c>
      <c r="DA13" s="16">
        <v>11.106920000000001</v>
      </c>
      <c r="DB13" s="16">
        <v>10.45693</v>
      </c>
      <c r="DC13" s="16">
        <v>10.474530000000001</v>
      </c>
      <c r="DD13" s="16">
        <v>10.474530000000001</v>
      </c>
      <c r="DE13" s="16">
        <v>10.474530000000001</v>
      </c>
      <c r="DF13" s="16">
        <v>10.44492</v>
      </c>
      <c r="DG13" s="16">
        <v>10.41</v>
      </c>
      <c r="DH13" s="16">
        <v>13.16893</v>
      </c>
      <c r="DI13" s="16">
        <v>12.98653</v>
      </c>
      <c r="DJ13" s="16">
        <v>12.985520000000001</v>
      </c>
      <c r="DK13" s="16">
        <v>14.33052</v>
      </c>
      <c r="DL13" s="16">
        <v>12.956</v>
      </c>
      <c r="DM13" s="16">
        <v>33.327199999999998</v>
      </c>
      <c r="DN13" s="16">
        <v>13.1502</v>
      </c>
      <c r="DO13" s="16">
        <v>13.224200000000002</v>
      </c>
      <c r="DP13" s="16">
        <v>14.1242</v>
      </c>
      <c r="DQ13" s="16">
        <v>14.202200000000001</v>
      </c>
      <c r="DR13" s="16">
        <v>12.261730000000002</v>
      </c>
      <c r="DS13" s="16">
        <v>13.255760000000002</v>
      </c>
      <c r="DT13" s="16">
        <v>13.749170000000001</v>
      </c>
      <c r="DU13" s="16">
        <v>14.984020000000001</v>
      </c>
      <c r="DV13" s="16">
        <v>15.391959999999999</v>
      </c>
      <c r="DW13" s="16">
        <v>15.31033</v>
      </c>
      <c r="DX13" s="16">
        <v>17.183450000000001</v>
      </c>
      <c r="DY13" s="16">
        <v>17.911799999999999</v>
      </c>
      <c r="DZ13" s="16">
        <v>18.693909999999999</v>
      </c>
    </row>
    <row r="14" spans="1:130" ht="13" x14ac:dyDescent="0.3">
      <c r="A14" s="15" t="s">
        <v>26</v>
      </c>
      <c r="B14" s="16">
        <v>0</v>
      </c>
      <c r="C14" s="16">
        <v>0</v>
      </c>
      <c r="D14" s="16">
        <v>0</v>
      </c>
      <c r="E14" s="16">
        <v>4</v>
      </c>
      <c r="F14" s="16">
        <v>4</v>
      </c>
      <c r="G14" s="16">
        <v>4</v>
      </c>
      <c r="H14" s="16">
        <v>4</v>
      </c>
      <c r="I14" s="16">
        <v>4</v>
      </c>
      <c r="J14" s="16">
        <v>3.9983400000000002</v>
      </c>
      <c r="K14" s="16">
        <v>3.9983400000000002</v>
      </c>
      <c r="L14" s="16">
        <v>3.9983400000000002</v>
      </c>
      <c r="M14" s="16">
        <v>3.9983400000000002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4</v>
      </c>
      <c r="V14" s="16">
        <v>4</v>
      </c>
      <c r="W14" s="16">
        <v>4</v>
      </c>
      <c r="X14" s="16">
        <v>4</v>
      </c>
      <c r="Y14" s="16">
        <v>2.9969999999999999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6">
        <v>0</v>
      </c>
      <c r="AG14" s="16">
        <v>0</v>
      </c>
      <c r="AH14" s="16">
        <v>0</v>
      </c>
      <c r="AI14" s="16">
        <v>0</v>
      </c>
      <c r="AJ14" s="16">
        <v>0</v>
      </c>
      <c r="AK14" s="16">
        <v>0</v>
      </c>
      <c r="AL14" s="16">
        <v>0</v>
      </c>
      <c r="AM14" s="16">
        <v>0</v>
      </c>
      <c r="AN14" s="16">
        <v>0</v>
      </c>
      <c r="AO14" s="16">
        <v>0</v>
      </c>
      <c r="AP14" s="16">
        <v>0</v>
      </c>
      <c r="AQ14" s="16">
        <v>0</v>
      </c>
      <c r="AR14" s="16">
        <v>0</v>
      </c>
      <c r="AS14" s="16">
        <v>0</v>
      </c>
      <c r="AT14" s="16">
        <v>0</v>
      </c>
      <c r="AU14" s="16">
        <v>0</v>
      </c>
      <c r="AV14" s="16">
        <v>0</v>
      </c>
      <c r="AW14" s="16">
        <v>0</v>
      </c>
      <c r="AX14" s="16">
        <v>0</v>
      </c>
      <c r="AY14" s="16">
        <v>0</v>
      </c>
      <c r="AZ14" s="16">
        <v>0</v>
      </c>
      <c r="BA14" s="16">
        <v>0</v>
      </c>
      <c r="BB14" s="16">
        <v>0</v>
      </c>
      <c r="BC14" s="16">
        <v>0</v>
      </c>
      <c r="BD14" s="16">
        <v>0</v>
      </c>
      <c r="BE14" s="16">
        <v>0</v>
      </c>
      <c r="BF14" s="16">
        <v>0</v>
      </c>
      <c r="BG14" s="16">
        <v>0</v>
      </c>
      <c r="BH14" s="16">
        <v>0</v>
      </c>
      <c r="BI14" s="16">
        <v>3.5959109999999996</v>
      </c>
      <c r="BJ14" s="16">
        <v>3.5959109999999996</v>
      </c>
      <c r="BK14" s="16">
        <v>3.5959109999999996</v>
      </c>
      <c r="BL14" s="16">
        <v>3.5959109999999996</v>
      </c>
      <c r="BM14" s="16">
        <v>3.4910009999999998</v>
      </c>
      <c r="BN14" s="16">
        <v>3.4910000000000001</v>
      </c>
      <c r="BO14" s="16">
        <v>3.4910100000000002</v>
      </c>
      <c r="BP14" s="16">
        <v>3.2</v>
      </c>
      <c r="BQ14" s="16">
        <v>3.2184600000000003</v>
      </c>
      <c r="BR14" s="16">
        <v>0</v>
      </c>
      <c r="BS14" s="16">
        <v>0</v>
      </c>
      <c r="BT14" s="16">
        <v>0</v>
      </c>
      <c r="BU14" s="16">
        <v>0</v>
      </c>
      <c r="BV14" s="16">
        <v>0</v>
      </c>
      <c r="BW14" s="16">
        <v>0</v>
      </c>
      <c r="BX14" s="16">
        <v>0</v>
      </c>
      <c r="BY14" s="16">
        <v>1.9905999999999999</v>
      </c>
      <c r="BZ14" s="16">
        <v>3</v>
      </c>
      <c r="CA14" s="16">
        <v>0</v>
      </c>
      <c r="CB14" s="16">
        <v>0</v>
      </c>
      <c r="CC14" s="16">
        <v>0</v>
      </c>
      <c r="CD14" s="16">
        <v>0</v>
      </c>
      <c r="CE14" s="16">
        <v>0</v>
      </c>
      <c r="CF14" s="16">
        <v>0</v>
      </c>
      <c r="CG14" s="16">
        <v>0</v>
      </c>
      <c r="CH14" s="16">
        <v>0</v>
      </c>
      <c r="CI14" s="16">
        <v>0</v>
      </c>
      <c r="CJ14" s="16">
        <v>0</v>
      </c>
      <c r="CK14" s="16">
        <v>0</v>
      </c>
      <c r="CL14" s="16">
        <v>0</v>
      </c>
      <c r="CM14" s="16">
        <v>0</v>
      </c>
      <c r="CN14" s="16">
        <v>0</v>
      </c>
      <c r="CO14" s="16">
        <v>0</v>
      </c>
      <c r="CP14" s="16">
        <v>0</v>
      </c>
      <c r="CQ14" s="16">
        <v>0</v>
      </c>
      <c r="CR14" s="16">
        <v>0</v>
      </c>
      <c r="CS14" s="16">
        <v>0</v>
      </c>
      <c r="CT14" s="16">
        <v>0</v>
      </c>
      <c r="CU14" s="16">
        <v>0</v>
      </c>
      <c r="CV14" s="16">
        <v>0</v>
      </c>
      <c r="CW14" s="16">
        <v>0</v>
      </c>
      <c r="CX14" s="16">
        <v>0</v>
      </c>
      <c r="CY14" s="16">
        <v>0</v>
      </c>
      <c r="CZ14" s="16">
        <v>0</v>
      </c>
      <c r="DA14" s="16">
        <v>0</v>
      </c>
      <c r="DB14" s="16">
        <v>0</v>
      </c>
      <c r="DC14" s="16">
        <v>0</v>
      </c>
      <c r="DD14" s="16">
        <v>0</v>
      </c>
      <c r="DE14" s="16">
        <v>0</v>
      </c>
      <c r="DF14" s="16">
        <v>0</v>
      </c>
      <c r="DG14" s="16">
        <v>0</v>
      </c>
      <c r="DH14" s="16">
        <v>0</v>
      </c>
      <c r="DI14" s="16">
        <v>0</v>
      </c>
      <c r="DJ14" s="16">
        <v>0</v>
      </c>
      <c r="DK14" s="16">
        <v>0</v>
      </c>
      <c r="DL14" s="16">
        <v>0</v>
      </c>
      <c r="DM14" s="16">
        <v>0</v>
      </c>
      <c r="DN14" s="16">
        <v>0</v>
      </c>
      <c r="DO14" s="16">
        <v>0</v>
      </c>
      <c r="DP14" s="16">
        <v>0</v>
      </c>
      <c r="DQ14" s="16">
        <v>0</v>
      </c>
      <c r="DR14" s="16">
        <v>0</v>
      </c>
      <c r="DS14" s="16">
        <v>0</v>
      </c>
      <c r="DT14" s="16">
        <v>0</v>
      </c>
      <c r="DU14" s="16">
        <v>0</v>
      </c>
      <c r="DV14" s="16">
        <v>0</v>
      </c>
      <c r="DW14" s="16">
        <v>0</v>
      </c>
      <c r="DX14" s="16">
        <v>0</v>
      </c>
      <c r="DY14" s="16">
        <v>0</v>
      </c>
      <c r="DZ14" s="16">
        <v>0</v>
      </c>
    </row>
    <row r="15" spans="1:130" ht="13" x14ac:dyDescent="0.3">
      <c r="A15" s="15" t="s">
        <v>27</v>
      </c>
      <c r="B15" s="16">
        <v>144.9</v>
      </c>
      <c r="C15" s="16">
        <v>138.5</v>
      </c>
      <c r="D15" s="16">
        <v>148.5</v>
      </c>
      <c r="E15" s="16">
        <v>125.5</v>
      </c>
      <c r="F15" s="16">
        <v>131.5</v>
      </c>
      <c r="G15" s="16">
        <v>103.30800000000001</v>
      </c>
      <c r="H15" s="16">
        <v>101.854</v>
      </c>
      <c r="I15" s="16">
        <v>93.614000000000004</v>
      </c>
      <c r="J15" s="16">
        <v>56.456000000000003</v>
      </c>
      <c r="K15" s="16">
        <v>56.456000000000003</v>
      </c>
      <c r="L15" s="16">
        <v>57.756</v>
      </c>
      <c r="M15" s="16">
        <v>47.384999999999998</v>
      </c>
      <c r="N15" s="16">
        <v>101.735</v>
      </c>
      <c r="O15" s="16">
        <v>106.54300000000001</v>
      </c>
      <c r="P15" s="16">
        <v>100.37435001999999</v>
      </c>
      <c r="Q15" s="16">
        <v>100.42400027999999</v>
      </c>
      <c r="R15" s="16">
        <v>100.43334437999999</v>
      </c>
      <c r="S15" s="16">
        <v>100.435</v>
      </c>
      <c r="T15" s="16">
        <v>76.880547300000003</v>
      </c>
      <c r="U15" s="16">
        <v>80.929816299999999</v>
      </c>
      <c r="V15" s="16">
        <v>93.629816300000002</v>
      </c>
      <c r="W15" s="16">
        <v>94.673816300000013</v>
      </c>
      <c r="X15" s="16">
        <v>91.640269000000004</v>
      </c>
      <c r="Y15" s="16">
        <v>91.595269000000002</v>
      </c>
      <c r="Z15" s="16">
        <v>65.199269000000001</v>
      </c>
      <c r="AA15" s="16">
        <v>65.199269000000001</v>
      </c>
      <c r="AB15" s="16">
        <v>62.537269000000002</v>
      </c>
      <c r="AC15" s="16">
        <v>45.199269000000001</v>
      </c>
      <c r="AD15" s="16">
        <v>11.699269000000001</v>
      </c>
      <c r="AE15" s="16">
        <v>12.199269000000001</v>
      </c>
      <c r="AF15" s="16">
        <v>12.199269000000001</v>
      </c>
      <c r="AG15" s="16">
        <v>12.199269000000001</v>
      </c>
      <c r="AH15" s="16">
        <v>12.199269000000001</v>
      </c>
      <c r="AI15" s="16">
        <v>12.199269000000001</v>
      </c>
      <c r="AJ15" s="16">
        <v>11.199269000000001</v>
      </c>
      <c r="AK15" s="16">
        <v>11.199269000000001</v>
      </c>
      <c r="AL15" s="16">
        <v>9.1999999999999993</v>
      </c>
      <c r="AM15" s="16">
        <v>8.6999999999999993</v>
      </c>
      <c r="AN15" s="16">
        <v>0.7</v>
      </c>
      <c r="AO15" s="16">
        <v>3.45</v>
      </c>
      <c r="AP15" s="16">
        <v>3.45</v>
      </c>
      <c r="AQ15" s="16">
        <v>3.45</v>
      </c>
      <c r="AR15" s="16">
        <v>3.45</v>
      </c>
      <c r="AS15" s="16">
        <v>3.45</v>
      </c>
      <c r="AT15" s="16">
        <v>3.45</v>
      </c>
      <c r="AU15" s="16">
        <v>3.45</v>
      </c>
      <c r="AV15" s="16">
        <v>2.1831750400000001</v>
      </c>
      <c r="AW15" s="16">
        <v>0.7</v>
      </c>
      <c r="AX15" s="16">
        <v>0.7</v>
      </c>
      <c r="AY15" s="16">
        <v>0.7</v>
      </c>
      <c r="AZ15" s="16">
        <v>2.7</v>
      </c>
      <c r="BA15" s="16">
        <v>2.6755500000000003</v>
      </c>
      <c r="BB15" s="16">
        <v>2.6502399999999997</v>
      </c>
      <c r="BC15" s="16">
        <v>2.6502399999999997</v>
      </c>
      <c r="BD15" s="16">
        <v>2.6502399999999997</v>
      </c>
      <c r="BE15" s="16">
        <v>2.5740799999999999</v>
      </c>
      <c r="BF15" s="16">
        <v>4.4483999999999995</v>
      </c>
      <c r="BG15" s="16">
        <v>4.3968800000000003</v>
      </c>
      <c r="BH15" s="16">
        <v>4.3472109999999997</v>
      </c>
      <c r="BI15" s="16">
        <v>0.7</v>
      </c>
      <c r="BJ15" s="16">
        <v>0</v>
      </c>
      <c r="BK15" s="16">
        <v>0</v>
      </c>
      <c r="BL15" s="16">
        <v>0</v>
      </c>
      <c r="BM15" s="16">
        <v>0</v>
      </c>
      <c r="BN15" s="16">
        <v>0</v>
      </c>
      <c r="BO15" s="16">
        <v>0</v>
      </c>
      <c r="BP15" s="16">
        <v>0</v>
      </c>
      <c r="BQ15" s="16">
        <v>0</v>
      </c>
      <c r="BR15" s="16">
        <v>3.2184600000000003</v>
      </c>
      <c r="BS15" s="16">
        <v>3.2184600000000003</v>
      </c>
      <c r="BT15" s="16">
        <v>3.2184599999999999</v>
      </c>
      <c r="BU15" s="16">
        <v>3.2184599999999999</v>
      </c>
      <c r="BV15" s="16">
        <v>3.2184599999999999</v>
      </c>
      <c r="BW15" s="16">
        <v>3.11137</v>
      </c>
      <c r="BX15" s="16">
        <v>3.04867</v>
      </c>
      <c r="BY15" s="16">
        <v>0</v>
      </c>
      <c r="BZ15" s="16">
        <v>0</v>
      </c>
      <c r="CA15" s="16">
        <v>3.0386599999999997</v>
      </c>
      <c r="CB15" s="16">
        <v>3.0386599999999997</v>
      </c>
      <c r="CC15" s="16">
        <v>3.0386599999999997</v>
      </c>
      <c r="CD15" s="16">
        <v>3.0386599999999997</v>
      </c>
      <c r="CE15" s="16">
        <v>2.8473699999999997</v>
      </c>
      <c r="CF15" s="16">
        <v>2.8473699999999997</v>
      </c>
      <c r="CG15" s="16">
        <v>2.8473699999999997</v>
      </c>
      <c r="CH15" s="16">
        <v>2.8473699999999997</v>
      </c>
      <c r="CI15" s="16">
        <v>2.8445999999999998</v>
      </c>
      <c r="CJ15" s="16">
        <v>2.8445999999999998</v>
      </c>
      <c r="CK15" s="16">
        <v>2.8445999999999998</v>
      </c>
      <c r="CL15" s="16">
        <v>2.9285999999999999</v>
      </c>
      <c r="CM15" s="16">
        <v>5.9166000000000007</v>
      </c>
      <c r="CN15" s="16">
        <v>6.2936000000000005</v>
      </c>
      <c r="CO15" s="16">
        <v>6.9516299999999998</v>
      </c>
      <c r="CP15" s="16">
        <v>7.0866199999999999</v>
      </c>
      <c r="CQ15" s="16">
        <v>7.1371599999999997</v>
      </c>
      <c r="CR15" s="16">
        <v>7.0741800000000001</v>
      </c>
      <c r="CS15" s="16">
        <v>7.0353600000000007</v>
      </c>
      <c r="CT15" s="16">
        <v>7.1423199999999998</v>
      </c>
      <c r="CU15" s="16">
        <v>7.0227299999999993</v>
      </c>
      <c r="CV15" s="16">
        <v>4.4654300000000005</v>
      </c>
      <c r="CW15" s="16">
        <v>4.58643</v>
      </c>
      <c r="CX15" s="16">
        <v>4.5754299999999999</v>
      </c>
      <c r="CY15" s="16">
        <v>4.57043</v>
      </c>
      <c r="CZ15" s="16">
        <v>4.53329</v>
      </c>
      <c r="DA15" s="16">
        <v>4.5212899999999996</v>
      </c>
      <c r="DB15" s="16">
        <v>4.4381399999999998</v>
      </c>
      <c r="DC15" s="16">
        <v>4.465139999999999</v>
      </c>
      <c r="DD15" s="16">
        <v>4.4651399999999999</v>
      </c>
      <c r="DE15" s="16">
        <v>4.4651399999999999</v>
      </c>
      <c r="DF15" s="16">
        <v>4.4621400000000007</v>
      </c>
      <c r="DG15" s="16">
        <v>4.46</v>
      </c>
      <c r="DH15" s="16">
        <v>4.4561400000000004</v>
      </c>
      <c r="DI15" s="16">
        <v>4.3676199999999996</v>
      </c>
      <c r="DJ15" s="16">
        <v>4.3676199999999996</v>
      </c>
      <c r="DK15" s="16">
        <v>4.3526199999999999</v>
      </c>
      <c r="DL15" s="16">
        <v>5.0320499999999999</v>
      </c>
      <c r="DM15" s="16">
        <v>9.071909999999999</v>
      </c>
      <c r="DN15" s="16">
        <v>9.1219099999999997</v>
      </c>
      <c r="DO15" s="16">
        <v>9.17591</v>
      </c>
      <c r="DP15" s="16">
        <v>8.9879099999999994</v>
      </c>
      <c r="DQ15" s="16">
        <v>9.1369100000000003</v>
      </c>
      <c r="DR15" s="16">
        <v>9.1869099999999992</v>
      </c>
      <c r="DS15" s="16">
        <v>9.1679099999999991</v>
      </c>
      <c r="DT15" s="16">
        <v>9.0429099999999991</v>
      </c>
      <c r="DU15" s="16">
        <v>8.5889100000000003</v>
      </c>
      <c r="DV15" s="16">
        <v>7.6089099999999998</v>
      </c>
      <c r="DW15" s="16">
        <v>6.65991</v>
      </c>
      <c r="DX15" s="16">
        <v>6.69</v>
      </c>
      <c r="DY15" s="16">
        <v>6.6870000000000003</v>
      </c>
      <c r="DZ15" s="16">
        <v>6.6870000000000003</v>
      </c>
    </row>
    <row r="16" spans="1:130" ht="13" x14ac:dyDescent="0.3">
      <c r="A16" s="15" t="s">
        <v>28</v>
      </c>
      <c r="B16" s="16">
        <v>2.5</v>
      </c>
      <c r="C16" s="16">
        <v>2.5</v>
      </c>
      <c r="D16" s="16">
        <v>2.5</v>
      </c>
      <c r="E16" s="16">
        <v>2.5</v>
      </c>
      <c r="F16" s="16">
        <v>2.4997600000000002</v>
      </c>
      <c r="G16" s="16">
        <v>2.4997600000000002</v>
      </c>
      <c r="H16" s="16">
        <v>2.4997600000000002</v>
      </c>
      <c r="I16" s="16">
        <v>2.4997600000000002</v>
      </c>
      <c r="J16" s="16">
        <v>2.4997600000000002</v>
      </c>
      <c r="K16" s="16">
        <v>2.4997600000000002</v>
      </c>
      <c r="L16" s="16">
        <v>2.4997600000000002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0.5</v>
      </c>
      <c r="AE16" s="16">
        <v>0</v>
      </c>
      <c r="AF16" s="16">
        <v>0</v>
      </c>
      <c r="AG16" s="16">
        <v>0</v>
      </c>
      <c r="AH16" s="16">
        <v>0</v>
      </c>
      <c r="AI16" s="16">
        <v>0</v>
      </c>
      <c r="AJ16" s="16">
        <v>0</v>
      </c>
      <c r="AK16" s="16">
        <v>0</v>
      </c>
      <c r="AL16" s="16">
        <v>0</v>
      </c>
      <c r="AM16" s="16">
        <v>0</v>
      </c>
      <c r="AN16" s="16">
        <v>0</v>
      </c>
      <c r="AO16" s="16">
        <v>0</v>
      </c>
      <c r="AP16" s="16">
        <v>0</v>
      </c>
      <c r="AQ16" s="16">
        <v>0</v>
      </c>
      <c r="AR16" s="16">
        <v>0</v>
      </c>
      <c r="AS16" s="16">
        <v>0</v>
      </c>
      <c r="AT16" s="16">
        <v>0</v>
      </c>
      <c r="AU16" s="16">
        <v>0</v>
      </c>
      <c r="AV16" s="16">
        <v>0</v>
      </c>
      <c r="AW16" s="16">
        <v>0</v>
      </c>
      <c r="AX16" s="16">
        <v>0</v>
      </c>
      <c r="AY16" s="16">
        <v>0</v>
      </c>
      <c r="AZ16" s="16">
        <v>0</v>
      </c>
      <c r="BA16" s="16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0</v>
      </c>
      <c r="BG16" s="16">
        <v>0</v>
      </c>
      <c r="BH16" s="16">
        <v>0</v>
      </c>
      <c r="BI16" s="16">
        <v>0</v>
      </c>
      <c r="BJ16" s="16">
        <v>0</v>
      </c>
      <c r="BK16" s="16">
        <v>0</v>
      </c>
      <c r="BL16" s="16">
        <v>0</v>
      </c>
      <c r="BM16" s="16">
        <v>0</v>
      </c>
      <c r="BN16" s="16">
        <v>0</v>
      </c>
      <c r="BO16" s="16">
        <v>0</v>
      </c>
      <c r="BP16" s="16">
        <v>0</v>
      </c>
      <c r="BQ16" s="16">
        <v>0</v>
      </c>
      <c r="BR16" s="16">
        <v>0</v>
      </c>
      <c r="BS16" s="16">
        <v>0</v>
      </c>
      <c r="BT16" s="16">
        <v>0</v>
      </c>
      <c r="BU16" s="16">
        <v>0</v>
      </c>
      <c r="BV16" s="16">
        <v>0</v>
      </c>
      <c r="BW16" s="16">
        <v>0</v>
      </c>
      <c r="BX16" s="16">
        <v>0</v>
      </c>
      <c r="BY16" s="16">
        <v>3.04867</v>
      </c>
      <c r="BZ16" s="16">
        <v>0</v>
      </c>
      <c r="CA16" s="16">
        <v>0</v>
      </c>
      <c r="CB16" s="16">
        <v>0</v>
      </c>
      <c r="CC16" s="16">
        <v>0</v>
      </c>
      <c r="CD16" s="16">
        <v>0</v>
      </c>
      <c r="CE16" s="16">
        <v>0</v>
      </c>
      <c r="CF16" s="16">
        <v>0</v>
      </c>
      <c r="CG16" s="16">
        <v>0</v>
      </c>
      <c r="CH16" s="16">
        <v>0</v>
      </c>
      <c r="CI16" s="16">
        <v>0</v>
      </c>
      <c r="CJ16" s="16">
        <v>0</v>
      </c>
      <c r="CK16" s="16">
        <v>0</v>
      </c>
      <c r="CL16" s="16">
        <v>0</v>
      </c>
      <c r="CM16" s="16">
        <v>0</v>
      </c>
      <c r="CN16" s="16">
        <v>0</v>
      </c>
      <c r="CO16" s="16">
        <v>0</v>
      </c>
      <c r="CP16" s="16">
        <v>0</v>
      </c>
      <c r="CQ16" s="16">
        <v>0</v>
      </c>
      <c r="CR16" s="16">
        <v>0</v>
      </c>
      <c r="CS16" s="16">
        <v>0</v>
      </c>
      <c r="CT16" s="16">
        <v>0</v>
      </c>
      <c r="CU16" s="16">
        <v>0</v>
      </c>
      <c r="CV16" s="16">
        <v>0</v>
      </c>
      <c r="CW16" s="16">
        <v>0</v>
      </c>
      <c r="CX16" s="16">
        <v>0</v>
      </c>
      <c r="CY16" s="16">
        <v>0</v>
      </c>
      <c r="CZ16" s="16">
        <v>0</v>
      </c>
      <c r="DA16" s="16">
        <v>0</v>
      </c>
      <c r="DB16" s="16">
        <v>0</v>
      </c>
      <c r="DC16" s="16">
        <v>0</v>
      </c>
      <c r="DD16" s="16">
        <v>0</v>
      </c>
      <c r="DE16" s="16">
        <v>0</v>
      </c>
      <c r="DF16" s="16">
        <v>0</v>
      </c>
      <c r="DG16" s="16">
        <v>0</v>
      </c>
      <c r="DH16" s="16">
        <v>0</v>
      </c>
      <c r="DI16" s="16">
        <v>0</v>
      </c>
      <c r="DJ16" s="16">
        <v>0</v>
      </c>
      <c r="DK16" s="16">
        <v>0</v>
      </c>
      <c r="DL16" s="16">
        <v>0</v>
      </c>
      <c r="DM16" s="16">
        <v>0</v>
      </c>
      <c r="DN16" s="16">
        <v>0</v>
      </c>
      <c r="DO16" s="16">
        <v>0</v>
      </c>
      <c r="DP16" s="16">
        <v>0</v>
      </c>
      <c r="DQ16" s="16">
        <v>0</v>
      </c>
      <c r="DR16" s="16">
        <v>0</v>
      </c>
      <c r="DS16" s="16">
        <v>0</v>
      </c>
      <c r="DT16" s="16">
        <v>0</v>
      </c>
      <c r="DU16" s="16">
        <v>0</v>
      </c>
      <c r="DV16" s="16">
        <v>0</v>
      </c>
      <c r="DW16" s="16">
        <v>0</v>
      </c>
      <c r="DX16" s="16">
        <v>0</v>
      </c>
      <c r="DY16" s="16">
        <v>0</v>
      </c>
      <c r="DZ16" s="16">
        <v>0</v>
      </c>
    </row>
    <row r="17" spans="1:130" ht="13" x14ac:dyDescent="0.3">
      <c r="A17" s="15" t="s">
        <v>29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6">
        <v>0</v>
      </c>
      <c r="AG17" s="16">
        <v>0</v>
      </c>
      <c r="AH17" s="16">
        <v>0</v>
      </c>
      <c r="AI17" s="16">
        <v>0</v>
      </c>
      <c r="AJ17" s="16">
        <v>0</v>
      </c>
      <c r="AK17" s="16">
        <v>0</v>
      </c>
      <c r="AL17" s="16">
        <v>0</v>
      </c>
      <c r="AM17" s="16">
        <v>0</v>
      </c>
      <c r="AN17" s="16">
        <v>0</v>
      </c>
      <c r="AO17" s="16">
        <v>0</v>
      </c>
      <c r="AP17" s="16">
        <v>0</v>
      </c>
      <c r="AQ17" s="16">
        <v>0</v>
      </c>
      <c r="AR17" s="16">
        <v>0</v>
      </c>
      <c r="AS17" s="16">
        <v>0</v>
      </c>
      <c r="AT17" s="16">
        <v>0</v>
      </c>
      <c r="AU17" s="16">
        <v>0</v>
      </c>
      <c r="AV17" s="16">
        <v>0</v>
      </c>
      <c r="AW17" s="16">
        <v>0</v>
      </c>
      <c r="AX17" s="16">
        <v>0</v>
      </c>
      <c r="AY17" s="16">
        <v>0</v>
      </c>
      <c r="AZ17" s="16">
        <v>0</v>
      </c>
      <c r="BA17" s="16">
        <v>0</v>
      </c>
      <c r="BB17" s="16">
        <v>0</v>
      </c>
      <c r="BC17" s="16">
        <v>0</v>
      </c>
      <c r="BD17" s="16">
        <v>0</v>
      </c>
      <c r="BE17" s="16">
        <v>0.55000000000000004</v>
      </c>
      <c r="BF17" s="16">
        <v>0</v>
      </c>
      <c r="BG17" s="16">
        <v>0</v>
      </c>
      <c r="BH17" s="16">
        <v>0</v>
      </c>
      <c r="BI17" s="16">
        <v>0</v>
      </c>
      <c r="BJ17" s="16">
        <v>0</v>
      </c>
      <c r="BK17" s="16">
        <v>0</v>
      </c>
      <c r="BL17" s="16">
        <v>0</v>
      </c>
      <c r="BM17" s="16">
        <v>0</v>
      </c>
      <c r="BN17" s="16">
        <v>0</v>
      </c>
      <c r="BO17" s="16">
        <v>0</v>
      </c>
      <c r="BP17" s="16">
        <v>0</v>
      </c>
      <c r="BQ17" s="16">
        <v>0</v>
      </c>
      <c r="BR17" s="16">
        <v>0</v>
      </c>
      <c r="BS17" s="16">
        <v>0</v>
      </c>
      <c r="BT17" s="16">
        <v>0</v>
      </c>
      <c r="BU17" s="16">
        <v>0</v>
      </c>
      <c r="BV17" s="16">
        <v>0</v>
      </c>
      <c r="BW17" s="16">
        <v>0</v>
      </c>
      <c r="BX17" s="16">
        <v>0</v>
      </c>
      <c r="BY17" s="16">
        <v>0</v>
      </c>
      <c r="BZ17" s="16">
        <v>0</v>
      </c>
      <c r="CA17" s="16">
        <v>0</v>
      </c>
      <c r="CB17" s="16">
        <v>0</v>
      </c>
      <c r="CC17" s="16">
        <v>0</v>
      </c>
      <c r="CD17" s="16">
        <v>0</v>
      </c>
      <c r="CE17" s="16">
        <v>0</v>
      </c>
      <c r="CF17" s="16">
        <v>0</v>
      </c>
      <c r="CG17" s="16">
        <v>0</v>
      </c>
      <c r="CH17" s="16">
        <v>0</v>
      </c>
      <c r="CI17" s="16">
        <v>0</v>
      </c>
      <c r="CJ17" s="16">
        <v>0</v>
      </c>
      <c r="CK17" s="16">
        <v>0</v>
      </c>
      <c r="CL17" s="16">
        <v>0</v>
      </c>
      <c r="CM17" s="16">
        <v>0</v>
      </c>
      <c r="CN17" s="16">
        <v>0</v>
      </c>
      <c r="CO17" s="16">
        <v>0</v>
      </c>
      <c r="CP17" s="16">
        <v>0</v>
      </c>
      <c r="CQ17" s="16">
        <v>0</v>
      </c>
      <c r="CR17" s="16">
        <v>0</v>
      </c>
      <c r="CS17" s="16">
        <v>0</v>
      </c>
      <c r="CT17" s="16">
        <v>0</v>
      </c>
      <c r="CU17" s="16">
        <v>0</v>
      </c>
      <c r="CV17" s="16">
        <v>0</v>
      </c>
      <c r="CW17" s="16">
        <v>0</v>
      </c>
      <c r="CX17" s="16">
        <v>0</v>
      </c>
      <c r="CY17" s="16">
        <v>0</v>
      </c>
      <c r="CZ17" s="16">
        <v>0</v>
      </c>
      <c r="DA17" s="16">
        <v>0</v>
      </c>
      <c r="DB17" s="16">
        <v>0</v>
      </c>
      <c r="DC17" s="16">
        <v>0</v>
      </c>
      <c r="DD17" s="16">
        <v>0</v>
      </c>
      <c r="DE17" s="16">
        <v>0</v>
      </c>
      <c r="DF17" s="16">
        <v>0</v>
      </c>
      <c r="DG17" s="16">
        <v>0</v>
      </c>
      <c r="DH17" s="16">
        <v>0</v>
      </c>
      <c r="DI17" s="16">
        <v>0</v>
      </c>
      <c r="DJ17" s="16">
        <v>0</v>
      </c>
      <c r="DK17" s="16">
        <v>0</v>
      </c>
      <c r="DL17" s="16">
        <v>0</v>
      </c>
      <c r="DM17" s="16">
        <v>0</v>
      </c>
      <c r="DN17" s="16">
        <v>0</v>
      </c>
      <c r="DO17" s="16">
        <v>0</v>
      </c>
      <c r="DP17" s="16">
        <v>0</v>
      </c>
      <c r="DQ17" s="16">
        <v>0</v>
      </c>
      <c r="DR17" s="16">
        <v>0</v>
      </c>
      <c r="DS17" s="16">
        <v>0</v>
      </c>
      <c r="DT17" s="16">
        <v>0</v>
      </c>
      <c r="DU17" s="16">
        <v>0</v>
      </c>
      <c r="DV17" s="16">
        <v>0</v>
      </c>
      <c r="DW17" s="16">
        <v>0</v>
      </c>
      <c r="DX17" s="16">
        <v>0</v>
      </c>
      <c r="DY17" s="16">
        <v>0</v>
      </c>
      <c r="DZ17" s="16">
        <v>0</v>
      </c>
    </row>
    <row r="18" spans="1:130" ht="13" x14ac:dyDescent="0.3">
      <c r="A18" s="15" t="s">
        <v>30</v>
      </c>
      <c r="B18" s="16">
        <v>19.599227940000002</v>
      </c>
      <c r="C18" s="16">
        <v>19.43</v>
      </c>
      <c r="D18" s="16">
        <v>19.329999999999998</v>
      </c>
      <c r="E18" s="16">
        <v>21.823683540000001</v>
      </c>
      <c r="F18" s="16">
        <v>22.325190000000003</v>
      </c>
      <c r="G18" s="16">
        <v>22.319941969999999</v>
      </c>
      <c r="H18" s="16">
        <v>21.514469330000001</v>
      </c>
      <c r="I18" s="16">
        <v>21.474990000000002</v>
      </c>
      <c r="J18" s="16">
        <v>21.474990000000002</v>
      </c>
      <c r="K18" s="16">
        <v>21.39931</v>
      </c>
      <c r="L18" s="16">
        <v>21.369619999999998</v>
      </c>
      <c r="M18" s="16">
        <v>21.325500000000002</v>
      </c>
      <c r="N18" s="16">
        <v>35.264357510000004</v>
      </c>
      <c r="O18" s="16">
        <v>34.820989999999995</v>
      </c>
      <c r="P18" s="16">
        <v>34.777929999999998</v>
      </c>
      <c r="Q18" s="16">
        <v>20.577930000000002</v>
      </c>
      <c r="R18" s="16">
        <v>20.567340000000002</v>
      </c>
      <c r="S18" s="16">
        <v>20.567340000000002</v>
      </c>
      <c r="T18" s="16">
        <v>20.516123579999999</v>
      </c>
      <c r="U18" s="16">
        <v>17.086569999999998</v>
      </c>
      <c r="V18" s="16">
        <v>16.84806</v>
      </c>
      <c r="W18" s="16">
        <v>16.606394980000001</v>
      </c>
      <c r="X18" s="16">
        <v>16.778139849999999</v>
      </c>
      <c r="Y18" s="16">
        <v>10.37998</v>
      </c>
      <c r="Z18" s="16">
        <v>10.260669999999999</v>
      </c>
      <c r="AA18" s="16">
        <v>10.51017</v>
      </c>
      <c r="AB18" s="16">
        <v>11.535170000000001</v>
      </c>
      <c r="AC18" s="16">
        <v>11.51017</v>
      </c>
      <c r="AD18" s="16">
        <v>11.51017</v>
      </c>
      <c r="AE18" s="16">
        <v>11.609819999999999</v>
      </c>
      <c r="AF18" s="16">
        <v>10.4</v>
      </c>
      <c r="AG18" s="16">
        <v>10.324999999999999</v>
      </c>
      <c r="AH18" s="16">
        <v>10.315</v>
      </c>
      <c r="AI18" s="16">
        <v>10.4</v>
      </c>
      <c r="AJ18" s="16">
        <v>1.61</v>
      </c>
      <c r="AK18" s="16">
        <v>1.5449999999999999</v>
      </c>
      <c r="AL18" s="16">
        <v>1.7</v>
      </c>
      <c r="AM18" s="16">
        <v>1.65</v>
      </c>
      <c r="AN18" s="16">
        <v>1.7250000000000001</v>
      </c>
      <c r="AO18" s="16">
        <v>1.45</v>
      </c>
      <c r="AP18" s="16">
        <v>21.849499999999999</v>
      </c>
      <c r="AQ18" s="16">
        <v>35.429499999999997</v>
      </c>
      <c r="AR18" s="16">
        <v>35.684229999999999</v>
      </c>
      <c r="AS18" s="16">
        <v>35.560159489999997</v>
      </c>
      <c r="AT18" s="16">
        <v>35.407089489999997</v>
      </c>
      <c r="AU18" s="16">
        <v>35.74408949</v>
      </c>
      <c r="AV18" s="16">
        <v>35.521819489999992</v>
      </c>
      <c r="AW18" s="16">
        <v>22.306199489999997</v>
      </c>
      <c r="AX18" s="16">
        <v>21.431199489999997</v>
      </c>
      <c r="AY18" s="16">
        <v>22.837399489999999</v>
      </c>
      <c r="AZ18" s="16">
        <v>22.794899489999995</v>
      </c>
      <c r="BA18" s="16">
        <v>23.130399489999995</v>
      </c>
      <c r="BB18" s="16">
        <v>22.819999489999997</v>
      </c>
      <c r="BC18" s="16">
        <v>21.293499489999999</v>
      </c>
      <c r="BD18" s="16">
        <v>20.83399949</v>
      </c>
      <c r="BE18" s="16">
        <v>49.413805000000004</v>
      </c>
      <c r="BF18" s="16">
        <v>0.43039999999999951</v>
      </c>
      <c r="BG18" s="16">
        <v>0.53539999999999954</v>
      </c>
      <c r="BH18" s="16">
        <v>2.2753999999999994</v>
      </c>
      <c r="BI18" s="16">
        <v>2.9199999999999995</v>
      </c>
      <c r="BJ18" s="16">
        <v>2.8669999999999995</v>
      </c>
      <c r="BK18" s="16">
        <v>3.2849999999999997</v>
      </c>
      <c r="BL18" s="16">
        <v>3.2849999999999997</v>
      </c>
      <c r="BM18" s="16">
        <v>3.0461999999999998</v>
      </c>
      <c r="BN18" s="16">
        <v>3.0831999999999997</v>
      </c>
      <c r="BO18" s="16">
        <v>2.9405999999999994</v>
      </c>
      <c r="BP18" s="16">
        <v>16.458500000000001</v>
      </c>
      <c r="BQ18" s="16">
        <v>16.286900000000003</v>
      </c>
      <c r="BR18" s="16">
        <v>17.070834540162771</v>
      </c>
      <c r="BS18" s="16">
        <v>26.63073454016277</v>
      </c>
      <c r="BT18" s="16">
        <v>26.6204</v>
      </c>
      <c r="BU18" s="16">
        <v>25.67615</v>
      </c>
      <c r="BV18" s="16">
        <v>3.7681</v>
      </c>
      <c r="BW18" s="16">
        <v>3.7435999999999998</v>
      </c>
      <c r="BX18" s="16">
        <v>3.6675</v>
      </c>
      <c r="BY18" s="16">
        <v>4.4189999999999996</v>
      </c>
      <c r="BZ18" s="16">
        <v>4.4349999999999996</v>
      </c>
      <c r="CA18" s="16">
        <v>4.4788000000000006</v>
      </c>
      <c r="CB18" s="16">
        <v>4.4829999999999997</v>
      </c>
      <c r="CC18" s="16">
        <v>4.4829999999999997</v>
      </c>
      <c r="CD18" s="16">
        <v>5.5430000000000001</v>
      </c>
      <c r="CE18" s="16">
        <v>5.7613000000000003</v>
      </c>
      <c r="CF18" s="16">
        <v>3.8283</v>
      </c>
      <c r="CG18" s="16">
        <v>3.71</v>
      </c>
      <c r="CH18" s="16">
        <v>1.9999999999999996</v>
      </c>
      <c r="CI18" s="16">
        <v>3.2016999999999998</v>
      </c>
      <c r="CJ18" s="16">
        <v>3.7486999999999999</v>
      </c>
      <c r="CK18" s="16">
        <v>3.6278999999999995</v>
      </c>
      <c r="CL18" s="16">
        <v>3.617</v>
      </c>
      <c r="CM18" s="16">
        <v>1.9221999999999999</v>
      </c>
      <c r="CN18" s="16">
        <v>1.4036999999999997</v>
      </c>
      <c r="CO18" s="16">
        <v>2.2851999999999997</v>
      </c>
      <c r="CP18" s="16">
        <v>2.3481999999999998</v>
      </c>
      <c r="CQ18" s="16">
        <v>4.625</v>
      </c>
      <c r="CR18" s="16">
        <v>4.3170000000000002</v>
      </c>
      <c r="CS18" s="16">
        <v>4.7469999999999999</v>
      </c>
      <c r="CT18" s="16">
        <v>4.7539999999999996</v>
      </c>
      <c r="CU18" s="16">
        <v>4.7187999999999999</v>
      </c>
      <c r="CV18" s="16">
        <v>3.8498000000000001</v>
      </c>
      <c r="CW18" s="16">
        <v>4.2858000000000001</v>
      </c>
      <c r="CX18" s="16">
        <v>4.3807999999999998</v>
      </c>
      <c r="CY18" s="16">
        <v>4.4983999999999993</v>
      </c>
      <c r="CZ18" s="16">
        <v>4.0203999999999995</v>
      </c>
      <c r="DA18" s="16">
        <v>3.9383999999999997</v>
      </c>
      <c r="DB18" s="16">
        <v>0.32339999999999963</v>
      </c>
      <c r="DC18" s="16">
        <v>2.3399999999999636E-2</v>
      </c>
      <c r="DD18" s="16">
        <v>2.3399999999999636E-2</v>
      </c>
      <c r="DE18" s="16">
        <v>6.3399999999999637E-2</v>
      </c>
      <c r="DF18" s="16">
        <v>0.40009999999999968</v>
      </c>
      <c r="DG18" s="16">
        <v>0.47</v>
      </c>
      <c r="DH18" s="16">
        <v>9.9999999999681683E-5</v>
      </c>
      <c r="DI18" s="16">
        <v>9.9999999999681683E-5</v>
      </c>
      <c r="DJ18" s="16">
        <v>9.9999999999681683E-5</v>
      </c>
      <c r="DK18" s="16">
        <v>9.9999999999681683E-5</v>
      </c>
      <c r="DL18" s="16">
        <v>9.9999999999681683E-5</v>
      </c>
      <c r="DM18" s="16">
        <v>0</v>
      </c>
      <c r="DN18" s="16">
        <v>0</v>
      </c>
      <c r="DO18" s="16">
        <v>0</v>
      </c>
      <c r="DP18" s="16">
        <v>0</v>
      </c>
      <c r="DQ18" s="16">
        <v>0</v>
      </c>
      <c r="DR18" s="16">
        <v>0</v>
      </c>
      <c r="DS18" s="16">
        <v>0</v>
      </c>
      <c r="DT18" s="16">
        <v>0</v>
      </c>
      <c r="DU18" s="16">
        <v>0</v>
      </c>
      <c r="DV18" s="16">
        <v>0</v>
      </c>
      <c r="DW18" s="16">
        <v>0</v>
      </c>
      <c r="DX18" s="16">
        <v>0</v>
      </c>
      <c r="DY18" s="16">
        <v>0</v>
      </c>
      <c r="DZ18" s="16">
        <v>0</v>
      </c>
    </row>
    <row r="19" spans="1:130" ht="13" x14ac:dyDescent="0.3">
      <c r="A19" s="15" t="s">
        <v>31</v>
      </c>
      <c r="B19" s="16">
        <v>58.453999999999994</v>
      </c>
      <c r="C19" s="16">
        <v>58.445</v>
      </c>
      <c r="D19" s="16">
        <v>58.45</v>
      </c>
      <c r="E19" s="16">
        <v>58.45</v>
      </c>
      <c r="F19" s="16">
        <v>58.103999999999999</v>
      </c>
      <c r="G19" s="16">
        <v>57.926000000000002</v>
      </c>
      <c r="H19" s="16">
        <v>57.808999999999997</v>
      </c>
      <c r="I19" s="16">
        <v>57.449092649999997</v>
      </c>
      <c r="J19" s="16">
        <v>16.059000000000001</v>
      </c>
      <c r="K19" s="16">
        <v>16.056999999999999</v>
      </c>
      <c r="L19" s="16">
        <v>25.407</v>
      </c>
      <c r="M19" s="16">
        <v>27.754000000000001</v>
      </c>
      <c r="N19" s="16">
        <v>12.366</v>
      </c>
      <c r="O19" s="16">
        <v>12.352</v>
      </c>
      <c r="P19" s="16">
        <v>16.251999999999999</v>
      </c>
      <c r="Q19" s="16">
        <v>50.826000000000001</v>
      </c>
      <c r="R19" s="16">
        <v>50.970622000000006</v>
      </c>
      <c r="S19" s="16">
        <v>52.027903670000001</v>
      </c>
      <c r="T19" s="16">
        <v>65.224899089999994</v>
      </c>
      <c r="U19" s="16">
        <v>96.682345010000006</v>
      </c>
      <c r="V19" s="16">
        <v>97.007168219999997</v>
      </c>
      <c r="W19" s="16">
        <v>97.503701759999998</v>
      </c>
      <c r="X19" s="16">
        <v>97.86923367</v>
      </c>
      <c r="Y19" s="16">
        <v>96.815161979999999</v>
      </c>
      <c r="Z19" s="16">
        <v>56.687299190000005</v>
      </c>
      <c r="AA19" s="16">
        <v>56.735039149999999</v>
      </c>
      <c r="AB19" s="16">
        <v>60.193587630000003</v>
      </c>
      <c r="AC19" s="16">
        <v>59.672437969999997</v>
      </c>
      <c r="AD19" s="16">
        <v>59.672437969999997</v>
      </c>
      <c r="AE19" s="16">
        <v>59.989081499999998</v>
      </c>
      <c r="AF19" s="16">
        <v>48.14055493</v>
      </c>
      <c r="AG19" s="16">
        <v>48.38193338</v>
      </c>
      <c r="AH19" s="16">
        <v>48.236668340000001</v>
      </c>
      <c r="AI19" s="16">
        <v>46.663432979999996</v>
      </c>
      <c r="AJ19" s="16">
        <v>30.942972900000001</v>
      </c>
      <c r="AK19" s="16">
        <v>28.117058450000002</v>
      </c>
      <c r="AL19" s="16">
        <v>25.90017632</v>
      </c>
      <c r="AM19" s="16">
        <v>23.418950160000001</v>
      </c>
      <c r="AN19" s="16">
        <v>58.395103349999999</v>
      </c>
      <c r="AO19" s="16">
        <v>53.800087519999998</v>
      </c>
      <c r="AP19" s="16">
        <v>60.050107519999997</v>
      </c>
      <c r="AQ19" s="16">
        <v>59.852607800000001</v>
      </c>
      <c r="AR19" s="16">
        <v>59.852454309999999</v>
      </c>
      <c r="AS19" s="16">
        <v>59.85329548</v>
      </c>
      <c r="AT19" s="16">
        <v>57.087485319999999</v>
      </c>
      <c r="AU19" s="16">
        <v>50.30119973</v>
      </c>
      <c r="AV19" s="16">
        <v>39.902936029999999</v>
      </c>
      <c r="AW19" s="16">
        <v>47.892317460000001</v>
      </c>
      <c r="AX19" s="16">
        <v>44.407462809999998</v>
      </c>
      <c r="AY19" s="16">
        <v>43.897767699999996</v>
      </c>
      <c r="AZ19" s="16">
        <v>47.86212939</v>
      </c>
      <c r="BA19" s="16">
        <v>48.115097599999999</v>
      </c>
      <c r="BB19" s="16">
        <v>56.991824199999996</v>
      </c>
      <c r="BC19" s="16">
        <v>58.817709530000002</v>
      </c>
      <c r="BD19" s="16">
        <v>61.806144109999998</v>
      </c>
      <c r="BE19" s="16">
        <v>58.650885649999999</v>
      </c>
      <c r="BF19" s="16">
        <v>21.220841540000002</v>
      </c>
      <c r="BG19" s="16">
        <v>54.994258220000006</v>
      </c>
      <c r="BH19" s="16">
        <v>23.034153230000001</v>
      </c>
      <c r="BI19" s="16">
        <v>23.59402751</v>
      </c>
      <c r="BJ19" s="16">
        <v>25.953761569999998</v>
      </c>
      <c r="BK19" s="16">
        <v>25.067866640000002</v>
      </c>
      <c r="BL19" s="16">
        <v>25.067866640000002</v>
      </c>
      <c r="BM19" s="16">
        <v>25.585993009999999</v>
      </c>
      <c r="BN19" s="16">
        <v>23.393700389999999</v>
      </c>
      <c r="BO19" s="16">
        <v>26.3006174</v>
      </c>
      <c r="BP19" s="16">
        <v>25.708423239999995</v>
      </c>
      <c r="BQ19" s="16">
        <v>25.665398689999996</v>
      </c>
      <c r="BR19" s="16">
        <v>25.621899109999998</v>
      </c>
      <c r="BS19" s="16">
        <v>23.576364770000001</v>
      </c>
      <c r="BT19" s="16">
        <v>23.532178589999997</v>
      </c>
      <c r="BU19" s="16">
        <v>17.252875549999995</v>
      </c>
      <c r="BV19" s="16">
        <v>19.395574389999997</v>
      </c>
      <c r="BW19" s="16">
        <v>8.9477588299999962</v>
      </c>
      <c r="BX19" s="16">
        <v>8.5484977099999977</v>
      </c>
      <c r="BY19" s="16">
        <v>1.6155985699999997</v>
      </c>
      <c r="BZ19" s="16">
        <v>0.24962084999999976</v>
      </c>
      <c r="CA19" s="16">
        <v>0.35662084999999977</v>
      </c>
      <c r="CB19" s="16">
        <v>0.47912084999999976</v>
      </c>
      <c r="CC19" s="16">
        <v>0.47912084999999976</v>
      </c>
      <c r="CD19" s="16">
        <v>0.53162084999999981</v>
      </c>
      <c r="CE19" s="16">
        <v>4.4046208499999997</v>
      </c>
      <c r="CF19" s="16">
        <v>0.65262084999999936</v>
      </c>
      <c r="CG19" s="16">
        <v>2.7056208499999994</v>
      </c>
      <c r="CH19" s="16">
        <v>4.4999999999999991</v>
      </c>
      <c r="CI19" s="16">
        <v>4.5499999999999989</v>
      </c>
      <c r="CJ19" s="16">
        <v>4.5499999999999989</v>
      </c>
      <c r="CK19" s="16">
        <v>2.9869999999999992</v>
      </c>
      <c r="CL19" s="16">
        <v>2.9900008499999995</v>
      </c>
      <c r="CM19" s="16">
        <v>3.04</v>
      </c>
      <c r="CN19" s="16">
        <v>0</v>
      </c>
      <c r="CO19" s="16">
        <v>0</v>
      </c>
      <c r="CP19" s="16">
        <v>30</v>
      </c>
      <c r="CQ19" s="16">
        <v>40</v>
      </c>
      <c r="CR19" s="16">
        <v>40</v>
      </c>
      <c r="CS19" s="16">
        <v>40</v>
      </c>
      <c r="CT19" s="16">
        <v>40</v>
      </c>
      <c r="CU19" s="16">
        <v>40</v>
      </c>
      <c r="CV19" s="16">
        <v>40</v>
      </c>
      <c r="CW19" s="16">
        <v>40</v>
      </c>
      <c r="CX19" s="16">
        <v>40</v>
      </c>
      <c r="CY19" s="16">
        <v>40</v>
      </c>
      <c r="CZ19" s="16">
        <v>40</v>
      </c>
      <c r="DA19" s="16">
        <v>40</v>
      </c>
      <c r="DB19" s="16">
        <v>40</v>
      </c>
      <c r="DC19" s="16">
        <v>40</v>
      </c>
      <c r="DD19" s="16">
        <v>40</v>
      </c>
      <c r="DE19" s="16">
        <v>40</v>
      </c>
      <c r="DF19" s="16">
        <v>42.268222379999997</v>
      </c>
      <c r="DG19" s="16">
        <v>42.01</v>
      </c>
      <c r="DH19" s="16">
        <v>42.014534089999998</v>
      </c>
      <c r="DI19" s="16">
        <v>46.514534089999998</v>
      </c>
      <c r="DJ19" s="16">
        <v>46.430080909999994</v>
      </c>
      <c r="DK19" s="16">
        <v>46.430080909999994</v>
      </c>
      <c r="DL19" s="16">
        <v>46.431374559999995</v>
      </c>
      <c r="DM19" s="16">
        <v>6.3224645599999967</v>
      </c>
      <c r="DN19" s="16">
        <v>6.3224645599999967</v>
      </c>
      <c r="DO19" s="16">
        <v>6.1577172899999963</v>
      </c>
      <c r="DP19" s="16">
        <v>32.805321449999994</v>
      </c>
      <c r="DQ19" s="16">
        <v>36.370389949999996</v>
      </c>
      <c r="DR19" s="16">
        <v>42.056588679999997</v>
      </c>
      <c r="DS19" s="16">
        <v>41.887111990000001</v>
      </c>
      <c r="DT19" s="16">
        <v>41.777001259999999</v>
      </c>
      <c r="DU19" s="16">
        <v>41.286249499999997</v>
      </c>
      <c r="DV19" s="16">
        <v>41.284327520000005</v>
      </c>
      <c r="DW19" s="16">
        <v>71.057957520000016</v>
      </c>
      <c r="DX19" s="16">
        <v>69.919035410000006</v>
      </c>
      <c r="DY19" s="16">
        <v>71.260375410000009</v>
      </c>
      <c r="DZ19" s="16">
        <v>79.747385410000007</v>
      </c>
    </row>
    <row r="20" spans="1:130" ht="13" x14ac:dyDescent="0.3">
      <c r="A20" s="12" t="s">
        <v>32</v>
      </c>
      <c r="B20" s="13">
        <v>6730.8166057199996</v>
      </c>
      <c r="C20" s="13">
        <v>7152.6012443999989</v>
      </c>
      <c r="D20" s="13">
        <v>7076.2510609600004</v>
      </c>
      <c r="E20" s="13">
        <v>6957.4900828700002</v>
      </c>
      <c r="F20" s="13">
        <v>6816.7335801799982</v>
      </c>
      <c r="G20" s="13">
        <v>6816.5616919399999</v>
      </c>
      <c r="H20" s="13">
        <v>6826.8612540399999</v>
      </c>
      <c r="I20" s="13">
        <v>6803.7340607399983</v>
      </c>
      <c r="J20" s="13">
        <v>6655.459295409999</v>
      </c>
      <c r="K20" s="13">
        <v>6617.692856990001</v>
      </c>
      <c r="L20" s="13">
        <v>6275.9017863900008</v>
      </c>
      <c r="M20" s="13">
        <v>6387.8456835700017</v>
      </c>
      <c r="N20" s="13">
        <v>5203.9644608299986</v>
      </c>
      <c r="O20" s="13">
        <v>5309.4296635499986</v>
      </c>
      <c r="P20" s="13">
        <v>5331.5444195399987</v>
      </c>
      <c r="Q20" s="13">
        <v>5369.4419606399988</v>
      </c>
      <c r="R20" s="13">
        <v>5777.24393409</v>
      </c>
      <c r="S20" s="13">
        <v>5520.0725483099995</v>
      </c>
      <c r="T20" s="13">
        <v>5615.241792660001</v>
      </c>
      <c r="U20" s="13">
        <v>5625.1963887399997</v>
      </c>
      <c r="V20" s="13">
        <v>5575.5938812699978</v>
      </c>
      <c r="W20" s="13">
        <v>5605.6899362899994</v>
      </c>
      <c r="X20" s="13">
        <v>5640.4938084199994</v>
      </c>
      <c r="Y20" s="13">
        <v>5658.2733737399976</v>
      </c>
      <c r="Z20" s="13">
        <v>4718.8121630199985</v>
      </c>
      <c r="AA20" s="13">
        <v>4643.8583685199992</v>
      </c>
      <c r="AB20" s="13">
        <v>4627.8967582799996</v>
      </c>
      <c r="AC20" s="13">
        <v>4699.1214479600003</v>
      </c>
      <c r="AD20" s="13">
        <v>4681.6392140699991</v>
      </c>
      <c r="AE20" s="13">
        <v>4640.9755771399987</v>
      </c>
      <c r="AF20" s="13">
        <v>4708.9246101159388</v>
      </c>
      <c r="AG20" s="13">
        <v>4718.0387203259397</v>
      </c>
      <c r="AH20" s="13">
        <v>4939.6822246659394</v>
      </c>
      <c r="AI20" s="13">
        <v>4863.4345870059387</v>
      </c>
      <c r="AJ20" s="13">
        <v>4779.3447889721892</v>
      </c>
      <c r="AK20" s="13">
        <v>4720.6507179521877</v>
      </c>
      <c r="AL20" s="13">
        <v>4416.0482393521897</v>
      </c>
      <c r="AM20" s="13">
        <v>4363.2294322621901</v>
      </c>
      <c r="AN20" s="13">
        <v>4355.7754748021889</v>
      </c>
      <c r="AO20" s="13">
        <v>4302.0250397099981</v>
      </c>
      <c r="AP20" s="13">
        <v>4217.7875449300009</v>
      </c>
      <c r="AQ20" s="13">
        <v>3946.9015738999997</v>
      </c>
      <c r="AR20" s="13">
        <v>3994.9507856399991</v>
      </c>
      <c r="AS20" s="13">
        <v>4080.8098693719994</v>
      </c>
      <c r="AT20" s="13">
        <v>4166.280593552</v>
      </c>
      <c r="AU20" s="13">
        <v>4121.8287372320001</v>
      </c>
      <c r="AV20" s="13">
        <v>4050.2775325519988</v>
      </c>
      <c r="AW20" s="13">
        <v>4048.3520141119993</v>
      </c>
      <c r="AX20" s="13">
        <v>3625.65607787</v>
      </c>
      <c r="AY20" s="13">
        <v>3608.1075684699995</v>
      </c>
      <c r="AZ20" s="13">
        <v>3564.6596938600001</v>
      </c>
      <c r="BA20" s="13">
        <v>3582.0306588999997</v>
      </c>
      <c r="BB20" s="13">
        <v>3624.2654909500002</v>
      </c>
      <c r="BC20" s="13">
        <v>3547.3799567800002</v>
      </c>
      <c r="BD20" s="13">
        <v>3566.6412698799991</v>
      </c>
      <c r="BE20" s="13">
        <v>3461.8527909099994</v>
      </c>
      <c r="BF20" s="13">
        <v>3603.7974597899993</v>
      </c>
      <c r="BG20" s="13">
        <v>3521.1410605499991</v>
      </c>
      <c r="BH20" s="13">
        <v>3498.6066775899999</v>
      </c>
      <c r="BI20" s="13">
        <v>3529.3986084999992</v>
      </c>
      <c r="BJ20" s="13">
        <v>2976.1058515599998</v>
      </c>
      <c r="BK20" s="13">
        <v>2945.077329799999</v>
      </c>
      <c r="BL20" s="13">
        <v>2945.077329799999</v>
      </c>
      <c r="BM20" s="13">
        <v>2573.6119542700003</v>
      </c>
      <c r="BN20" s="13">
        <v>2612.9448261899988</v>
      </c>
      <c r="BO20" s="13">
        <v>2475.7491291499991</v>
      </c>
      <c r="BP20" s="13">
        <v>2533.6322891499999</v>
      </c>
      <c r="BQ20" s="13">
        <v>2511.2803987400002</v>
      </c>
      <c r="BR20" s="13">
        <v>2494.668857961015</v>
      </c>
      <c r="BS20" s="13">
        <v>2607.0098541710149</v>
      </c>
      <c r="BT20" s="13">
        <v>2671.6850145999997</v>
      </c>
      <c r="BU20" s="13">
        <v>2698.5102922399979</v>
      </c>
      <c r="BV20" s="13">
        <v>2282.7692839599999</v>
      </c>
      <c r="BW20" s="13">
        <v>2367.4862325399999</v>
      </c>
      <c r="BX20" s="13">
        <v>2355.6918494199999</v>
      </c>
      <c r="BY20" s="13">
        <v>2355.3581053199996</v>
      </c>
      <c r="BZ20" s="13">
        <v>2346.8049448299998</v>
      </c>
      <c r="CA20" s="13">
        <v>2432.5381251300005</v>
      </c>
      <c r="CB20" s="13">
        <v>2557.0264163500001</v>
      </c>
      <c r="CC20" s="13">
        <v>2514.164770379999</v>
      </c>
      <c r="CD20" s="13">
        <v>2528.3201429499995</v>
      </c>
      <c r="CE20" s="13">
        <v>2583.0117015199999</v>
      </c>
      <c r="CF20" s="13">
        <v>2603.8627035199997</v>
      </c>
      <c r="CG20" s="13">
        <v>2688.838029</v>
      </c>
      <c r="CH20" s="13">
        <v>2704.3160621699999</v>
      </c>
      <c r="CI20" s="13">
        <v>2682.1205311000003</v>
      </c>
      <c r="CJ20" s="13">
        <v>2758.6479298600002</v>
      </c>
      <c r="CK20" s="13">
        <v>2702.67546967</v>
      </c>
      <c r="CL20" s="13">
        <v>2675.3219850700002</v>
      </c>
      <c r="CM20" s="13">
        <v>2759.6464499900003</v>
      </c>
      <c r="CN20" s="13">
        <v>2892.91307224</v>
      </c>
      <c r="CO20" s="13">
        <v>2943.1022082500008</v>
      </c>
      <c r="CP20" s="13">
        <v>3061.63407246</v>
      </c>
      <c r="CQ20" s="13">
        <v>3148.9562960699996</v>
      </c>
      <c r="CR20" s="13">
        <v>3116.1618165799996</v>
      </c>
      <c r="CS20" s="13">
        <v>3037.9541135200002</v>
      </c>
      <c r="CT20" s="13">
        <v>3025.4709049399999</v>
      </c>
      <c r="CU20" s="13">
        <v>3031.5056185999997</v>
      </c>
      <c r="CV20" s="13">
        <v>2978.8579471900007</v>
      </c>
      <c r="CW20" s="13">
        <v>3044.7495215499998</v>
      </c>
      <c r="CX20" s="13">
        <v>3122.9018190909001</v>
      </c>
      <c r="CY20" s="13">
        <v>3103.8331652309007</v>
      </c>
      <c r="CZ20" s="13">
        <v>3106.7641636000003</v>
      </c>
      <c r="DA20" s="13">
        <v>3188.8263497999997</v>
      </c>
      <c r="DB20" s="13">
        <v>3218.1595663599996</v>
      </c>
      <c r="DC20" s="13">
        <v>3289.7766906400002</v>
      </c>
      <c r="DD20" s="13">
        <v>3278.8093708199999</v>
      </c>
      <c r="DE20" s="13">
        <v>3365.8616682299999</v>
      </c>
      <c r="DF20" s="13">
        <v>3470.3706988000004</v>
      </c>
      <c r="DG20" s="13">
        <v>3384.4</v>
      </c>
      <c r="DH20" s="13">
        <v>3817.8755720999993</v>
      </c>
      <c r="DI20" s="13">
        <v>3768.6039861699992</v>
      </c>
      <c r="DJ20" s="13">
        <v>3766.7961120399996</v>
      </c>
      <c r="DK20" s="13">
        <v>3879.4396327499994</v>
      </c>
      <c r="DL20" s="13">
        <v>3833.2586527400003</v>
      </c>
      <c r="DM20" s="13">
        <v>3791.7443041199999</v>
      </c>
      <c r="DN20" s="13">
        <v>3762.0919380000005</v>
      </c>
      <c r="DO20" s="13">
        <v>3851.3028023900001</v>
      </c>
      <c r="DP20" s="13">
        <v>3801.87884549</v>
      </c>
      <c r="DQ20" s="13">
        <v>3811.5796178899996</v>
      </c>
      <c r="DR20" s="13">
        <v>3280.0482141000002</v>
      </c>
      <c r="DS20" s="13">
        <v>3440.14459992</v>
      </c>
      <c r="DT20" s="13">
        <v>3492.0196417000002</v>
      </c>
      <c r="DU20" s="13">
        <v>3647.5263799199993</v>
      </c>
      <c r="DV20" s="13">
        <v>3725.3912154899999</v>
      </c>
      <c r="DW20" s="13">
        <v>4102.7794757399997</v>
      </c>
      <c r="DX20" s="13">
        <v>4185.3502755699983</v>
      </c>
      <c r="DY20" s="13">
        <v>4192.5751068699992</v>
      </c>
      <c r="DZ20" s="13">
        <v>4185.1506105399994</v>
      </c>
    </row>
    <row r="21" spans="1:130" ht="13" x14ac:dyDescent="0.3">
      <c r="A21" s="15" t="s">
        <v>33</v>
      </c>
      <c r="B21" s="16">
        <v>709.02771522999979</v>
      </c>
      <c r="C21" s="16">
        <v>811.60050153999998</v>
      </c>
      <c r="D21" s="16">
        <v>807.01261659999989</v>
      </c>
      <c r="E21" s="16">
        <v>693.82038466000006</v>
      </c>
      <c r="F21" s="16">
        <v>683.10952696999993</v>
      </c>
      <c r="G21" s="16">
        <v>670.70001401000013</v>
      </c>
      <c r="H21" s="16">
        <v>665.44325328000002</v>
      </c>
      <c r="I21" s="16">
        <v>669.89507748000005</v>
      </c>
      <c r="J21" s="16">
        <v>667.05562423000003</v>
      </c>
      <c r="K21" s="16">
        <v>702.31715478000012</v>
      </c>
      <c r="L21" s="16">
        <v>681.30901037000001</v>
      </c>
      <c r="M21" s="16">
        <v>694.48409712</v>
      </c>
      <c r="N21" s="16">
        <v>591.16181398000003</v>
      </c>
      <c r="O21" s="16">
        <v>584.95318402000009</v>
      </c>
      <c r="P21" s="16">
        <v>583.05582665000009</v>
      </c>
      <c r="Q21" s="16">
        <v>575.46092987999998</v>
      </c>
      <c r="R21" s="16">
        <v>581.44534451999994</v>
      </c>
      <c r="S21" s="16">
        <v>580.12804157000005</v>
      </c>
      <c r="T21" s="16">
        <v>599.23763370999995</v>
      </c>
      <c r="U21" s="16">
        <v>627.78671002999999</v>
      </c>
      <c r="V21" s="16">
        <v>611.41053727999997</v>
      </c>
      <c r="W21" s="16">
        <v>615.71886044999997</v>
      </c>
      <c r="X21" s="16">
        <v>614.02402002000019</v>
      </c>
      <c r="Y21" s="16">
        <v>612.15488954</v>
      </c>
      <c r="Z21" s="16">
        <v>527.35309113000005</v>
      </c>
      <c r="AA21" s="16">
        <v>529.85685380999996</v>
      </c>
      <c r="AB21" s="16">
        <v>525.38228185999992</v>
      </c>
      <c r="AC21" s="16">
        <v>529.70852765999996</v>
      </c>
      <c r="AD21" s="16">
        <v>531.16258646999984</v>
      </c>
      <c r="AE21" s="16">
        <v>551.96246738999992</v>
      </c>
      <c r="AF21" s="16">
        <v>568.85970653000004</v>
      </c>
      <c r="AG21" s="16">
        <v>563.06884555000011</v>
      </c>
      <c r="AH21" s="16">
        <v>559.46747222999988</v>
      </c>
      <c r="AI21" s="16">
        <v>549.39629087999992</v>
      </c>
      <c r="AJ21" s="16">
        <v>547.28976976000001</v>
      </c>
      <c r="AK21" s="16">
        <v>568.25769792999995</v>
      </c>
      <c r="AL21" s="16">
        <v>569.72848551999994</v>
      </c>
      <c r="AM21" s="16">
        <v>542.98528615999999</v>
      </c>
      <c r="AN21" s="16">
        <v>500.58606811999994</v>
      </c>
      <c r="AO21" s="16">
        <v>464.08856944999997</v>
      </c>
      <c r="AP21" s="16">
        <v>466.36634880999998</v>
      </c>
      <c r="AQ21" s="16">
        <v>480.34534416999998</v>
      </c>
      <c r="AR21" s="16">
        <v>467.34482971</v>
      </c>
      <c r="AS21" s="16">
        <v>462.86561994999994</v>
      </c>
      <c r="AT21" s="16">
        <v>470.85563303000004</v>
      </c>
      <c r="AU21" s="16">
        <v>471.82303063000001</v>
      </c>
      <c r="AV21" s="16">
        <v>469.80055702999999</v>
      </c>
      <c r="AW21" s="16">
        <v>470.26216958000003</v>
      </c>
      <c r="AX21" s="16">
        <v>436.52515942999997</v>
      </c>
      <c r="AY21" s="16">
        <v>438.26375032999994</v>
      </c>
      <c r="AZ21" s="16">
        <v>438.39373121</v>
      </c>
      <c r="BA21" s="16">
        <v>454.59669144999998</v>
      </c>
      <c r="BB21" s="16">
        <v>456.31066565999998</v>
      </c>
      <c r="BC21" s="16">
        <v>460.16924000000006</v>
      </c>
      <c r="BD21" s="16">
        <v>450.70747208000006</v>
      </c>
      <c r="BE21" s="16">
        <v>463.88445735000005</v>
      </c>
      <c r="BF21" s="16">
        <v>464.33255109999993</v>
      </c>
      <c r="BG21" s="16">
        <v>445.07506418999992</v>
      </c>
      <c r="BH21" s="16">
        <v>419.34404399000005</v>
      </c>
      <c r="BI21" s="16">
        <v>410.99691288000002</v>
      </c>
      <c r="BJ21" s="16">
        <v>401.92693252999993</v>
      </c>
      <c r="BK21" s="16">
        <v>387.21653067999995</v>
      </c>
      <c r="BL21" s="16">
        <v>387.21653067999995</v>
      </c>
      <c r="BM21" s="16">
        <v>266.17333506999995</v>
      </c>
      <c r="BN21" s="16">
        <v>267.00509049999999</v>
      </c>
      <c r="BO21" s="16">
        <v>284.98069049999998</v>
      </c>
      <c r="BP21" s="16">
        <v>281.97205099000001</v>
      </c>
      <c r="BQ21" s="16">
        <v>283.81649899000001</v>
      </c>
      <c r="BR21" s="16">
        <v>275.74025809951229</v>
      </c>
      <c r="BS21" s="16">
        <v>276.20890509951232</v>
      </c>
      <c r="BT21" s="16">
        <v>287.54087839000005</v>
      </c>
      <c r="BU21" s="16">
        <v>302.09523992999999</v>
      </c>
      <c r="BV21" s="16">
        <v>286.95942321000001</v>
      </c>
      <c r="BW21" s="16">
        <v>284.00946280000005</v>
      </c>
      <c r="BX21" s="16">
        <v>275.02843983000002</v>
      </c>
      <c r="BY21" s="16">
        <v>273.69911205</v>
      </c>
      <c r="BZ21" s="16">
        <v>275.65337312000003</v>
      </c>
      <c r="CA21" s="16">
        <v>257.85043079999997</v>
      </c>
      <c r="CB21" s="16">
        <v>261.31258309999998</v>
      </c>
      <c r="CC21" s="16">
        <v>261.75911896999997</v>
      </c>
      <c r="CD21" s="16">
        <v>263.51047396999996</v>
      </c>
      <c r="CE21" s="16">
        <v>268.85860652999997</v>
      </c>
      <c r="CF21" s="16">
        <v>270.79681647999996</v>
      </c>
      <c r="CG21" s="16">
        <v>268.25181223999994</v>
      </c>
      <c r="CH21" s="16">
        <v>261.87150822000001</v>
      </c>
      <c r="CI21" s="16">
        <v>237.90391942999997</v>
      </c>
      <c r="CJ21" s="16">
        <v>249.82376217999999</v>
      </c>
      <c r="CK21" s="16">
        <v>244.73912103999996</v>
      </c>
      <c r="CL21" s="16">
        <v>242.07706494000001</v>
      </c>
      <c r="CM21" s="16">
        <v>241.17846025999998</v>
      </c>
      <c r="CN21" s="16">
        <v>235.11213076000001</v>
      </c>
      <c r="CO21" s="16">
        <v>271.38803615999996</v>
      </c>
      <c r="CP21" s="16">
        <v>272.69397298999996</v>
      </c>
      <c r="CQ21" s="16">
        <v>269.69810570999999</v>
      </c>
      <c r="CR21" s="16">
        <v>276.03202641999997</v>
      </c>
      <c r="CS21" s="16">
        <v>275.03041591000004</v>
      </c>
      <c r="CT21" s="16">
        <v>275.61954851000002</v>
      </c>
      <c r="CU21" s="16">
        <v>271.82075437999993</v>
      </c>
      <c r="CV21" s="16">
        <v>274.15426596999993</v>
      </c>
      <c r="CW21" s="16">
        <v>278.98308292999997</v>
      </c>
      <c r="CX21" s="16">
        <v>275.90786709999998</v>
      </c>
      <c r="CY21" s="16">
        <v>276.25253242999997</v>
      </c>
      <c r="CZ21" s="16">
        <v>270.38119902999995</v>
      </c>
      <c r="DA21" s="16">
        <v>263.90821139999997</v>
      </c>
      <c r="DB21" s="16">
        <v>255.88282404999995</v>
      </c>
      <c r="DC21" s="16">
        <v>256.38047341999999</v>
      </c>
      <c r="DD21" s="16">
        <v>256.37207863999998</v>
      </c>
      <c r="DE21" s="16">
        <v>269.52191915999992</v>
      </c>
      <c r="DF21" s="16">
        <v>271.11807056999999</v>
      </c>
      <c r="DG21" s="16">
        <v>263.62</v>
      </c>
      <c r="DH21" s="16">
        <v>264.33432228999999</v>
      </c>
      <c r="DI21" s="16">
        <v>286.4300399</v>
      </c>
      <c r="DJ21" s="16">
        <v>288.86904699000002</v>
      </c>
      <c r="DK21" s="16">
        <v>305.40177143</v>
      </c>
      <c r="DL21" s="16">
        <v>306.49806942000009</v>
      </c>
      <c r="DM21" s="16">
        <v>286.49982735000003</v>
      </c>
      <c r="DN21" s="16">
        <v>296.14604399000001</v>
      </c>
      <c r="DO21" s="16">
        <v>303.53639913000001</v>
      </c>
      <c r="DP21" s="16">
        <v>312.92229640000005</v>
      </c>
      <c r="DQ21" s="16">
        <v>312.7851045700001</v>
      </c>
      <c r="DR21" s="16">
        <v>303.59211365000004</v>
      </c>
      <c r="DS21" s="16">
        <v>305.02740621000004</v>
      </c>
      <c r="DT21" s="16">
        <v>300.96722675000001</v>
      </c>
      <c r="DU21" s="16">
        <v>336.85821028000004</v>
      </c>
      <c r="DV21" s="16">
        <v>335.51288166000001</v>
      </c>
      <c r="DW21" s="16">
        <v>409.15836121000001</v>
      </c>
      <c r="DX21" s="16">
        <v>418.52861833999998</v>
      </c>
      <c r="DY21" s="16">
        <v>441.79924397000002</v>
      </c>
      <c r="DZ21" s="16">
        <v>455.91470184000002</v>
      </c>
    </row>
    <row r="22" spans="1:130" ht="13" x14ac:dyDescent="0.3">
      <c r="A22" s="15" t="s">
        <v>34</v>
      </c>
      <c r="B22" s="16">
        <v>968.23348555000007</v>
      </c>
      <c r="C22" s="16">
        <v>965.07243741999969</v>
      </c>
      <c r="D22" s="16">
        <v>972.18556805000026</v>
      </c>
      <c r="E22" s="16">
        <v>982.06701565000026</v>
      </c>
      <c r="F22" s="16">
        <v>988.59138941000015</v>
      </c>
      <c r="G22" s="16">
        <v>979.0580160200002</v>
      </c>
      <c r="H22" s="16">
        <v>971.36484166000037</v>
      </c>
      <c r="I22" s="16">
        <v>964.96699262000016</v>
      </c>
      <c r="J22" s="16">
        <v>948.29898185999991</v>
      </c>
      <c r="K22" s="16">
        <v>873.41228795999984</v>
      </c>
      <c r="L22" s="16">
        <v>846.56988339000009</v>
      </c>
      <c r="M22" s="16">
        <v>893.80466662999993</v>
      </c>
      <c r="N22" s="16">
        <v>525.36624835999987</v>
      </c>
      <c r="O22" s="16">
        <v>523.82229181999992</v>
      </c>
      <c r="P22" s="16">
        <v>511.93891813999994</v>
      </c>
      <c r="Q22" s="16">
        <v>510.57955403</v>
      </c>
      <c r="R22" s="16">
        <v>498.02085608999977</v>
      </c>
      <c r="S22" s="16">
        <v>508.47163408999995</v>
      </c>
      <c r="T22" s="16">
        <v>512.65495354000007</v>
      </c>
      <c r="U22" s="16">
        <v>450.38842683000001</v>
      </c>
      <c r="V22" s="16">
        <v>452.93734566000001</v>
      </c>
      <c r="W22" s="16">
        <v>442.83001498999994</v>
      </c>
      <c r="X22" s="16">
        <v>444.92555920999985</v>
      </c>
      <c r="Y22" s="16">
        <v>534.2157114800001</v>
      </c>
      <c r="Z22" s="16">
        <v>511.75126153000002</v>
      </c>
      <c r="AA22" s="16">
        <v>536.24976341000001</v>
      </c>
      <c r="AB22" s="16">
        <v>491.30450678000005</v>
      </c>
      <c r="AC22" s="16">
        <v>515.81178635000003</v>
      </c>
      <c r="AD22" s="16">
        <v>523.04904099999999</v>
      </c>
      <c r="AE22" s="16">
        <v>514.63503685000012</v>
      </c>
      <c r="AF22" s="16">
        <v>527.62703818999978</v>
      </c>
      <c r="AG22" s="16">
        <v>541.44461044999991</v>
      </c>
      <c r="AH22" s="16">
        <v>553.91742113000009</v>
      </c>
      <c r="AI22" s="16">
        <v>535.05181547000007</v>
      </c>
      <c r="AJ22" s="16">
        <v>488.01584897999987</v>
      </c>
      <c r="AK22" s="16">
        <v>496.15969461000003</v>
      </c>
      <c r="AL22" s="16">
        <v>512.56446401999995</v>
      </c>
      <c r="AM22" s="16">
        <v>561.90138669999999</v>
      </c>
      <c r="AN22" s="16">
        <v>611.86420401999999</v>
      </c>
      <c r="AO22" s="16">
        <v>646.9175649099999</v>
      </c>
      <c r="AP22" s="16">
        <v>642.40976777999992</v>
      </c>
      <c r="AQ22" s="16">
        <v>604.59671389999983</v>
      </c>
      <c r="AR22" s="16">
        <v>619.70043919999978</v>
      </c>
      <c r="AS22" s="16">
        <v>830.39345839200007</v>
      </c>
      <c r="AT22" s="16">
        <v>937.75420503199973</v>
      </c>
      <c r="AU22" s="16">
        <v>930.82149199200012</v>
      </c>
      <c r="AV22" s="16">
        <v>900.37085400199987</v>
      </c>
      <c r="AW22" s="16">
        <v>917.98474971200005</v>
      </c>
      <c r="AX22" s="16">
        <v>660.24360297999988</v>
      </c>
      <c r="AY22" s="16">
        <v>667.32056892999992</v>
      </c>
      <c r="AZ22" s="16">
        <v>666.64877078999996</v>
      </c>
      <c r="BA22" s="16">
        <v>657.54282016999991</v>
      </c>
      <c r="BB22" s="16">
        <v>657.88608764000003</v>
      </c>
      <c r="BC22" s="16">
        <v>600.49974570999996</v>
      </c>
      <c r="BD22" s="16">
        <v>555.94808204999993</v>
      </c>
      <c r="BE22" s="16">
        <v>504.25822839000006</v>
      </c>
      <c r="BF22" s="16">
        <v>575.13621554000008</v>
      </c>
      <c r="BG22" s="16">
        <v>612.37580297</v>
      </c>
      <c r="BH22" s="16">
        <v>616.93747415999997</v>
      </c>
      <c r="BI22" s="16">
        <v>639.75327417999983</v>
      </c>
      <c r="BJ22" s="16">
        <v>467.13602587000003</v>
      </c>
      <c r="BK22" s="16">
        <v>461.09760525999997</v>
      </c>
      <c r="BL22" s="16">
        <v>461.09760525999997</v>
      </c>
      <c r="BM22" s="16">
        <v>490.28955558000001</v>
      </c>
      <c r="BN22" s="16">
        <v>494.49308564</v>
      </c>
      <c r="BO22" s="16">
        <v>369.89857536000005</v>
      </c>
      <c r="BP22" s="16">
        <v>364.72913236000005</v>
      </c>
      <c r="BQ22" s="16">
        <v>287.44088069000003</v>
      </c>
      <c r="BR22" s="16">
        <v>283.75928417848905</v>
      </c>
      <c r="BS22" s="16">
        <v>293.35020785848906</v>
      </c>
      <c r="BT22" s="16">
        <v>289.56978916999998</v>
      </c>
      <c r="BU22" s="16">
        <v>289.15510079000001</v>
      </c>
      <c r="BV22" s="16">
        <v>185.71787790999997</v>
      </c>
      <c r="BW22" s="16">
        <v>190.92681009999995</v>
      </c>
      <c r="BX22" s="16">
        <v>193.66123862999999</v>
      </c>
      <c r="BY22" s="16">
        <v>202.00158496999995</v>
      </c>
      <c r="BZ22" s="16">
        <v>201.7802351</v>
      </c>
      <c r="CA22" s="16">
        <v>290.33221510000004</v>
      </c>
      <c r="CB22" s="16">
        <v>289.87882729000006</v>
      </c>
      <c r="CC22" s="16">
        <v>294.07756510000007</v>
      </c>
      <c r="CD22" s="16">
        <v>289.5880451000001</v>
      </c>
      <c r="CE22" s="16">
        <v>288.77018509999999</v>
      </c>
      <c r="CF22" s="16">
        <v>253.39606510000002</v>
      </c>
      <c r="CG22" s="16">
        <v>289.55264509999989</v>
      </c>
      <c r="CH22" s="16">
        <v>285.24633509999995</v>
      </c>
      <c r="CI22" s="16">
        <v>283.95058510000001</v>
      </c>
      <c r="CJ22" s="16">
        <v>280.11847459000001</v>
      </c>
      <c r="CK22" s="16">
        <v>195.86111510000001</v>
      </c>
      <c r="CL22" s="16">
        <v>190.24433510000003</v>
      </c>
      <c r="CM22" s="16">
        <v>189.43225510000008</v>
      </c>
      <c r="CN22" s="16">
        <v>186.10312510000006</v>
      </c>
      <c r="CO22" s="16">
        <v>182.30382509999995</v>
      </c>
      <c r="CP22" s="16">
        <v>178.82059509999996</v>
      </c>
      <c r="CQ22" s="16">
        <v>181.10111510000004</v>
      </c>
      <c r="CR22" s="16">
        <v>180.93731509999995</v>
      </c>
      <c r="CS22" s="16">
        <v>178.24593509999994</v>
      </c>
      <c r="CT22" s="16">
        <v>177.66768014999997</v>
      </c>
      <c r="CU22" s="16">
        <v>173.92677133000001</v>
      </c>
      <c r="CV22" s="16">
        <v>175.89835372000002</v>
      </c>
      <c r="CW22" s="16">
        <v>163.46167372000002</v>
      </c>
      <c r="CX22" s="16">
        <v>160.26002284099999</v>
      </c>
      <c r="CY22" s="16">
        <v>165.35368284100002</v>
      </c>
      <c r="CZ22" s="16">
        <v>164.37203500999999</v>
      </c>
      <c r="DA22" s="16">
        <v>164.29069232000003</v>
      </c>
      <c r="DB22" s="16">
        <v>164.61793654000002</v>
      </c>
      <c r="DC22" s="16">
        <v>164.35220327000005</v>
      </c>
      <c r="DD22" s="16">
        <v>164.92766899000003</v>
      </c>
      <c r="DE22" s="16">
        <v>161.72606348000002</v>
      </c>
      <c r="DF22" s="16">
        <v>160.84382043000008</v>
      </c>
      <c r="DG22" s="16">
        <v>161.04</v>
      </c>
      <c r="DH22" s="16">
        <v>160.94445043000007</v>
      </c>
      <c r="DI22" s="16">
        <v>161.74793937999999</v>
      </c>
      <c r="DJ22" s="16">
        <v>166.10815033000009</v>
      </c>
      <c r="DK22" s="16">
        <v>165.7042517700001</v>
      </c>
      <c r="DL22" s="16">
        <v>167.13594061000006</v>
      </c>
      <c r="DM22" s="16">
        <v>161.51810504000005</v>
      </c>
      <c r="DN22" s="16">
        <v>161.28291523000004</v>
      </c>
      <c r="DO22" s="16">
        <v>155.07828301999999</v>
      </c>
      <c r="DP22" s="16">
        <v>156.59588474</v>
      </c>
      <c r="DQ22" s="16">
        <v>157.49815425999998</v>
      </c>
      <c r="DR22" s="16">
        <v>155.83886544000009</v>
      </c>
      <c r="DS22" s="16">
        <v>159.93376331000007</v>
      </c>
      <c r="DT22" s="16">
        <v>163.0713848</v>
      </c>
      <c r="DU22" s="16">
        <v>164.60220191000005</v>
      </c>
      <c r="DV22" s="16">
        <v>162.67285629000003</v>
      </c>
      <c r="DW22" s="16">
        <v>161.35438592000003</v>
      </c>
      <c r="DX22" s="16">
        <v>161.60917701</v>
      </c>
      <c r="DY22" s="16">
        <v>163.81545406000001</v>
      </c>
      <c r="DZ22" s="16">
        <v>167.61414457000001</v>
      </c>
    </row>
    <row r="23" spans="1:130" ht="13" x14ac:dyDescent="0.3">
      <c r="A23" s="15" t="s">
        <v>35</v>
      </c>
      <c r="B23" s="16">
        <v>423.57656886999996</v>
      </c>
      <c r="C23" s="16">
        <v>405.93940904999999</v>
      </c>
      <c r="D23" s="16">
        <v>374.34774832999994</v>
      </c>
      <c r="E23" s="16">
        <v>373.27621495</v>
      </c>
      <c r="F23" s="16">
        <v>370.81381186999999</v>
      </c>
      <c r="G23" s="16">
        <v>363.87822411000002</v>
      </c>
      <c r="H23" s="16">
        <v>374.10844214000002</v>
      </c>
      <c r="I23" s="16">
        <v>343.79199592999998</v>
      </c>
      <c r="J23" s="16">
        <v>316.63168906999994</v>
      </c>
      <c r="K23" s="16">
        <v>276.78208906999998</v>
      </c>
      <c r="L23" s="16">
        <v>278.40964907</v>
      </c>
      <c r="M23" s="16">
        <v>262.93885547999997</v>
      </c>
      <c r="N23" s="16">
        <v>197.32145906999997</v>
      </c>
      <c r="O23" s="16">
        <v>198.45816907</v>
      </c>
      <c r="P23" s="16">
        <v>199.2</v>
      </c>
      <c r="Q23" s="16">
        <v>214.50688237999998</v>
      </c>
      <c r="R23" s="16">
        <v>223.50094160000003</v>
      </c>
      <c r="S23" s="16">
        <v>235.99892385999999</v>
      </c>
      <c r="T23" s="16">
        <v>255.97980121999998</v>
      </c>
      <c r="U23" s="16">
        <v>246.13957732999998</v>
      </c>
      <c r="V23" s="16">
        <v>246.53249984999997</v>
      </c>
      <c r="W23" s="16">
        <v>250.55239494</v>
      </c>
      <c r="X23" s="16">
        <v>254.54307096000002</v>
      </c>
      <c r="Y23" s="16">
        <v>260.16040197000001</v>
      </c>
      <c r="Z23" s="16">
        <v>180.56015866999996</v>
      </c>
      <c r="AA23" s="16">
        <v>183.03626306000001</v>
      </c>
      <c r="AB23" s="16">
        <v>204.43289508000001</v>
      </c>
      <c r="AC23" s="16">
        <v>186.15092426999999</v>
      </c>
      <c r="AD23" s="16">
        <v>198.22126990999999</v>
      </c>
      <c r="AE23" s="16">
        <v>196.08742529</v>
      </c>
      <c r="AF23" s="16">
        <v>162.92018011594001</v>
      </c>
      <c r="AG23" s="16">
        <v>167.41236972594001</v>
      </c>
      <c r="AH23" s="16">
        <v>436.34350421594007</v>
      </c>
      <c r="AI23" s="16">
        <v>459.96669312593991</v>
      </c>
      <c r="AJ23" s="16">
        <v>454.90488345594002</v>
      </c>
      <c r="AK23" s="16">
        <v>457.30014826594004</v>
      </c>
      <c r="AL23" s="16">
        <v>425.88143443594004</v>
      </c>
      <c r="AM23" s="16">
        <v>422.5459480159401</v>
      </c>
      <c r="AN23" s="16">
        <v>424.78147771594007</v>
      </c>
      <c r="AO23" s="16">
        <v>430.55067487000002</v>
      </c>
      <c r="AP23" s="16">
        <v>427.55101744000001</v>
      </c>
      <c r="AQ23" s="16">
        <v>176.40523723999999</v>
      </c>
      <c r="AR23" s="16">
        <v>192.27710294000002</v>
      </c>
      <c r="AS23" s="16">
        <v>188.16571331000003</v>
      </c>
      <c r="AT23" s="16">
        <v>188.81615202000003</v>
      </c>
      <c r="AU23" s="16">
        <v>179.56820896000002</v>
      </c>
      <c r="AV23" s="16">
        <v>182.02591540000003</v>
      </c>
      <c r="AW23" s="16">
        <v>178.18279376000004</v>
      </c>
      <c r="AX23" s="16">
        <v>168.96878503000002</v>
      </c>
      <c r="AY23" s="16">
        <v>177.92256179</v>
      </c>
      <c r="AZ23" s="16">
        <v>178.48184312000001</v>
      </c>
      <c r="BA23" s="16">
        <v>178.42269191000003</v>
      </c>
      <c r="BB23" s="16">
        <v>176.02728114000001</v>
      </c>
      <c r="BC23" s="16">
        <v>173.51808116000001</v>
      </c>
      <c r="BD23" s="16">
        <v>161.81547</v>
      </c>
      <c r="BE23" s="16">
        <v>164.07069502000002</v>
      </c>
      <c r="BF23" s="16">
        <v>157.65703524</v>
      </c>
      <c r="BG23" s="16">
        <v>161.19954979000002</v>
      </c>
      <c r="BH23" s="16">
        <v>167.68881042999999</v>
      </c>
      <c r="BI23" s="16">
        <v>169.04052152</v>
      </c>
      <c r="BJ23" s="16">
        <v>130.77038659000002</v>
      </c>
      <c r="BK23" s="16">
        <v>136.31897505999999</v>
      </c>
      <c r="BL23" s="16">
        <v>136.31897505999999</v>
      </c>
      <c r="BM23" s="16">
        <v>138.30405309</v>
      </c>
      <c r="BN23" s="16">
        <v>138.31517428999999</v>
      </c>
      <c r="BO23" s="16">
        <v>137.99313257</v>
      </c>
      <c r="BP23" s="16">
        <v>134.04429335</v>
      </c>
      <c r="BQ23" s="16">
        <v>138.74238254999997</v>
      </c>
      <c r="BR23" s="16">
        <v>142.98421768265732</v>
      </c>
      <c r="BS23" s="16">
        <v>148.73895718265732</v>
      </c>
      <c r="BT23" s="16">
        <v>153.50960871000001</v>
      </c>
      <c r="BU23" s="16">
        <v>134.66456341</v>
      </c>
      <c r="BV23" s="16">
        <v>78.929269040000008</v>
      </c>
      <c r="BW23" s="16">
        <v>79.516448389999994</v>
      </c>
      <c r="BX23" s="16">
        <v>78.06665639000002</v>
      </c>
      <c r="BY23" s="16">
        <v>77.703986389999997</v>
      </c>
      <c r="BZ23" s="16">
        <v>76.601885219999986</v>
      </c>
      <c r="CA23" s="16">
        <v>79.719615219999994</v>
      </c>
      <c r="CB23" s="16">
        <v>81.540470069999998</v>
      </c>
      <c r="CC23" s="16">
        <v>79.96711006999999</v>
      </c>
      <c r="CD23" s="16">
        <v>81.060080070000012</v>
      </c>
      <c r="CE23" s="16">
        <v>79.611040070000001</v>
      </c>
      <c r="CF23" s="16">
        <v>79.439145070000009</v>
      </c>
      <c r="CG23" s="16">
        <v>79.611925070000012</v>
      </c>
      <c r="CH23" s="16">
        <v>78.855336070000007</v>
      </c>
      <c r="CI23" s="16">
        <v>79.726712030000016</v>
      </c>
      <c r="CJ23" s="16">
        <v>79.639282030000004</v>
      </c>
      <c r="CK23" s="16">
        <v>77.013391030000008</v>
      </c>
      <c r="CL23" s="16">
        <v>76.70169503000001</v>
      </c>
      <c r="CM23" s="16">
        <v>90.585289029999998</v>
      </c>
      <c r="CN23" s="16">
        <v>90.717763890000001</v>
      </c>
      <c r="CO23" s="16">
        <v>90.146710929999998</v>
      </c>
      <c r="CP23" s="16">
        <v>90.532992129999997</v>
      </c>
      <c r="CQ23" s="16">
        <v>90.95031314000002</v>
      </c>
      <c r="CR23" s="16">
        <v>124.85557158</v>
      </c>
      <c r="CS23" s="16">
        <v>123.65154793000001</v>
      </c>
      <c r="CT23" s="16">
        <v>115.21048429000001</v>
      </c>
      <c r="CU23" s="16">
        <v>117.56306429000001</v>
      </c>
      <c r="CV23" s="16">
        <v>97.293985290000009</v>
      </c>
      <c r="CW23" s="16">
        <v>97.548508940000005</v>
      </c>
      <c r="CX23" s="16">
        <v>96.999125360000008</v>
      </c>
      <c r="CY23" s="16">
        <v>98.864825359999998</v>
      </c>
      <c r="CZ23" s="16">
        <v>91.721633950000012</v>
      </c>
      <c r="DA23" s="16">
        <v>91.840044050000003</v>
      </c>
      <c r="DB23" s="16">
        <v>91.62604404999999</v>
      </c>
      <c r="DC23" s="16">
        <v>88.538370589999971</v>
      </c>
      <c r="DD23" s="16">
        <v>88.688370589999977</v>
      </c>
      <c r="DE23" s="16">
        <v>98.587149779999976</v>
      </c>
      <c r="DF23" s="16">
        <v>100.24594067999999</v>
      </c>
      <c r="DG23" s="16">
        <v>99.14</v>
      </c>
      <c r="DH23" s="16">
        <v>99.129402569999996</v>
      </c>
      <c r="DI23" s="16">
        <v>108.20557864999998</v>
      </c>
      <c r="DJ23" s="16">
        <v>106.04889677</v>
      </c>
      <c r="DK23" s="16">
        <v>141.58844668999998</v>
      </c>
      <c r="DL23" s="16">
        <v>149.23910796999999</v>
      </c>
      <c r="DM23" s="16">
        <v>152.08992400999998</v>
      </c>
      <c r="DN23" s="16">
        <v>138.46857643999999</v>
      </c>
      <c r="DO23" s="16">
        <v>156.44972052999998</v>
      </c>
      <c r="DP23" s="16">
        <v>161.72202885000002</v>
      </c>
      <c r="DQ23" s="16">
        <v>162.33225328999998</v>
      </c>
      <c r="DR23" s="16">
        <v>195.33497012999996</v>
      </c>
      <c r="DS23" s="16">
        <v>236.02526802999998</v>
      </c>
      <c r="DT23" s="16">
        <v>241.86931275999999</v>
      </c>
      <c r="DU23" s="16">
        <v>227.55544664999999</v>
      </c>
      <c r="DV23" s="16">
        <v>228.58439020999998</v>
      </c>
      <c r="DW23" s="16">
        <v>226.08795584999996</v>
      </c>
      <c r="DX23" s="16">
        <v>231.79538807999995</v>
      </c>
      <c r="DY23" s="16">
        <v>226.29691678999998</v>
      </c>
      <c r="DZ23" s="16">
        <v>228.92715371999998</v>
      </c>
    </row>
    <row r="24" spans="1:130" ht="13" x14ac:dyDescent="0.3">
      <c r="A24" s="15" t="s">
        <v>36</v>
      </c>
      <c r="B24" s="16">
        <v>251.80089036999999</v>
      </c>
      <c r="C24" s="16">
        <v>234.57263613000001</v>
      </c>
      <c r="D24" s="16">
        <v>205.93397540999999</v>
      </c>
      <c r="E24" s="16">
        <v>202.87421495000001</v>
      </c>
      <c r="F24" s="16">
        <v>224.68329895000002</v>
      </c>
      <c r="G24" s="16">
        <v>216.27839119000001</v>
      </c>
      <c r="H24" s="16">
        <v>217.19517922</v>
      </c>
      <c r="I24" s="16">
        <v>197.82358108</v>
      </c>
      <c r="J24" s="16">
        <v>181.27937906999998</v>
      </c>
      <c r="K24" s="16">
        <v>122.45660000000001</v>
      </c>
      <c r="L24" s="16">
        <v>186.49057906999997</v>
      </c>
      <c r="M24" s="16">
        <v>184.11901547999997</v>
      </c>
      <c r="N24" s="16">
        <v>130.67177906999999</v>
      </c>
      <c r="O24" s="16">
        <v>131.80848907000001</v>
      </c>
      <c r="P24" s="16">
        <v>132.64813866</v>
      </c>
      <c r="Q24" s="16">
        <v>147.29762237999998</v>
      </c>
      <c r="R24" s="16">
        <v>148.7916816</v>
      </c>
      <c r="S24" s="16">
        <v>168.65093385999998</v>
      </c>
      <c r="T24" s="16">
        <v>199.93181122000001</v>
      </c>
      <c r="U24" s="16">
        <v>200.09158732999998</v>
      </c>
      <c r="V24" s="16">
        <v>200.48450984999997</v>
      </c>
      <c r="W24" s="16">
        <v>204.53004081</v>
      </c>
      <c r="X24" s="16">
        <v>208.52870683</v>
      </c>
      <c r="Y24" s="16">
        <v>208.16430984000004</v>
      </c>
      <c r="Z24" s="16">
        <v>168.56049089999996</v>
      </c>
      <c r="AA24" s="16">
        <v>167.21904258999999</v>
      </c>
      <c r="AB24" s="16">
        <v>188.63265595999999</v>
      </c>
      <c r="AC24" s="16">
        <v>169.16758562999999</v>
      </c>
      <c r="AD24" s="16">
        <v>179.46843376999999</v>
      </c>
      <c r="AE24" s="16">
        <v>178.14049778999998</v>
      </c>
      <c r="AF24" s="16">
        <v>144.88270197594002</v>
      </c>
      <c r="AG24" s="16">
        <v>145.11399460594001</v>
      </c>
      <c r="AH24" s="16">
        <v>414.01251894594009</v>
      </c>
      <c r="AI24" s="16">
        <v>441.65029234593999</v>
      </c>
      <c r="AJ24" s="16">
        <v>436.80092306593997</v>
      </c>
      <c r="AK24" s="16">
        <v>439.53858879594003</v>
      </c>
      <c r="AL24" s="16">
        <v>407.93305303594002</v>
      </c>
      <c r="AM24" s="16">
        <v>404.62540057594009</v>
      </c>
      <c r="AN24" s="16">
        <v>406.81994677594008</v>
      </c>
      <c r="AO24" s="16">
        <v>409.10106406000006</v>
      </c>
      <c r="AP24" s="16">
        <v>406.39372653000004</v>
      </c>
      <c r="AQ24" s="16">
        <v>155.26149742000001</v>
      </c>
      <c r="AR24" s="16">
        <v>171.14470545</v>
      </c>
      <c r="AS24" s="16">
        <v>169.64184848000002</v>
      </c>
      <c r="AT24" s="16">
        <v>170.30471289000002</v>
      </c>
      <c r="AU24" s="16">
        <v>161.09172953000001</v>
      </c>
      <c r="AV24" s="16">
        <v>163.11221745000003</v>
      </c>
      <c r="AW24" s="16">
        <v>162.40770285000002</v>
      </c>
      <c r="AX24" s="16">
        <v>154.85493308000005</v>
      </c>
      <c r="AY24" s="16">
        <v>163.80786961000001</v>
      </c>
      <c r="AZ24" s="16">
        <v>164.40579958000001</v>
      </c>
      <c r="BA24" s="16">
        <v>165.25312728</v>
      </c>
      <c r="BB24" s="16">
        <v>162.85819476</v>
      </c>
      <c r="BC24" s="16">
        <v>160.79710999</v>
      </c>
      <c r="BD24" s="16">
        <v>150.49461425000001</v>
      </c>
      <c r="BE24" s="16">
        <v>152.7839175</v>
      </c>
      <c r="BF24" s="16">
        <v>148.7153749</v>
      </c>
      <c r="BG24" s="16">
        <v>152.79107439000003</v>
      </c>
      <c r="BH24" s="16">
        <v>159.33483268000001</v>
      </c>
      <c r="BI24" s="16">
        <v>161.29212708</v>
      </c>
      <c r="BJ24" s="16">
        <v>128.80257238000002</v>
      </c>
      <c r="BK24" s="16">
        <v>125.70472002000001</v>
      </c>
      <c r="BL24" s="16">
        <v>125.70472002000001</v>
      </c>
      <c r="BM24" s="16">
        <v>127.69308839999999</v>
      </c>
      <c r="BN24" s="16">
        <v>127.71817523</v>
      </c>
      <c r="BO24" s="16">
        <v>131.08582525</v>
      </c>
      <c r="BP24" s="16">
        <v>130.91134957</v>
      </c>
      <c r="BQ24" s="16">
        <v>135.33516496999999</v>
      </c>
      <c r="BR24" s="16">
        <v>139.69126365265734</v>
      </c>
      <c r="BS24" s="16">
        <v>145.48849367265731</v>
      </c>
      <c r="BT24" s="16">
        <v>142.26431287</v>
      </c>
      <c r="BU24" s="16">
        <v>123.13359071999999</v>
      </c>
      <c r="BV24" s="16">
        <v>77.716752070000013</v>
      </c>
      <c r="BW24" s="16">
        <v>78.103931419999995</v>
      </c>
      <c r="BX24" s="16">
        <v>76.137961420000025</v>
      </c>
      <c r="BY24" s="16">
        <v>76.233469419999992</v>
      </c>
      <c r="BZ24" s="16">
        <v>75.401885219999983</v>
      </c>
      <c r="CA24" s="16">
        <v>78.419615219999997</v>
      </c>
      <c r="CB24" s="16">
        <v>80.340470069999995</v>
      </c>
      <c r="CC24" s="16">
        <v>78.46711006999999</v>
      </c>
      <c r="CD24" s="16">
        <v>81.060080070000012</v>
      </c>
      <c r="CE24" s="16">
        <v>79.611040070000001</v>
      </c>
      <c r="CF24" s="16">
        <v>79.439145070000009</v>
      </c>
      <c r="CG24" s="16">
        <v>79.611925070000012</v>
      </c>
      <c r="CH24" s="16">
        <v>78.855336070000007</v>
      </c>
      <c r="CI24" s="16">
        <v>79.379196070000006</v>
      </c>
      <c r="CJ24" s="16">
        <v>79.291766069999994</v>
      </c>
      <c r="CK24" s="16">
        <v>76.665875070000013</v>
      </c>
      <c r="CL24" s="16">
        <v>76.354179070000015</v>
      </c>
      <c r="CM24" s="16">
        <v>77.637773069999994</v>
      </c>
      <c r="CN24" s="16">
        <v>77.78645204</v>
      </c>
      <c r="CO24" s="16">
        <v>77.603343909999992</v>
      </c>
      <c r="CP24" s="16">
        <v>78.019691909999992</v>
      </c>
      <c r="CQ24" s="16">
        <v>78.459146350000012</v>
      </c>
      <c r="CR24" s="16">
        <v>76.343579450000007</v>
      </c>
      <c r="CS24" s="16">
        <v>74.850579449999998</v>
      </c>
      <c r="CT24" s="16">
        <v>72.607378449999999</v>
      </c>
      <c r="CU24" s="16">
        <v>94.264658449999999</v>
      </c>
      <c r="CV24" s="16">
        <v>73.093234449999997</v>
      </c>
      <c r="CW24" s="16">
        <v>73.294122720000004</v>
      </c>
      <c r="CX24" s="16">
        <v>73.539122719999995</v>
      </c>
      <c r="CY24" s="16">
        <v>74.079122720000001</v>
      </c>
      <c r="CZ24" s="16">
        <v>75.198534330000015</v>
      </c>
      <c r="DA24" s="16">
        <v>75.316944430000007</v>
      </c>
      <c r="DB24" s="16">
        <v>75.102944430000008</v>
      </c>
      <c r="DC24" s="16">
        <v>72.287007089999989</v>
      </c>
      <c r="DD24" s="16">
        <v>72.43700708999998</v>
      </c>
      <c r="DE24" s="16">
        <v>72.351809069999987</v>
      </c>
      <c r="DF24" s="16">
        <v>72.380809069999984</v>
      </c>
      <c r="DG24" s="16">
        <v>72.37</v>
      </c>
      <c r="DH24" s="16">
        <v>72.361809069999993</v>
      </c>
      <c r="DI24" s="16">
        <v>75.05780906999999</v>
      </c>
      <c r="DJ24" s="16">
        <v>75.157809069999985</v>
      </c>
      <c r="DK24" s="16">
        <v>108.08080906999999</v>
      </c>
      <c r="DL24" s="16">
        <v>108.46580906999999</v>
      </c>
      <c r="DM24" s="16">
        <v>112.48114669999998</v>
      </c>
      <c r="DN24" s="16">
        <v>106.5476767</v>
      </c>
      <c r="DO24" s="16">
        <v>124.13070476999999</v>
      </c>
      <c r="DP24" s="16">
        <v>128.82383308999999</v>
      </c>
      <c r="DQ24" s="16">
        <v>133.34528187999999</v>
      </c>
      <c r="DR24" s="16">
        <v>133.93460187999997</v>
      </c>
      <c r="DS24" s="16">
        <v>138.98628260999999</v>
      </c>
      <c r="DT24" s="16">
        <v>139.94493979999999</v>
      </c>
      <c r="DU24" s="16">
        <v>139.04279907</v>
      </c>
      <c r="DV24" s="16">
        <v>139.02028906999999</v>
      </c>
      <c r="DW24" s="16">
        <v>139.97298906999998</v>
      </c>
      <c r="DX24" s="16">
        <v>139.68482906999998</v>
      </c>
      <c r="DY24" s="16">
        <v>141.11729906999997</v>
      </c>
      <c r="DZ24" s="16">
        <v>144.05085906999997</v>
      </c>
    </row>
    <row r="25" spans="1:130" ht="13" x14ac:dyDescent="0.3">
      <c r="A25" s="15" t="s">
        <v>37</v>
      </c>
      <c r="B25" s="16">
        <v>171.7756785</v>
      </c>
      <c r="C25" s="16">
        <v>171.36677291999999</v>
      </c>
      <c r="D25" s="16">
        <v>168.41377291999999</v>
      </c>
      <c r="E25" s="16">
        <v>170.40199999999999</v>
      </c>
      <c r="F25" s="16">
        <v>146.13051291999997</v>
      </c>
      <c r="G25" s="16">
        <v>147.59983292000001</v>
      </c>
      <c r="H25" s="16">
        <v>156.91326292000002</v>
      </c>
      <c r="I25" s="16">
        <v>145.96841484999999</v>
      </c>
      <c r="J25" s="16">
        <v>135.35230999999999</v>
      </c>
      <c r="K25" s="16">
        <v>154.32548906999997</v>
      </c>
      <c r="L25" s="16">
        <v>91.919070000000005</v>
      </c>
      <c r="M25" s="16">
        <v>78.819839999999999</v>
      </c>
      <c r="N25" s="16">
        <v>66.649679999999989</v>
      </c>
      <c r="O25" s="16">
        <v>66.649679999999989</v>
      </c>
      <c r="P25" s="16">
        <v>66.649990000000003</v>
      </c>
      <c r="Q25" s="16">
        <v>67.20926</v>
      </c>
      <c r="R25" s="16">
        <v>74.70926</v>
      </c>
      <c r="S25" s="16">
        <v>67.34799000000001</v>
      </c>
      <c r="T25" s="16">
        <v>56.047989999999999</v>
      </c>
      <c r="U25" s="16">
        <v>46.047989999999999</v>
      </c>
      <c r="V25" s="16">
        <v>46.047989999999999</v>
      </c>
      <c r="W25" s="16">
        <v>46.022354129999997</v>
      </c>
      <c r="X25" s="16">
        <v>46.014364130000004</v>
      </c>
      <c r="Y25" s="16">
        <v>51.996092130000008</v>
      </c>
      <c r="Z25" s="16">
        <v>11.99966777</v>
      </c>
      <c r="AA25" s="16">
        <v>15.817220470000001</v>
      </c>
      <c r="AB25" s="16">
        <v>15.800239120000001</v>
      </c>
      <c r="AC25" s="16">
        <v>16.983338640000003</v>
      </c>
      <c r="AD25" s="16">
        <v>18.752836139999999</v>
      </c>
      <c r="AE25" s="16">
        <v>17.946927499999997</v>
      </c>
      <c r="AF25" s="16">
        <v>18.037478139999994</v>
      </c>
      <c r="AG25" s="16">
        <v>22.298375119999999</v>
      </c>
      <c r="AH25" s="16">
        <v>22.330985269999996</v>
      </c>
      <c r="AI25" s="16">
        <v>18.316400779999995</v>
      </c>
      <c r="AJ25" s="16">
        <v>18.103960389999997</v>
      </c>
      <c r="AK25" s="16">
        <v>17.761559469999998</v>
      </c>
      <c r="AL25" s="16">
        <v>17.948381399999999</v>
      </c>
      <c r="AM25" s="16">
        <v>17.92054744</v>
      </c>
      <c r="AN25" s="16">
        <v>17.961530939999996</v>
      </c>
      <c r="AO25" s="16">
        <v>21.449610810000003</v>
      </c>
      <c r="AP25" s="16">
        <v>21.15729091</v>
      </c>
      <c r="AQ25" s="16">
        <v>21.14373982</v>
      </c>
      <c r="AR25" s="16">
        <v>21.132397489999999</v>
      </c>
      <c r="AS25" s="16">
        <v>18.523864830000001</v>
      </c>
      <c r="AT25" s="16">
        <v>18.511439130000003</v>
      </c>
      <c r="AU25" s="16">
        <v>18.476479430000005</v>
      </c>
      <c r="AV25" s="16">
        <v>18.913697950000007</v>
      </c>
      <c r="AW25" s="16">
        <v>15.775090909999999</v>
      </c>
      <c r="AX25" s="16">
        <v>14.113851949999997</v>
      </c>
      <c r="AY25" s="16">
        <v>14.114692179999999</v>
      </c>
      <c r="AZ25" s="16">
        <v>14.076043539999995</v>
      </c>
      <c r="BA25" s="16">
        <v>13.169564629999996</v>
      </c>
      <c r="BB25" s="16">
        <v>13.169086379999998</v>
      </c>
      <c r="BC25" s="16">
        <v>12.72097117</v>
      </c>
      <c r="BD25" s="16">
        <v>11.32085575</v>
      </c>
      <c r="BE25" s="16">
        <v>11.286777520000001</v>
      </c>
      <c r="BF25" s="16">
        <v>8.9416603400000003</v>
      </c>
      <c r="BG25" s="16">
        <v>8.4084754000000004</v>
      </c>
      <c r="BH25" s="16">
        <v>8.3539777500000003</v>
      </c>
      <c r="BI25" s="16">
        <v>7.7483944400000002</v>
      </c>
      <c r="BJ25" s="16">
        <v>1.9678142100000002</v>
      </c>
      <c r="BK25" s="16">
        <v>10.61425504</v>
      </c>
      <c r="BL25" s="16">
        <v>10.61425504</v>
      </c>
      <c r="BM25" s="16">
        <v>10.610964689999999</v>
      </c>
      <c r="BN25" s="16">
        <v>10.59699906</v>
      </c>
      <c r="BO25" s="16">
        <v>6.9073073200000001</v>
      </c>
      <c r="BP25" s="16">
        <v>3.1329437800000006</v>
      </c>
      <c r="BQ25" s="16">
        <v>3.4072175800000006</v>
      </c>
      <c r="BR25" s="16">
        <v>3.2929540300000002</v>
      </c>
      <c r="BS25" s="16">
        <v>3.2504635100000003</v>
      </c>
      <c r="BT25" s="16">
        <v>11.245295840000001</v>
      </c>
      <c r="BU25" s="16">
        <v>11.53097269</v>
      </c>
      <c r="BV25" s="16">
        <v>1.2125169699999998</v>
      </c>
      <c r="BW25" s="16">
        <v>1.41251697</v>
      </c>
      <c r="BX25" s="16">
        <v>1.92869497</v>
      </c>
      <c r="BY25" s="16">
        <v>1.4705169699999998</v>
      </c>
      <c r="BZ25" s="16">
        <v>1.2</v>
      </c>
      <c r="CA25" s="16">
        <v>1.3</v>
      </c>
      <c r="CB25" s="16">
        <v>1.2</v>
      </c>
      <c r="CC25" s="16">
        <v>1.5</v>
      </c>
      <c r="CD25" s="16">
        <v>0</v>
      </c>
      <c r="CE25" s="16">
        <v>0</v>
      </c>
      <c r="CF25" s="16">
        <v>0</v>
      </c>
      <c r="CG25" s="16">
        <v>0</v>
      </c>
      <c r="CH25" s="16">
        <v>0</v>
      </c>
      <c r="CI25" s="16">
        <v>0.34751596000000001</v>
      </c>
      <c r="CJ25" s="16">
        <v>0.34751596000000001</v>
      </c>
      <c r="CK25" s="16">
        <v>0.34751596000000001</v>
      </c>
      <c r="CL25" s="16">
        <v>0.34751596000000001</v>
      </c>
      <c r="CM25" s="16">
        <v>12.94751596</v>
      </c>
      <c r="CN25" s="16">
        <v>12.931311850000002</v>
      </c>
      <c r="CO25" s="16">
        <v>12.54336702</v>
      </c>
      <c r="CP25" s="16">
        <v>12.51330022</v>
      </c>
      <c r="CQ25" s="16">
        <v>12.491166789999999</v>
      </c>
      <c r="CR25" s="16">
        <v>48.511992129999996</v>
      </c>
      <c r="CS25" s="16">
        <v>48.800968480000002</v>
      </c>
      <c r="CT25" s="16">
        <v>42.603105840000005</v>
      </c>
      <c r="CU25" s="16">
        <v>23.298405840000008</v>
      </c>
      <c r="CV25" s="16">
        <v>24.200750840000008</v>
      </c>
      <c r="CW25" s="16">
        <v>24.254386220000004</v>
      </c>
      <c r="CX25" s="16">
        <v>23.460002640000003</v>
      </c>
      <c r="CY25" s="16">
        <v>24.785702640000004</v>
      </c>
      <c r="CZ25" s="16">
        <v>16.52309962</v>
      </c>
      <c r="DA25" s="16">
        <v>16.52309962</v>
      </c>
      <c r="DB25" s="16">
        <v>16.52309962</v>
      </c>
      <c r="DC25" s="16">
        <v>16.2513635</v>
      </c>
      <c r="DD25" s="16">
        <v>16.2513635</v>
      </c>
      <c r="DE25" s="16">
        <v>26.235340709999996</v>
      </c>
      <c r="DF25" s="16">
        <v>27.865131609999995</v>
      </c>
      <c r="DG25" s="16">
        <v>26.77</v>
      </c>
      <c r="DH25" s="16">
        <v>26.7675935</v>
      </c>
      <c r="DI25" s="16">
        <v>33.147769580000002</v>
      </c>
      <c r="DJ25" s="16">
        <v>30.8910877</v>
      </c>
      <c r="DK25" s="16">
        <v>33.507637620000004</v>
      </c>
      <c r="DL25" s="16">
        <v>40.7732989</v>
      </c>
      <c r="DM25" s="16">
        <v>39.608777310000001</v>
      </c>
      <c r="DN25" s="16">
        <v>31.920899739999999</v>
      </c>
      <c r="DO25" s="16">
        <v>32.319015759999999</v>
      </c>
      <c r="DP25" s="16">
        <v>32.89819576</v>
      </c>
      <c r="DQ25" s="16">
        <v>28.986971409999999</v>
      </c>
      <c r="DR25" s="16">
        <v>61.40036825</v>
      </c>
      <c r="DS25" s="16">
        <v>97.038985419999989</v>
      </c>
      <c r="DT25" s="16">
        <v>101.92437295999999</v>
      </c>
      <c r="DU25" s="16">
        <v>88.512647579999992</v>
      </c>
      <c r="DV25" s="16">
        <v>89.564101140000005</v>
      </c>
      <c r="DW25" s="16">
        <v>86.114966779999989</v>
      </c>
      <c r="DX25" s="16">
        <v>92.110559009999989</v>
      </c>
      <c r="DY25" s="16">
        <v>85.179617719999996</v>
      </c>
      <c r="DZ25" s="16">
        <v>84.876294649999991</v>
      </c>
    </row>
    <row r="26" spans="1:130" ht="13" x14ac:dyDescent="0.3">
      <c r="A26" s="15" t="s">
        <v>38</v>
      </c>
      <c r="B26" s="16">
        <v>0</v>
      </c>
      <c r="C26" s="16">
        <v>0</v>
      </c>
      <c r="D26" s="16">
        <v>5</v>
      </c>
      <c r="E26" s="16">
        <v>0</v>
      </c>
      <c r="F26" s="16">
        <v>0</v>
      </c>
      <c r="G26" s="16">
        <v>0.78</v>
      </c>
      <c r="H26" s="16">
        <v>0.78</v>
      </c>
      <c r="I26" s="16">
        <v>0.49506</v>
      </c>
      <c r="J26" s="16">
        <v>0.63051999999999997</v>
      </c>
      <c r="K26" s="16">
        <v>0.63051999999999997</v>
      </c>
      <c r="L26" s="16">
        <v>0.65720000000000001</v>
      </c>
      <c r="M26" s="16">
        <v>0.78220000000000001</v>
      </c>
      <c r="N26" s="16">
        <v>0.95328999999999997</v>
      </c>
      <c r="O26" s="16">
        <v>0.95328999999999997</v>
      </c>
      <c r="P26" s="16">
        <v>0.95328999999999997</v>
      </c>
      <c r="Q26" s="16">
        <v>0.95328999999999997</v>
      </c>
      <c r="R26" s="16">
        <v>8.4025300000000005</v>
      </c>
      <c r="S26" s="16">
        <v>1</v>
      </c>
      <c r="T26" s="16">
        <v>1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2.8993767799999999</v>
      </c>
      <c r="AM26" s="16">
        <v>4.8647107799999993</v>
      </c>
      <c r="AN26" s="16">
        <v>2.8993767799999994</v>
      </c>
      <c r="AO26" s="16">
        <v>2.8993767799999994</v>
      </c>
      <c r="AP26" s="16">
        <v>5.8493767799999992</v>
      </c>
      <c r="AQ26" s="16">
        <v>4.5493767799999993</v>
      </c>
      <c r="AR26" s="16">
        <v>4.5493767799999993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6">
        <v>0</v>
      </c>
      <c r="BQ26" s="16">
        <v>0</v>
      </c>
      <c r="BR26" s="16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0</v>
      </c>
      <c r="BX26" s="16">
        <v>0</v>
      </c>
      <c r="BY26" s="16">
        <v>0</v>
      </c>
      <c r="BZ26" s="16">
        <v>0</v>
      </c>
      <c r="CA26" s="16">
        <v>0</v>
      </c>
      <c r="CB26" s="16">
        <v>0</v>
      </c>
      <c r="CC26" s="16">
        <v>0</v>
      </c>
      <c r="CD26" s="16">
        <v>0</v>
      </c>
      <c r="CE26" s="16">
        <v>0</v>
      </c>
      <c r="CF26" s="16">
        <v>0</v>
      </c>
      <c r="CG26" s="16">
        <v>0</v>
      </c>
      <c r="CH26" s="16">
        <v>0</v>
      </c>
      <c r="CI26" s="16">
        <v>0</v>
      </c>
      <c r="CJ26" s="16">
        <v>0</v>
      </c>
      <c r="CK26" s="16">
        <v>0</v>
      </c>
      <c r="CL26" s="16">
        <v>0</v>
      </c>
      <c r="CM26" s="16">
        <v>0</v>
      </c>
      <c r="CN26" s="16">
        <v>0</v>
      </c>
      <c r="CO26" s="16">
        <v>0</v>
      </c>
      <c r="CP26" s="16">
        <v>0</v>
      </c>
      <c r="CQ26" s="16">
        <v>0</v>
      </c>
      <c r="CR26" s="16">
        <v>0</v>
      </c>
      <c r="CS26" s="16">
        <v>0</v>
      </c>
      <c r="CT26" s="16">
        <v>0</v>
      </c>
      <c r="CU26" s="16">
        <v>0</v>
      </c>
      <c r="CV26" s="16">
        <v>0</v>
      </c>
      <c r="CW26" s="16">
        <v>0</v>
      </c>
      <c r="CX26" s="16">
        <v>0</v>
      </c>
      <c r="CY26" s="16">
        <v>0</v>
      </c>
      <c r="CZ26" s="16">
        <v>0</v>
      </c>
      <c r="DA26" s="16">
        <v>0</v>
      </c>
      <c r="DB26" s="16">
        <v>0</v>
      </c>
      <c r="DC26" s="16">
        <v>0</v>
      </c>
      <c r="DD26" s="16">
        <v>0</v>
      </c>
      <c r="DE26" s="16">
        <v>2.6584644399999999</v>
      </c>
      <c r="DF26" s="16">
        <v>0</v>
      </c>
      <c r="DG26" s="16">
        <v>0</v>
      </c>
      <c r="DH26" s="16">
        <v>0</v>
      </c>
      <c r="DI26" s="16">
        <v>0</v>
      </c>
      <c r="DJ26" s="16">
        <v>0</v>
      </c>
      <c r="DK26" s="16">
        <v>0</v>
      </c>
      <c r="DL26" s="16">
        <v>0</v>
      </c>
      <c r="DM26" s="16">
        <v>0</v>
      </c>
      <c r="DN26" s="16">
        <v>0</v>
      </c>
      <c r="DO26" s="16">
        <v>0</v>
      </c>
      <c r="DP26" s="16">
        <v>0</v>
      </c>
      <c r="DQ26" s="16">
        <v>0</v>
      </c>
      <c r="DR26" s="16">
        <v>0</v>
      </c>
      <c r="DS26" s="16">
        <v>0</v>
      </c>
      <c r="DT26" s="16">
        <v>0</v>
      </c>
      <c r="DU26" s="16">
        <v>0</v>
      </c>
      <c r="DV26" s="16">
        <v>0</v>
      </c>
      <c r="DW26" s="16">
        <v>0</v>
      </c>
      <c r="DX26" s="16">
        <v>0</v>
      </c>
      <c r="DY26" s="16">
        <v>0</v>
      </c>
      <c r="DZ26" s="16">
        <v>0</v>
      </c>
    </row>
    <row r="27" spans="1:130" ht="13" x14ac:dyDescent="0.3">
      <c r="A27" s="15" t="s">
        <v>39</v>
      </c>
      <c r="B27" s="16">
        <v>385.48095731000001</v>
      </c>
      <c r="C27" s="16">
        <v>362.36955816999995</v>
      </c>
      <c r="D27" s="16">
        <v>366.93753082999996</v>
      </c>
      <c r="E27" s="16">
        <v>364.94986431999996</v>
      </c>
      <c r="F27" s="16">
        <v>372.7821181299999</v>
      </c>
      <c r="G27" s="16">
        <v>378.39620130999992</v>
      </c>
      <c r="H27" s="16">
        <v>372.78600675000007</v>
      </c>
      <c r="I27" s="16">
        <v>372.1264189800001</v>
      </c>
      <c r="J27" s="16">
        <v>363.51911926000002</v>
      </c>
      <c r="K27" s="16">
        <v>365.89787200999996</v>
      </c>
      <c r="L27" s="16">
        <v>365.83351848999996</v>
      </c>
      <c r="M27" s="16">
        <v>356.36580005000008</v>
      </c>
      <c r="N27" s="16">
        <v>399.98205648999999</v>
      </c>
      <c r="O27" s="16">
        <v>401.46205166000004</v>
      </c>
      <c r="P27" s="16">
        <v>409.1508943</v>
      </c>
      <c r="Q27" s="16">
        <v>423.88403000000005</v>
      </c>
      <c r="R27" s="16">
        <v>414.60372833999998</v>
      </c>
      <c r="S27" s="16">
        <v>451.26217733999999</v>
      </c>
      <c r="T27" s="16">
        <v>462.76194150000003</v>
      </c>
      <c r="U27" s="16">
        <v>472.98679129999999</v>
      </c>
      <c r="V27" s="16">
        <v>469.24156945000004</v>
      </c>
      <c r="W27" s="16">
        <v>487.19581058</v>
      </c>
      <c r="X27" s="16">
        <v>509.22690239000002</v>
      </c>
      <c r="Y27" s="16">
        <v>514.73647446999996</v>
      </c>
      <c r="Z27" s="16">
        <v>455.81107659000008</v>
      </c>
      <c r="AA27" s="16">
        <v>386.87269449999991</v>
      </c>
      <c r="AB27" s="16">
        <v>394.48355101999999</v>
      </c>
      <c r="AC27" s="16">
        <v>394.22600675000001</v>
      </c>
      <c r="AD27" s="16">
        <v>394.31002186999996</v>
      </c>
      <c r="AE27" s="16">
        <v>380.39617704</v>
      </c>
      <c r="AF27" s="16">
        <v>394.03277052999994</v>
      </c>
      <c r="AG27" s="16">
        <v>376.88244156000002</v>
      </c>
      <c r="AH27" s="16">
        <v>352.54212154000015</v>
      </c>
      <c r="AI27" s="16">
        <v>350.18602506000019</v>
      </c>
      <c r="AJ27" s="16">
        <v>340.73356494000018</v>
      </c>
      <c r="AK27" s="16">
        <v>339.30707535000022</v>
      </c>
      <c r="AL27" s="16">
        <v>248.6725930300002</v>
      </c>
      <c r="AM27" s="16">
        <v>232.3176892100002</v>
      </c>
      <c r="AN27" s="16">
        <v>224.28610302000021</v>
      </c>
      <c r="AO27" s="16">
        <v>220.10542645000001</v>
      </c>
      <c r="AP27" s="16">
        <v>206.03390615000001</v>
      </c>
      <c r="AQ27" s="16">
        <v>212.06211525999998</v>
      </c>
      <c r="AR27" s="16">
        <v>224.00988886000002</v>
      </c>
      <c r="AS27" s="16">
        <v>197.73592695999997</v>
      </c>
      <c r="AT27" s="16">
        <v>206.90981023999998</v>
      </c>
      <c r="AU27" s="16">
        <v>210.52147298</v>
      </c>
      <c r="AV27" s="16">
        <v>195.47044405999998</v>
      </c>
      <c r="AW27" s="16">
        <v>216.29235225999997</v>
      </c>
      <c r="AX27" s="16">
        <v>206.37695799999997</v>
      </c>
      <c r="AY27" s="16">
        <v>206.16090732000001</v>
      </c>
      <c r="AZ27" s="16">
        <v>197.3419107</v>
      </c>
      <c r="BA27" s="16">
        <v>206.14572635000002</v>
      </c>
      <c r="BB27" s="16">
        <v>216.88229143000001</v>
      </c>
      <c r="BC27" s="16">
        <v>182.77049774</v>
      </c>
      <c r="BD27" s="16">
        <v>207.39103084000001</v>
      </c>
      <c r="BE27" s="16">
        <v>203.28526929999998</v>
      </c>
      <c r="BF27" s="16">
        <v>210.87051786999999</v>
      </c>
      <c r="BG27" s="16">
        <v>230.23227671000001</v>
      </c>
      <c r="BH27" s="16">
        <v>218.25168248</v>
      </c>
      <c r="BI27" s="16">
        <v>224.4703107</v>
      </c>
      <c r="BJ27" s="16">
        <v>186.03526602000002</v>
      </c>
      <c r="BK27" s="16">
        <v>164.25177825999998</v>
      </c>
      <c r="BL27" s="16">
        <v>164.25177825999998</v>
      </c>
      <c r="BM27" s="16">
        <v>161.46457854000002</v>
      </c>
      <c r="BN27" s="16">
        <v>163.53814291</v>
      </c>
      <c r="BO27" s="16">
        <v>175.75509061</v>
      </c>
      <c r="BP27" s="16">
        <v>188.08389678</v>
      </c>
      <c r="BQ27" s="16">
        <v>188.67325889</v>
      </c>
      <c r="BR27" s="16">
        <v>187.04684204999438</v>
      </c>
      <c r="BS27" s="16">
        <v>182.89151152999435</v>
      </c>
      <c r="BT27" s="16">
        <v>188.95962561999997</v>
      </c>
      <c r="BU27" s="16">
        <v>190.73510455999997</v>
      </c>
      <c r="BV27" s="16">
        <v>186.53928916999996</v>
      </c>
      <c r="BW27" s="16">
        <v>195.70879916999999</v>
      </c>
      <c r="BX27" s="16">
        <v>191.98634716000001</v>
      </c>
      <c r="BY27" s="16">
        <v>175.16495301999998</v>
      </c>
      <c r="BZ27" s="16">
        <v>168.13487301999999</v>
      </c>
      <c r="CA27" s="16">
        <v>157.10000948999996</v>
      </c>
      <c r="CB27" s="16">
        <v>153.80751341999996</v>
      </c>
      <c r="CC27" s="16">
        <v>140.18578676999999</v>
      </c>
      <c r="CD27" s="16">
        <v>143.81370901</v>
      </c>
      <c r="CE27" s="16">
        <v>161.88185016</v>
      </c>
      <c r="CF27" s="16">
        <v>165.88926015999996</v>
      </c>
      <c r="CG27" s="16">
        <v>167.73746278000002</v>
      </c>
      <c r="CH27" s="16">
        <v>171.58467269999997</v>
      </c>
      <c r="CI27" s="16">
        <v>164.09842975999996</v>
      </c>
      <c r="CJ27" s="16">
        <v>155.72739627999999</v>
      </c>
      <c r="CK27" s="16">
        <v>169.66911127999998</v>
      </c>
      <c r="CL27" s="16">
        <v>167.63401127999998</v>
      </c>
      <c r="CM27" s="16">
        <v>175.28230628</v>
      </c>
      <c r="CN27" s="16">
        <v>174.41814380999998</v>
      </c>
      <c r="CO27" s="16">
        <v>173.20684376999998</v>
      </c>
      <c r="CP27" s="16">
        <v>173.80581401999999</v>
      </c>
      <c r="CQ27" s="16">
        <v>195.47618193999998</v>
      </c>
      <c r="CR27" s="16">
        <v>194.73891943999996</v>
      </c>
      <c r="CS27" s="16">
        <v>167.71331990999997</v>
      </c>
      <c r="CT27" s="16">
        <v>155.30233901999998</v>
      </c>
      <c r="CU27" s="16">
        <v>161.78597965999998</v>
      </c>
      <c r="CV27" s="16">
        <v>157.17832838999999</v>
      </c>
      <c r="CW27" s="16">
        <v>154.25369967999998</v>
      </c>
      <c r="CX27" s="16">
        <v>151.50987032</v>
      </c>
      <c r="CY27" s="16">
        <v>144.86115343999998</v>
      </c>
      <c r="CZ27" s="16">
        <v>128.15249685999999</v>
      </c>
      <c r="DA27" s="16">
        <v>170.52500398000001</v>
      </c>
      <c r="DB27" s="16">
        <v>171.68898521</v>
      </c>
      <c r="DC27" s="16">
        <v>167.20985454000001</v>
      </c>
      <c r="DD27" s="16">
        <v>156.98913493000001</v>
      </c>
      <c r="DE27" s="16">
        <v>159.82515493</v>
      </c>
      <c r="DF27" s="16">
        <v>162.96796203</v>
      </c>
      <c r="DG27" s="16">
        <v>168.47</v>
      </c>
      <c r="DH27" s="16">
        <v>166.31552009000001</v>
      </c>
      <c r="DI27" s="16">
        <v>157.27780918000002</v>
      </c>
      <c r="DJ27" s="16">
        <v>174.08757707000004</v>
      </c>
      <c r="DK27" s="16">
        <v>172.93666231999998</v>
      </c>
      <c r="DL27" s="16">
        <v>162.48106324999998</v>
      </c>
      <c r="DM27" s="16">
        <v>162.54290265999998</v>
      </c>
      <c r="DN27" s="16">
        <v>158.27197618</v>
      </c>
      <c r="DO27" s="16">
        <v>105.67583231</v>
      </c>
      <c r="DP27" s="16">
        <v>105.41450131000001</v>
      </c>
      <c r="DQ27" s="16">
        <v>105.37386131</v>
      </c>
      <c r="DR27" s="16">
        <v>102.21770573000001</v>
      </c>
      <c r="DS27" s="16">
        <v>103.73101448000001</v>
      </c>
      <c r="DT27" s="16">
        <v>108.03526850000002</v>
      </c>
      <c r="DU27" s="16">
        <v>130.08579372</v>
      </c>
      <c r="DV27" s="16">
        <v>131.92596299000002</v>
      </c>
      <c r="DW27" s="16">
        <v>139.53882340000001</v>
      </c>
      <c r="DX27" s="16">
        <v>130.50911588</v>
      </c>
      <c r="DY27" s="16">
        <v>150.47058587999999</v>
      </c>
      <c r="DZ27" s="16">
        <v>156.89569115</v>
      </c>
    </row>
    <row r="28" spans="1:130" ht="13" x14ac:dyDescent="0.3">
      <c r="A28" s="15" t="s">
        <v>40</v>
      </c>
      <c r="B28" s="16">
        <v>0</v>
      </c>
      <c r="C28" s="16"/>
      <c r="D28" s="16"/>
      <c r="E28" s="16"/>
      <c r="F28" s="16"/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6">
        <v>0</v>
      </c>
      <c r="AG28" s="16">
        <v>0</v>
      </c>
      <c r="AH28" s="16">
        <v>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0</v>
      </c>
      <c r="AP28" s="16">
        <v>0</v>
      </c>
      <c r="AQ28" s="16">
        <v>0</v>
      </c>
      <c r="AR28" s="16">
        <v>0</v>
      </c>
      <c r="AS28" s="16">
        <v>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0</v>
      </c>
      <c r="AZ28" s="16">
        <v>0</v>
      </c>
      <c r="BA28" s="16">
        <v>0</v>
      </c>
      <c r="BB28" s="16">
        <v>0</v>
      </c>
      <c r="BC28" s="16">
        <v>0</v>
      </c>
      <c r="BD28" s="16">
        <v>0</v>
      </c>
      <c r="BE28" s="16">
        <v>0</v>
      </c>
      <c r="BF28" s="16">
        <v>0</v>
      </c>
      <c r="BG28" s="16">
        <v>0</v>
      </c>
      <c r="BH28" s="16">
        <v>0</v>
      </c>
      <c r="BI28" s="16">
        <v>0</v>
      </c>
      <c r="BJ28" s="16">
        <v>0</v>
      </c>
      <c r="BK28" s="16">
        <v>0</v>
      </c>
      <c r="BL28" s="16">
        <v>0</v>
      </c>
      <c r="BM28" s="16">
        <v>0</v>
      </c>
      <c r="BN28" s="16">
        <v>0</v>
      </c>
      <c r="BO28" s="16">
        <v>0</v>
      </c>
      <c r="BP28" s="16">
        <v>0</v>
      </c>
      <c r="BQ28" s="16">
        <v>0</v>
      </c>
      <c r="BR28" s="16">
        <v>0</v>
      </c>
      <c r="BS28" s="16">
        <v>0</v>
      </c>
      <c r="BT28" s="16">
        <v>0</v>
      </c>
      <c r="BU28" s="16">
        <v>0</v>
      </c>
      <c r="BV28" s="16">
        <v>0</v>
      </c>
      <c r="BW28" s="16">
        <v>0</v>
      </c>
      <c r="BX28" s="16">
        <v>0</v>
      </c>
      <c r="BY28" s="16">
        <v>0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0</v>
      </c>
      <c r="CF28" s="16">
        <v>0</v>
      </c>
      <c r="CG28" s="16">
        <v>0</v>
      </c>
      <c r="CH28" s="16">
        <v>0</v>
      </c>
      <c r="CI28" s="16">
        <v>0</v>
      </c>
      <c r="CJ28" s="16">
        <v>0</v>
      </c>
      <c r="CK28" s="16">
        <v>0</v>
      </c>
      <c r="CL28" s="16">
        <v>0</v>
      </c>
      <c r="CM28" s="16">
        <v>0</v>
      </c>
      <c r="CN28" s="16">
        <v>0</v>
      </c>
      <c r="CO28" s="16">
        <v>0</v>
      </c>
      <c r="CP28" s="16">
        <v>0</v>
      </c>
      <c r="CQ28" s="16">
        <v>0</v>
      </c>
      <c r="CR28" s="16">
        <v>0</v>
      </c>
      <c r="CS28" s="16">
        <v>0</v>
      </c>
      <c r="CT28" s="16">
        <v>0</v>
      </c>
      <c r="CU28" s="16">
        <v>0</v>
      </c>
      <c r="CV28" s="16">
        <v>0</v>
      </c>
      <c r="CW28" s="16">
        <v>0</v>
      </c>
      <c r="CX28" s="16">
        <v>0</v>
      </c>
      <c r="CY28" s="16">
        <v>0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0</v>
      </c>
      <c r="DF28" s="16">
        <v>0</v>
      </c>
      <c r="DG28" s="16">
        <v>0</v>
      </c>
      <c r="DH28" s="16">
        <v>0</v>
      </c>
      <c r="DI28" s="16">
        <v>0</v>
      </c>
      <c r="DJ28" s="16">
        <v>0</v>
      </c>
      <c r="DK28" s="16">
        <v>0</v>
      </c>
      <c r="DL28" s="16">
        <v>0</v>
      </c>
      <c r="DM28" s="16">
        <v>0</v>
      </c>
      <c r="DN28" s="16">
        <v>0</v>
      </c>
      <c r="DO28" s="16">
        <v>0</v>
      </c>
      <c r="DP28" s="16">
        <v>0</v>
      </c>
      <c r="DQ28" s="16">
        <v>0</v>
      </c>
      <c r="DR28" s="16">
        <v>0</v>
      </c>
      <c r="DS28" s="16">
        <v>0</v>
      </c>
      <c r="DT28" s="16">
        <v>0</v>
      </c>
      <c r="DU28" s="16">
        <v>0</v>
      </c>
      <c r="DV28" s="16">
        <v>0</v>
      </c>
      <c r="DW28" s="16">
        <v>0</v>
      </c>
      <c r="DX28" s="16">
        <v>0</v>
      </c>
      <c r="DY28" s="16">
        <v>0</v>
      </c>
      <c r="DZ28" s="16">
        <v>0</v>
      </c>
    </row>
    <row r="29" spans="1:130" ht="13" x14ac:dyDescent="0.3">
      <c r="A29" s="15" t="s">
        <v>41</v>
      </c>
      <c r="B29" s="16">
        <v>499.86609831000004</v>
      </c>
      <c r="C29" s="16">
        <v>527.30502122999997</v>
      </c>
      <c r="D29" s="16">
        <v>517.36940728999991</v>
      </c>
      <c r="E29" s="16">
        <v>517.47925593999992</v>
      </c>
      <c r="F29" s="16">
        <v>510.70157892999998</v>
      </c>
      <c r="G29" s="16">
        <v>504.28687692</v>
      </c>
      <c r="H29" s="16">
        <v>520.56762854999999</v>
      </c>
      <c r="I29" s="16">
        <v>515.55581140000004</v>
      </c>
      <c r="J29" s="16">
        <v>470.42751027000003</v>
      </c>
      <c r="K29" s="16">
        <v>487.93973073999996</v>
      </c>
      <c r="L29" s="16">
        <v>478.79335840000005</v>
      </c>
      <c r="M29" s="16">
        <v>477.88053990999998</v>
      </c>
      <c r="N29" s="16">
        <v>306.61493998000003</v>
      </c>
      <c r="O29" s="16">
        <v>304.07041121999998</v>
      </c>
      <c r="P29" s="16">
        <v>324.50189645000006</v>
      </c>
      <c r="Q29" s="16">
        <v>287.25548986999996</v>
      </c>
      <c r="R29" s="16">
        <v>320.87066274999995</v>
      </c>
      <c r="S29" s="16">
        <v>297.11837516999998</v>
      </c>
      <c r="T29" s="16">
        <v>300.96738026000003</v>
      </c>
      <c r="U29" s="16">
        <v>300.94690986000001</v>
      </c>
      <c r="V29" s="16">
        <v>301.49344176</v>
      </c>
      <c r="W29" s="16">
        <v>287.72911238999995</v>
      </c>
      <c r="X29" s="16">
        <v>304.09389246000001</v>
      </c>
      <c r="Y29" s="16">
        <v>301.10571866000004</v>
      </c>
      <c r="Z29" s="16">
        <v>310.53106448999995</v>
      </c>
      <c r="AA29" s="16">
        <v>315.87658799999997</v>
      </c>
      <c r="AB29" s="16">
        <v>315.81724661000004</v>
      </c>
      <c r="AC29" s="16">
        <v>321.19691979000004</v>
      </c>
      <c r="AD29" s="16">
        <v>305.32172697999999</v>
      </c>
      <c r="AE29" s="16">
        <v>283.15928154999995</v>
      </c>
      <c r="AF29" s="16">
        <v>293.74956168</v>
      </c>
      <c r="AG29" s="16">
        <v>287.19208862999994</v>
      </c>
      <c r="AH29" s="16">
        <v>287.03298791999998</v>
      </c>
      <c r="AI29" s="16">
        <v>248.97516107000001</v>
      </c>
      <c r="AJ29" s="16">
        <v>252.27989435999999</v>
      </c>
      <c r="AK29" s="16">
        <v>268.25711596999997</v>
      </c>
      <c r="AL29" s="16">
        <v>233.59393542999999</v>
      </c>
      <c r="AM29" s="16">
        <v>233.43261221999992</v>
      </c>
      <c r="AN29" s="16">
        <v>231.68060858999996</v>
      </c>
      <c r="AO29" s="16">
        <v>229.07247919999998</v>
      </c>
      <c r="AP29" s="16">
        <v>230.02528458</v>
      </c>
      <c r="AQ29" s="16">
        <v>212.18289105999997</v>
      </c>
      <c r="AR29" s="16">
        <v>203.70026618</v>
      </c>
      <c r="AS29" s="16">
        <v>200.51184805</v>
      </c>
      <c r="AT29" s="16">
        <v>196.79891761000002</v>
      </c>
      <c r="AU29" s="16">
        <v>204.96387326999999</v>
      </c>
      <c r="AV29" s="16">
        <v>198.79530106999999</v>
      </c>
      <c r="AW29" s="16">
        <v>198.55968505999996</v>
      </c>
      <c r="AX29" s="16">
        <v>170.58895306999995</v>
      </c>
      <c r="AY29" s="16">
        <v>167.50780538999999</v>
      </c>
      <c r="AZ29" s="16">
        <v>179.04892077</v>
      </c>
      <c r="BA29" s="16">
        <v>184.04072153000001</v>
      </c>
      <c r="BB29" s="16">
        <v>184.04709519999997</v>
      </c>
      <c r="BC29" s="16">
        <v>183.97759532999999</v>
      </c>
      <c r="BD29" s="16">
        <v>178.80844039000002</v>
      </c>
      <c r="BE29" s="16">
        <v>174.40971393000001</v>
      </c>
      <c r="BF29" s="16">
        <v>167.64523405000003</v>
      </c>
      <c r="BG29" s="16">
        <v>153.86348269000001</v>
      </c>
      <c r="BH29" s="16">
        <v>136.80784367999999</v>
      </c>
      <c r="BI29" s="16">
        <v>128.74852752999999</v>
      </c>
      <c r="BJ29" s="16">
        <v>104.71082075</v>
      </c>
      <c r="BK29" s="16">
        <v>103.85190758</v>
      </c>
      <c r="BL29" s="16">
        <v>103.85190758</v>
      </c>
      <c r="BM29" s="16">
        <v>114.21502654</v>
      </c>
      <c r="BN29" s="16">
        <v>137.37094653999998</v>
      </c>
      <c r="BO29" s="16">
        <v>146.26091115999998</v>
      </c>
      <c r="BP29" s="16">
        <v>154.32974698000004</v>
      </c>
      <c r="BQ29" s="16">
        <v>147.15992697999999</v>
      </c>
      <c r="BR29" s="16">
        <v>154.1456574858193</v>
      </c>
      <c r="BS29" s="16">
        <v>166.04434190581932</v>
      </c>
      <c r="BT29" s="16">
        <v>164.49916194999997</v>
      </c>
      <c r="BU29" s="16">
        <v>173.11365164999998</v>
      </c>
      <c r="BV29" s="16">
        <v>120.15731</v>
      </c>
      <c r="BW29" s="16">
        <v>125.26985437999998</v>
      </c>
      <c r="BX29" s="16">
        <v>131.14777663999999</v>
      </c>
      <c r="BY29" s="16">
        <v>132.24595793</v>
      </c>
      <c r="BZ29" s="16">
        <v>134.71225819</v>
      </c>
      <c r="CA29" s="16">
        <v>134.09631575</v>
      </c>
      <c r="CB29" s="16">
        <v>120.45312544000001</v>
      </c>
      <c r="CC29" s="16">
        <v>121.18665813</v>
      </c>
      <c r="CD29" s="16">
        <v>126.49506589999999</v>
      </c>
      <c r="CE29" s="16">
        <v>145.72601823999997</v>
      </c>
      <c r="CF29" s="16">
        <v>146.82448467999998</v>
      </c>
      <c r="CG29" s="16">
        <v>154.61351906999997</v>
      </c>
      <c r="CH29" s="16">
        <v>164.73412906999999</v>
      </c>
      <c r="CI29" s="16">
        <v>161.54907999999998</v>
      </c>
      <c r="CJ29" s="16">
        <v>156.69579134</v>
      </c>
      <c r="CK29" s="16">
        <v>154.34259133999998</v>
      </c>
      <c r="CL29" s="16">
        <v>158.55807335</v>
      </c>
      <c r="CM29" s="16">
        <v>159.82084334999999</v>
      </c>
      <c r="CN29" s="16">
        <v>171.84413999999998</v>
      </c>
      <c r="CO29" s="16">
        <v>155.18406466999997</v>
      </c>
      <c r="CP29" s="16">
        <v>176.72860467000001</v>
      </c>
      <c r="CQ29" s="16">
        <v>181.74063403999997</v>
      </c>
      <c r="CR29" s="16">
        <v>179.95992053000001</v>
      </c>
      <c r="CS29" s="16">
        <v>179.64136099000001</v>
      </c>
      <c r="CT29" s="16">
        <v>186.40169846000001</v>
      </c>
      <c r="CU29" s="16">
        <v>188.76084902999997</v>
      </c>
      <c r="CV29" s="16">
        <v>164.63231463999998</v>
      </c>
      <c r="CW29" s="16">
        <v>166.78607567</v>
      </c>
      <c r="CX29" s="16">
        <v>159.58617372000001</v>
      </c>
      <c r="CY29" s="16">
        <v>154.34309308999997</v>
      </c>
      <c r="CZ29" s="16">
        <v>152.57466280999998</v>
      </c>
      <c r="DA29" s="16">
        <v>164.09299998</v>
      </c>
      <c r="DB29" s="16">
        <v>167.41267211999997</v>
      </c>
      <c r="DC29" s="16">
        <v>165.55676324000001</v>
      </c>
      <c r="DD29" s="16">
        <v>166.08696971000001</v>
      </c>
      <c r="DE29" s="16">
        <v>164.26060951000002</v>
      </c>
      <c r="DF29" s="16">
        <v>165.83096025999998</v>
      </c>
      <c r="DG29" s="16">
        <v>174.84</v>
      </c>
      <c r="DH29" s="16">
        <v>173.31245317</v>
      </c>
      <c r="DI29" s="16">
        <v>155.72104206</v>
      </c>
      <c r="DJ29" s="16">
        <v>163.04338003999999</v>
      </c>
      <c r="DK29" s="16">
        <v>177.68127330999999</v>
      </c>
      <c r="DL29" s="16">
        <v>223.22510343000002</v>
      </c>
      <c r="DM29" s="16">
        <v>220.76032735000001</v>
      </c>
      <c r="DN29" s="16">
        <v>241.50155677999999</v>
      </c>
      <c r="DO29" s="16">
        <v>269.07857462999999</v>
      </c>
      <c r="DP29" s="16">
        <v>257.42109992999997</v>
      </c>
      <c r="DQ29" s="16">
        <v>271.09872367999998</v>
      </c>
      <c r="DR29" s="16">
        <v>260.69252864999999</v>
      </c>
      <c r="DS29" s="16">
        <v>270.28172864999999</v>
      </c>
      <c r="DT29" s="16">
        <v>315.76568921999996</v>
      </c>
      <c r="DU29" s="16">
        <v>310.33411383999993</v>
      </c>
      <c r="DV29" s="16">
        <v>328.9867241899999</v>
      </c>
      <c r="DW29" s="16">
        <v>355.69425569999999</v>
      </c>
      <c r="DX29" s="16">
        <v>376.38484625000001</v>
      </c>
      <c r="DY29" s="16">
        <v>362.98289325999997</v>
      </c>
      <c r="DZ29" s="16">
        <v>367.41342646999993</v>
      </c>
    </row>
    <row r="30" spans="1:130" ht="13" x14ac:dyDescent="0.3">
      <c r="A30" s="15" t="s">
        <v>42</v>
      </c>
      <c r="B30" s="16">
        <v>1088.03161144</v>
      </c>
      <c r="C30" s="16">
        <v>1156.0418280799997</v>
      </c>
      <c r="D30" s="16">
        <v>1130.8539357700001</v>
      </c>
      <c r="E30" s="16">
        <v>1215.1357056499994</v>
      </c>
      <c r="F30" s="16">
        <v>1121.3650230000001</v>
      </c>
      <c r="G30" s="16">
        <v>1123.3500609199998</v>
      </c>
      <c r="H30" s="16">
        <v>1138.0120927999997</v>
      </c>
      <c r="I30" s="16">
        <v>1152.4203313799999</v>
      </c>
      <c r="J30" s="16">
        <v>1160.7450765199999</v>
      </c>
      <c r="K30" s="16">
        <v>1153.8548701000002</v>
      </c>
      <c r="L30" s="16">
        <v>1064.6356088900002</v>
      </c>
      <c r="M30" s="16">
        <v>1079.1483761000002</v>
      </c>
      <c r="N30" s="16">
        <v>939.85085401999993</v>
      </c>
      <c r="O30" s="16">
        <v>972.44106126999998</v>
      </c>
      <c r="P30" s="16">
        <v>969.91583152999988</v>
      </c>
      <c r="Q30" s="16">
        <v>975.55751765000002</v>
      </c>
      <c r="R30" s="16">
        <v>1001.2736824999999</v>
      </c>
      <c r="S30" s="16">
        <v>983.16127265</v>
      </c>
      <c r="T30" s="16">
        <v>981.11633414000005</v>
      </c>
      <c r="U30" s="16">
        <v>986.94220625000003</v>
      </c>
      <c r="V30" s="16">
        <v>998.44726049999997</v>
      </c>
      <c r="W30" s="16">
        <v>990.90637844000025</v>
      </c>
      <c r="X30" s="16">
        <v>981.87193149000007</v>
      </c>
      <c r="Y30" s="16">
        <v>972.34905275000006</v>
      </c>
      <c r="Z30" s="16">
        <v>821.78721130000008</v>
      </c>
      <c r="AA30" s="16">
        <v>810.01288205000003</v>
      </c>
      <c r="AB30" s="16">
        <v>820.5884114700001</v>
      </c>
      <c r="AC30" s="16">
        <v>811.0678782</v>
      </c>
      <c r="AD30" s="16">
        <v>802.13838468000017</v>
      </c>
      <c r="AE30" s="16">
        <v>819.21823104000009</v>
      </c>
      <c r="AF30" s="16">
        <v>835.55283311000005</v>
      </c>
      <c r="AG30" s="16">
        <v>827.17646119999995</v>
      </c>
      <c r="AH30" s="16">
        <v>825.97999375999996</v>
      </c>
      <c r="AI30" s="16">
        <v>813.39990771000021</v>
      </c>
      <c r="AJ30" s="16">
        <v>778.15788802000009</v>
      </c>
      <c r="AK30" s="16">
        <v>779.48452700999997</v>
      </c>
      <c r="AL30" s="16">
        <v>738.34819784000013</v>
      </c>
      <c r="AM30" s="16">
        <v>667.84965576999991</v>
      </c>
      <c r="AN30" s="16">
        <v>633.3024466999999</v>
      </c>
      <c r="AO30" s="16">
        <v>653.73169445999974</v>
      </c>
      <c r="AP30" s="16">
        <v>632.11013760000003</v>
      </c>
      <c r="AQ30" s="16">
        <v>638.10153866000007</v>
      </c>
      <c r="AR30" s="16">
        <v>631.86694248999993</v>
      </c>
      <c r="AS30" s="16">
        <v>623.58240837999995</v>
      </c>
      <c r="AT30" s="16">
        <v>604.00355108999986</v>
      </c>
      <c r="AU30" s="16">
        <v>597.89548757999989</v>
      </c>
      <c r="AV30" s="16">
        <v>595.41981168999985</v>
      </c>
      <c r="AW30" s="16">
        <v>582.65500321999991</v>
      </c>
      <c r="AX30" s="16">
        <v>559.15470160999996</v>
      </c>
      <c r="AY30" s="16">
        <v>578.52984534999996</v>
      </c>
      <c r="AZ30" s="16">
        <v>573.92494652000005</v>
      </c>
      <c r="BA30" s="16">
        <v>574.30961568000009</v>
      </c>
      <c r="BB30" s="16">
        <v>596.58258180000007</v>
      </c>
      <c r="BC30" s="16">
        <v>609.05002325999988</v>
      </c>
      <c r="BD30" s="16">
        <v>611.81110402000013</v>
      </c>
      <c r="BE30" s="16">
        <v>581.97260837999988</v>
      </c>
      <c r="BF30" s="16">
        <v>594.50236671999994</v>
      </c>
      <c r="BG30" s="16">
        <v>543.90009760999999</v>
      </c>
      <c r="BH30" s="16">
        <v>545.67361709000011</v>
      </c>
      <c r="BI30" s="16">
        <v>524.83096950000004</v>
      </c>
      <c r="BJ30" s="16">
        <v>448.48604319999998</v>
      </c>
      <c r="BK30" s="16">
        <v>473.50364998999993</v>
      </c>
      <c r="BL30" s="16">
        <v>473.50364998999993</v>
      </c>
      <c r="BM30" s="16">
        <v>408.13254716</v>
      </c>
      <c r="BN30" s="16">
        <v>409.07746963</v>
      </c>
      <c r="BO30" s="16">
        <v>405.25101146999998</v>
      </c>
      <c r="BP30" s="16">
        <v>410.59378197000001</v>
      </c>
      <c r="BQ30" s="16">
        <v>407.56324925999996</v>
      </c>
      <c r="BR30" s="16">
        <v>402.33649803939818</v>
      </c>
      <c r="BS30" s="16">
        <v>401.30929112939822</v>
      </c>
      <c r="BT30" s="16">
        <v>399.10738479000003</v>
      </c>
      <c r="BU30" s="16">
        <v>397.12848147000005</v>
      </c>
      <c r="BV30" s="16">
        <v>362.78881144000002</v>
      </c>
      <c r="BW30" s="16">
        <v>393.58418130000001</v>
      </c>
      <c r="BX30" s="16">
        <v>408.36287105000002</v>
      </c>
      <c r="BY30" s="16">
        <v>411.18401670999998</v>
      </c>
      <c r="BZ30" s="16">
        <v>421.41255271</v>
      </c>
      <c r="CA30" s="16">
        <v>416.88220671000005</v>
      </c>
      <c r="CB30" s="16">
        <v>416.22849693999996</v>
      </c>
      <c r="CC30" s="16">
        <v>415.59384833000001</v>
      </c>
      <c r="CD30" s="16">
        <v>415.82604832999999</v>
      </c>
      <c r="CE30" s="16">
        <v>411.58825676999999</v>
      </c>
      <c r="CF30" s="16">
        <v>407.60376002999999</v>
      </c>
      <c r="CG30" s="16">
        <v>422.11180138000003</v>
      </c>
      <c r="CH30" s="16">
        <v>438.66379401999995</v>
      </c>
      <c r="CI30" s="16">
        <v>444.54691645000003</v>
      </c>
      <c r="CJ30" s="16">
        <v>456.30711092999996</v>
      </c>
      <c r="CK30" s="16">
        <v>460.00136445999999</v>
      </c>
      <c r="CL30" s="16">
        <v>457.24103342999996</v>
      </c>
      <c r="CM30" s="16">
        <v>468.75038211000003</v>
      </c>
      <c r="CN30" s="16">
        <v>471.11540718999993</v>
      </c>
      <c r="CO30" s="16">
        <v>471.13220422000001</v>
      </c>
      <c r="CP30" s="16">
        <v>482.66229345000005</v>
      </c>
      <c r="CQ30" s="16">
        <v>487.46561506</v>
      </c>
      <c r="CR30" s="16">
        <v>498.49478869000001</v>
      </c>
      <c r="CS30" s="16">
        <v>501.17971927000008</v>
      </c>
      <c r="CT30" s="16">
        <v>497.39864507000004</v>
      </c>
      <c r="CU30" s="16">
        <v>495.32360749000009</v>
      </c>
      <c r="CV30" s="16">
        <v>493.19673236</v>
      </c>
      <c r="CW30" s="16">
        <v>505.70293683000006</v>
      </c>
      <c r="CX30" s="16">
        <v>571.30211372000019</v>
      </c>
      <c r="CY30" s="16">
        <v>627.51071829999989</v>
      </c>
      <c r="CZ30" s="16">
        <v>636.31938742</v>
      </c>
      <c r="DA30" s="16">
        <v>638.69515725999986</v>
      </c>
      <c r="DB30" s="16">
        <v>640.47972026999992</v>
      </c>
      <c r="DC30" s="16">
        <v>644.79300655999975</v>
      </c>
      <c r="DD30" s="16">
        <v>640.25476033000007</v>
      </c>
      <c r="DE30" s="16">
        <v>641.68292000999998</v>
      </c>
      <c r="DF30" s="16">
        <v>693.95210278000002</v>
      </c>
      <c r="DG30" s="16">
        <v>691.15</v>
      </c>
      <c r="DH30" s="16">
        <v>683.18673437999996</v>
      </c>
      <c r="DI30" s="16">
        <v>664.96865983999999</v>
      </c>
      <c r="DJ30" s="16">
        <v>669.17863222000005</v>
      </c>
      <c r="DK30" s="16">
        <v>691.63077870999996</v>
      </c>
      <c r="DL30" s="16">
        <v>682.00570378000009</v>
      </c>
      <c r="DM30" s="16">
        <v>678.43994939999982</v>
      </c>
      <c r="DN30" s="16">
        <v>682.12396277000005</v>
      </c>
      <c r="DO30" s="16">
        <v>698.89789459999997</v>
      </c>
      <c r="DP30" s="16">
        <v>699.63783148000005</v>
      </c>
      <c r="DQ30" s="16">
        <v>699.96419673000014</v>
      </c>
      <c r="DR30" s="16">
        <v>719.11692248999987</v>
      </c>
      <c r="DS30" s="16">
        <v>719.01382738999996</v>
      </c>
      <c r="DT30" s="16">
        <v>741.05923980000011</v>
      </c>
      <c r="DU30" s="16">
        <v>752.81023564000009</v>
      </c>
      <c r="DV30" s="16">
        <v>769.26448055000003</v>
      </c>
      <c r="DW30" s="16">
        <v>874.77776782000012</v>
      </c>
      <c r="DX30" s="16">
        <v>881.55871026000011</v>
      </c>
      <c r="DY30" s="16">
        <v>876.15761559999999</v>
      </c>
      <c r="DZ30" s="16">
        <v>879.71936929000003</v>
      </c>
    </row>
    <row r="31" spans="1:130" ht="13" x14ac:dyDescent="0.3">
      <c r="A31" s="15" t="s">
        <v>43</v>
      </c>
      <c r="B31" s="16">
        <v>79.55161677000001</v>
      </c>
      <c r="C31" s="16">
        <v>53.894438239999999</v>
      </c>
      <c r="D31" s="16">
        <v>52.61789598</v>
      </c>
      <c r="E31" s="16">
        <v>52.476184680000003</v>
      </c>
      <c r="F31" s="16">
        <v>49.549841990000004</v>
      </c>
      <c r="G31" s="16">
        <v>49.109132180000003</v>
      </c>
      <c r="H31" s="16">
        <v>49.38541953</v>
      </c>
      <c r="I31" s="16">
        <v>49.033123920000001</v>
      </c>
      <c r="J31" s="16">
        <v>49.657856569999993</v>
      </c>
      <c r="K31" s="16">
        <v>63.386143490000002</v>
      </c>
      <c r="L31" s="16">
        <v>64.414166469999998</v>
      </c>
      <c r="M31" s="16">
        <v>68.140542730000007</v>
      </c>
      <c r="N31" s="16">
        <v>60.452830369999994</v>
      </c>
      <c r="O31" s="16">
        <v>75.015706299999991</v>
      </c>
      <c r="P31" s="16">
        <v>75.40397852000001</v>
      </c>
      <c r="Q31" s="16">
        <v>76.98598269</v>
      </c>
      <c r="R31" s="16">
        <v>80.630065220000006</v>
      </c>
      <c r="S31" s="16">
        <v>69.770998460000001</v>
      </c>
      <c r="T31" s="16">
        <v>79.740366739999999</v>
      </c>
      <c r="U31" s="16">
        <v>99.919521480000014</v>
      </c>
      <c r="V31" s="16">
        <v>119.23935382000001</v>
      </c>
      <c r="W31" s="16">
        <v>119.33597929999999</v>
      </c>
      <c r="X31" s="16">
        <v>118.03883679000002</v>
      </c>
      <c r="Y31" s="16">
        <v>82.993594580000007</v>
      </c>
      <c r="Z31" s="16">
        <v>52.012812779999997</v>
      </c>
      <c r="AA31" s="16">
        <v>51.932179410000003</v>
      </c>
      <c r="AB31" s="16">
        <v>51.904144389999999</v>
      </c>
      <c r="AC31" s="16">
        <v>51.541630680000004</v>
      </c>
      <c r="AD31" s="16">
        <v>51.473242230000004</v>
      </c>
      <c r="AE31" s="16">
        <v>46.681906220000002</v>
      </c>
      <c r="AF31" s="16">
        <v>53.26524208</v>
      </c>
      <c r="AG31" s="16">
        <v>56.850142280000007</v>
      </c>
      <c r="AH31" s="16">
        <v>58.174520579999999</v>
      </c>
      <c r="AI31" s="16">
        <v>58.330487320000003</v>
      </c>
      <c r="AJ31" s="16">
        <v>58.356216930000002</v>
      </c>
      <c r="AK31" s="16">
        <v>58.375130830000003</v>
      </c>
      <c r="AL31" s="16">
        <v>58.37123424</v>
      </c>
      <c r="AM31" s="16">
        <v>58.373431009999997</v>
      </c>
      <c r="AN31" s="16">
        <v>65.611279190000005</v>
      </c>
      <c r="AO31" s="16">
        <v>58.364184350000002</v>
      </c>
      <c r="AP31" s="16">
        <v>58.371864020000004</v>
      </c>
      <c r="AQ31" s="16">
        <v>58.327872430000006</v>
      </c>
      <c r="AR31" s="16">
        <v>43.334554300000001</v>
      </c>
      <c r="AS31" s="16">
        <v>43.334251100000003</v>
      </c>
      <c r="AT31" s="16">
        <v>43.334251100000003</v>
      </c>
      <c r="AU31" s="16">
        <v>44.497057410000004</v>
      </c>
      <c r="AV31" s="16">
        <v>44.768989350000005</v>
      </c>
      <c r="AW31" s="16">
        <v>44.768989350000005</v>
      </c>
      <c r="AX31" s="16">
        <v>43.636388610000004</v>
      </c>
      <c r="AY31" s="16">
        <v>51.763673370000006</v>
      </c>
      <c r="AZ31" s="16">
        <v>51.807826890000001</v>
      </c>
      <c r="BA31" s="16">
        <v>51.825352350000003</v>
      </c>
      <c r="BB31" s="16">
        <v>51.030761810000001</v>
      </c>
      <c r="BC31" s="16">
        <v>51.037055849999994</v>
      </c>
      <c r="BD31" s="16">
        <v>52.914132919999993</v>
      </c>
      <c r="BE31" s="16">
        <v>12.747842829999998</v>
      </c>
      <c r="BF31" s="16">
        <v>13.298815029999998</v>
      </c>
      <c r="BG31" s="16">
        <v>13.314836530000001</v>
      </c>
      <c r="BH31" s="16">
        <v>35.668053409999999</v>
      </c>
      <c r="BI31" s="16">
        <v>43.29239467</v>
      </c>
      <c r="BJ31" s="16">
        <v>41.417579790000005</v>
      </c>
      <c r="BK31" s="16">
        <v>41.417579789999998</v>
      </c>
      <c r="BL31" s="16">
        <v>41.417579789999998</v>
      </c>
      <c r="BM31" s="16">
        <v>43.894879789999997</v>
      </c>
      <c r="BN31" s="16">
        <v>43.894879789999997</v>
      </c>
      <c r="BO31" s="16">
        <v>21.314817559999995</v>
      </c>
      <c r="BP31" s="16">
        <v>21.560210559999994</v>
      </c>
      <c r="BQ31" s="16">
        <v>12.570210559999998</v>
      </c>
      <c r="BR31" s="16">
        <v>12.570210559999998</v>
      </c>
      <c r="BS31" s="16">
        <v>12.565411739999998</v>
      </c>
      <c r="BT31" s="16">
        <v>16.796868739999997</v>
      </c>
      <c r="BU31" s="16">
        <v>19.492220970000002</v>
      </c>
      <c r="BV31" s="16">
        <v>8.6388199999999991</v>
      </c>
      <c r="BW31" s="16">
        <v>8.6340599999999998</v>
      </c>
      <c r="BX31" s="16">
        <v>8.6799799999999987</v>
      </c>
      <c r="BY31" s="16">
        <v>8.6758600000000001</v>
      </c>
      <c r="BZ31" s="16">
        <v>4.7713199999999993</v>
      </c>
      <c r="CA31" s="16">
        <v>4.7670900000000005</v>
      </c>
      <c r="CB31" s="16">
        <v>4.7670900000000005</v>
      </c>
      <c r="CC31" s="16">
        <v>4.7624499999999994</v>
      </c>
      <c r="CD31" s="16">
        <v>4.7624499999999994</v>
      </c>
      <c r="CE31" s="16">
        <v>4.8209999999999997</v>
      </c>
      <c r="CF31" s="16">
        <v>4.8209999999999997</v>
      </c>
      <c r="CG31" s="16">
        <v>4.8209999999999997</v>
      </c>
      <c r="CH31" s="16">
        <v>4.8209999999999997</v>
      </c>
      <c r="CI31" s="16">
        <v>4.8209999999999997</v>
      </c>
      <c r="CJ31" s="16">
        <v>4.8209999999999997</v>
      </c>
      <c r="CK31" s="16">
        <v>4.8209999999999997</v>
      </c>
      <c r="CL31" s="16">
        <v>4.8209999999999997</v>
      </c>
      <c r="CM31" s="16">
        <v>4.9210000000000003</v>
      </c>
      <c r="CN31" s="16">
        <v>4.9210000000000003</v>
      </c>
      <c r="CO31" s="16">
        <v>4.9210000000000003</v>
      </c>
      <c r="CP31" s="16">
        <v>4.9210000000000003</v>
      </c>
      <c r="CQ31" s="16">
        <v>4.907</v>
      </c>
      <c r="CR31" s="16">
        <v>4.907</v>
      </c>
      <c r="CS31" s="16">
        <v>4.907</v>
      </c>
      <c r="CT31" s="16">
        <v>4.907</v>
      </c>
      <c r="CU31" s="16">
        <v>4.4000000000000004</v>
      </c>
      <c r="CV31" s="16">
        <v>4.4000000000000004</v>
      </c>
      <c r="CW31" s="16">
        <v>4.4000000000000004</v>
      </c>
      <c r="CX31" s="16">
        <v>4.4000000000000004</v>
      </c>
      <c r="CY31" s="16">
        <v>4.4000000000000004</v>
      </c>
      <c r="CZ31" s="16">
        <v>4.4000000000000004</v>
      </c>
      <c r="DA31" s="16">
        <v>4.4000000000000004</v>
      </c>
      <c r="DB31" s="16">
        <v>4.4000000000000004</v>
      </c>
      <c r="DC31" s="16">
        <v>4.4000000000000004</v>
      </c>
      <c r="DD31" s="16">
        <v>4.4000000000000004</v>
      </c>
      <c r="DE31" s="16">
        <v>4.4000000000000004</v>
      </c>
      <c r="DF31" s="16">
        <v>4.4000000000000004</v>
      </c>
      <c r="DG31" s="16">
        <v>4.4000000000000004</v>
      </c>
      <c r="DH31" s="16">
        <v>0</v>
      </c>
      <c r="DI31" s="16">
        <v>0</v>
      </c>
      <c r="DJ31" s="16">
        <v>20</v>
      </c>
      <c r="DK31" s="16">
        <v>20.096259999999997</v>
      </c>
      <c r="DL31" s="16">
        <v>20.8141</v>
      </c>
      <c r="DM31" s="16">
        <v>21.476749999999999</v>
      </c>
      <c r="DN31" s="16">
        <v>21.03931</v>
      </c>
      <c r="DO31" s="16">
        <v>21.064080000000001</v>
      </c>
      <c r="DP31" s="16">
        <v>22.539337540000005</v>
      </c>
      <c r="DQ31" s="16">
        <v>22.514781410000005</v>
      </c>
      <c r="DR31" s="16">
        <v>22.570829610000004</v>
      </c>
      <c r="DS31" s="16">
        <v>29.490949610000001</v>
      </c>
      <c r="DT31" s="16">
        <v>9.4629994000000011</v>
      </c>
      <c r="DU31" s="16">
        <v>9.5656340999999987</v>
      </c>
      <c r="DV31" s="16">
        <v>9.5656340999999987</v>
      </c>
      <c r="DW31" s="16">
        <v>8.5754640999999996</v>
      </c>
      <c r="DX31" s="16">
        <v>7.8396740999999999</v>
      </c>
      <c r="DY31" s="16">
        <v>7.7236741000000002</v>
      </c>
      <c r="DZ31" s="16">
        <v>7.8031741000000006</v>
      </c>
    </row>
    <row r="32" spans="1:130" ht="13" x14ac:dyDescent="0.3">
      <c r="A32" s="15" t="s">
        <v>44</v>
      </c>
      <c r="B32" s="16">
        <v>375.0613808599993</v>
      </c>
      <c r="C32" s="16">
        <v>395.32792360999929</v>
      </c>
      <c r="D32" s="16">
        <v>405.72315050999941</v>
      </c>
      <c r="E32" s="16">
        <v>400.07062113999928</v>
      </c>
      <c r="F32" s="16">
        <v>394.5554223799993</v>
      </c>
      <c r="G32" s="16">
        <v>431.77971070999928</v>
      </c>
      <c r="H32" s="16">
        <v>431.31606676999928</v>
      </c>
      <c r="I32" s="16">
        <v>421.18225872999926</v>
      </c>
      <c r="J32" s="16">
        <v>392.00225055999925</v>
      </c>
      <c r="K32" s="16">
        <v>407.88041772999929</v>
      </c>
      <c r="L32" s="16">
        <v>367.88780435999934</v>
      </c>
      <c r="M32" s="16">
        <v>373.99541760999932</v>
      </c>
      <c r="N32" s="16">
        <v>256.8744749599993</v>
      </c>
      <c r="O32" s="16">
        <v>240.31703798999922</v>
      </c>
      <c r="P32" s="16">
        <v>240.34093347999928</v>
      </c>
      <c r="Q32" s="16">
        <v>257.65311840999925</v>
      </c>
      <c r="R32" s="16">
        <v>254.98956222999928</v>
      </c>
      <c r="S32" s="16">
        <v>262.22129701999927</v>
      </c>
      <c r="T32" s="16">
        <v>255.66469022999922</v>
      </c>
      <c r="U32" s="16">
        <v>251.3061059799993</v>
      </c>
      <c r="V32" s="16">
        <v>259.57008900999932</v>
      </c>
      <c r="W32" s="16">
        <v>260.72751783999928</v>
      </c>
      <c r="X32" s="16">
        <v>265.22317027999924</v>
      </c>
      <c r="Y32" s="16">
        <v>259.25552832999927</v>
      </c>
      <c r="Z32" s="16">
        <v>245.40104677999932</v>
      </c>
      <c r="AA32" s="16">
        <v>240.30575384999929</v>
      </c>
      <c r="AB32" s="16">
        <v>244.36109698999928</v>
      </c>
      <c r="AC32" s="16">
        <v>244.17560045999929</v>
      </c>
      <c r="AD32" s="16">
        <v>236.16651149999927</v>
      </c>
      <c r="AE32" s="16">
        <v>240.11226822999922</v>
      </c>
      <c r="AF32" s="16">
        <v>251.17185035999927</v>
      </c>
      <c r="AG32" s="16">
        <v>249.08763389999928</v>
      </c>
      <c r="AH32" s="16">
        <v>234.90235911999929</v>
      </c>
      <c r="AI32" s="16">
        <v>232.78904563999927</v>
      </c>
      <c r="AJ32" s="16">
        <v>227.75570907999926</v>
      </c>
      <c r="AK32" s="16">
        <v>229.65646991999932</v>
      </c>
      <c r="AL32" s="16">
        <v>234.92333475999931</v>
      </c>
      <c r="AM32" s="16">
        <v>230.08453810999933</v>
      </c>
      <c r="AN32" s="16">
        <v>231.53158176999929</v>
      </c>
      <c r="AO32" s="16">
        <v>241.39550421999928</v>
      </c>
      <c r="AP32" s="16">
        <v>233.05992800999928</v>
      </c>
      <c r="AQ32" s="16">
        <v>232.84898018999922</v>
      </c>
      <c r="AR32" s="16">
        <v>231.21834605999925</v>
      </c>
      <c r="AS32" s="16">
        <v>225.01247862999929</v>
      </c>
      <c r="AT32" s="16">
        <v>223.85373004999926</v>
      </c>
      <c r="AU32" s="16">
        <v>180.5249571899993</v>
      </c>
      <c r="AV32" s="16">
        <v>174.1712826399993</v>
      </c>
      <c r="AW32" s="16">
        <v>171.43364570999933</v>
      </c>
      <c r="AX32" s="16">
        <v>146.57363890999929</v>
      </c>
      <c r="AY32" s="16">
        <v>143.1691318499993</v>
      </c>
      <c r="AZ32" s="16">
        <v>142.89640525999928</v>
      </c>
      <c r="BA32" s="16">
        <v>142.58528433999928</v>
      </c>
      <c r="BB32" s="16">
        <v>143.08225943999926</v>
      </c>
      <c r="BC32" s="16">
        <v>149.40753750999929</v>
      </c>
      <c r="BD32" s="16">
        <v>155.86416947999925</v>
      </c>
      <c r="BE32" s="16">
        <v>137.49201248999927</v>
      </c>
      <c r="BF32" s="16">
        <v>138.45534923999929</v>
      </c>
      <c r="BG32" s="16">
        <v>132.65480551999929</v>
      </c>
      <c r="BH32" s="16">
        <v>135.54580777999931</v>
      </c>
      <c r="BI32" s="16">
        <v>139.02399453999931</v>
      </c>
      <c r="BJ32" s="16">
        <v>116.48724765999928</v>
      </c>
      <c r="BK32" s="16">
        <v>113.01047256999928</v>
      </c>
      <c r="BL32" s="16">
        <v>113.01047256999928</v>
      </c>
      <c r="BM32" s="16">
        <v>108.6134683899993</v>
      </c>
      <c r="BN32" s="16">
        <v>118.23876838999929</v>
      </c>
      <c r="BO32" s="16">
        <v>106.56802208999929</v>
      </c>
      <c r="BP32" s="16">
        <v>112.6850180999993</v>
      </c>
      <c r="BQ32" s="16">
        <v>70.112387199999304</v>
      </c>
      <c r="BR32" s="16">
        <v>63.990999126539961</v>
      </c>
      <c r="BS32" s="16">
        <v>64.718768156539966</v>
      </c>
      <c r="BT32" s="16">
        <v>72.584488879999284</v>
      </c>
      <c r="BU32" s="16">
        <v>67.113953879999301</v>
      </c>
      <c r="BV32" s="16">
        <v>54.690235430000001</v>
      </c>
      <c r="BW32" s="16">
        <v>55.41118093</v>
      </c>
      <c r="BX32" s="16">
        <v>55.0976</v>
      </c>
      <c r="BY32" s="16">
        <v>50.314511860000003</v>
      </c>
      <c r="BZ32" s="16">
        <v>43.588125930000004</v>
      </c>
      <c r="CA32" s="16">
        <v>43.05312593</v>
      </c>
      <c r="CB32" s="16">
        <v>62.853185929999995</v>
      </c>
      <c r="CC32" s="16">
        <v>59.295199999999994</v>
      </c>
      <c r="CD32" s="16">
        <v>52.883449999999996</v>
      </c>
      <c r="CE32" s="16">
        <v>49.795540000000003</v>
      </c>
      <c r="CF32" s="16">
        <v>43.020202320000003</v>
      </c>
      <c r="CG32" s="16">
        <v>39.678809999999999</v>
      </c>
      <c r="CH32" s="16">
        <v>43.18629</v>
      </c>
      <c r="CI32" s="16">
        <v>45.606290000000001</v>
      </c>
      <c r="CJ32" s="16">
        <v>46.196289999999998</v>
      </c>
      <c r="CK32" s="16">
        <v>44.464190590000001</v>
      </c>
      <c r="CL32" s="16">
        <v>45.196260590000009</v>
      </c>
      <c r="CM32" s="16">
        <v>44.860050590000007</v>
      </c>
      <c r="CN32" s="16">
        <v>48.396230590000009</v>
      </c>
      <c r="CO32" s="16">
        <v>51.126230590000006</v>
      </c>
      <c r="CP32" s="16">
        <v>49.671630589999999</v>
      </c>
      <c r="CQ32" s="16">
        <v>48.654860590000006</v>
      </c>
      <c r="CR32" s="16">
        <v>48.324720590000005</v>
      </c>
      <c r="CS32" s="16">
        <v>46.537760590000005</v>
      </c>
      <c r="CT32" s="16">
        <v>57.587940589999995</v>
      </c>
      <c r="CU32" s="16">
        <v>53.005197520000003</v>
      </c>
      <c r="CV32" s="16">
        <v>48.091127520000001</v>
      </c>
      <c r="CW32" s="16">
        <v>50.262360690000001</v>
      </c>
      <c r="CX32" s="16">
        <v>50.049020690000006</v>
      </c>
      <c r="CY32" s="16">
        <v>50.472600690000007</v>
      </c>
      <c r="CZ32" s="16">
        <v>55.726524890000015</v>
      </c>
      <c r="DA32" s="16">
        <v>58.489524890000013</v>
      </c>
      <c r="DB32" s="16">
        <v>60.254067450000008</v>
      </c>
      <c r="DC32" s="16">
        <v>54.252241850000004</v>
      </c>
      <c r="DD32" s="16">
        <v>54.478241850000003</v>
      </c>
      <c r="DE32" s="16">
        <v>54.262171850000016</v>
      </c>
      <c r="DF32" s="16">
        <v>51.246096550000011</v>
      </c>
      <c r="DG32" s="16">
        <v>46.2</v>
      </c>
      <c r="DH32" s="16">
        <v>46.248748290000002</v>
      </c>
      <c r="DI32" s="16">
        <v>48.143110000000007</v>
      </c>
      <c r="DJ32" s="16">
        <v>46.165110000000006</v>
      </c>
      <c r="DK32" s="16">
        <v>46.044390000000007</v>
      </c>
      <c r="DL32" s="16">
        <v>44.370990000000013</v>
      </c>
      <c r="DM32" s="16">
        <v>49.864489999999996</v>
      </c>
      <c r="DN32" s="16">
        <v>47.049869999999999</v>
      </c>
      <c r="DO32" s="16">
        <v>66.129589209999992</v>
      </c>
      <c r="DP32" s="16">
        <v>69.327969209999992</v>
      </c>
      <c r="DQ32" s="16">
        <v>68.103059210000012</v>
      </c>
      <c r="DR32" s="16">
        <v>63.65497946</v>
      </c>
      <c r="DS32" s="16">
        <v>55.932419460000006</v>
      </c>
      <c r="DT32" s="16">
        <v>55.487239460000005</v>
      </c>
      <c r="DU32" s="16">
        <v>60.615579999999994</v>
      </c>
      <c r="DV32" s="16">
        <v>62.317699999999995</v>
      </c>
      <c r="DW32" s="16">
        <v>71.683069840000002</v>
      </c>
      <c r="DX32" s="16">
        <v>73.14791000000001</v>
      </c>
      <c r="DY32" s="16">
        <v>75.149549999999991</v>
      </c>
      <c r="DZ32" s="16">
        <v>75.123800000000003</v>
      </c>
    </row>
    <row r="33" spans="1:130" ht="13" x14ac:dyDescent="0.3">
      <c r="A33" s="15" t="s">
        <v>45</v>
      </c>
      <c r="B33" s="16">
        <v>0</v>
      </c>
      <c r="C33" s="16"/>
      <c r="D33" s="16"/>
      <c r="E33" s="16"/>
      <c r="F33" s="16"/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6">
        <v>0</v>
      </c>
      <c r="X33" s="16">
        <v>0</v>
      </c>
      <c r="Y33" s="16">
        <v>0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0</v>
      </c>
      <c r="AF33" s="16">
        <v>0</v>
      </c>
      <c r="AG33" s="16">
        <v>0</v>
      </c>
      <c r="AH33" s="16">
        <v>0</v>
      </c>
      <c r="AI33" s="16">
        <v>0</v>
      </c>
      <c r="AJ33" s="16">
        <v>0</v>
      </c>
      <c r="AK33" s="16">
        <v>0</v>
      </c>
      <c r="AL33" s="16">
        <v>0</v>
      </c>
      <c r="AM33" s="16">
        <v>0</v>
      </c>
      <c r="AN33" s="16">
        <v>0</v>
      </c>
      <c r="AO33" s="16">
        <v>0</v>
      </c>
      <c r="AP33" s="16">
        <v>0</v>
      </c>
      <c r="AQ33" s="16">
        <v>0</v>
      </c>
      <c r="AR33" s="16">
        <v>0</v>
      </c>
      <c r="AS33" s="16">
        <v>0</v>
      </c>
      <c r="AT33" s="16">
        <v>0</v>
      </c>
      <c r="AU33" s="16">
        <v>0</v>
      </c>
      <c r="AV33" s="16">
        <v>0</v>
      </c>
      <c r="AW33" s="16">
        <v>0</v>
      </c>
      <c r="AX33" s="16">
        <v>0</v>
      </c>
      <c r="AY33" s="16">
        <v>0</v>
      </c>
      <c r="AZ33" s="16">
        <v>0</v>
      </c>
      <c r="BA33" s="16">
        <v>0</v>
      </c>
      <c r="BB33" s="16">
        <v>0</v>
      </c>
      <c r="BC33" s="16">
        <v>0</v>
      </c>
      <c r="BD33" s="16">
        <v>0</v>
      </c>
      <c r="BE33" s="16">
        <v>0</v>
      </c>
      <c r="BF33" s="16">
        <v>0</v>
      </c>
      <c r="BG33" s="16">
        <v>0</v>
      </c>
      <c r="BH33" s="16">
        <v>0</v>
      </c>
      <c r="BI33" s="16">
        <v>0</v>
      </c>
      <c r="BJ33" s="16">
        <v>0</v>
      </c>
      <c r="BK33" s="16">
        <v>0</v>
      </c>
      <c r="BL33" s="16">
        <v>0</v>
      </c>
      <c r="BM33" s="16">
        <v>0</v>
      </c>
      <c r="BN33" s="16">
        <v>0</v>
      </c>
      <c r="BO33" s="16">
        <v>0</v>
      </c>
      <c r="BP33" s="16">
        <v>0</v>
      </c>
      <c r="BQ33" s="16">
        <v>0</v>
      </c>
      <c r="BR33" s="16">
        <v>0</v>
      </c>
      <c r="BS33" s="16">
        <v>0</v>
      </c>
      <c r="BT33" s="16">
        <v>0</v>
      </c>
      <c r="BU33" s="16">
        <v>0</v>
      </c>
      <c r="BV33" s="16">
        <v>0</v>
      </c>
      <c r="BW33" s="16">
        <v>0</v>
      </c>
      <c r="BX33" s="16">
        <v>0</v>
      </c>
      <c r="BY33" s="16">
        <v>0</v>
      </c>
      <c r="BZ33" s="16">
        <v>0</v>
      </c>
      <c r="CA33" s="16">
        <v>0</v>
      </c>
      <c r="CB33" s="16">
        <v>0</v>
      </c>
      <c r="CC33" s="16">
        <v>0</v>
      </c>
      <c r="CD33" s="16">
        <v>0</v>
      </c>
      <c r="CE33" s="16">
        <v>0</v>
      </c>
      <c r="CF33" s="16">
        <v>0</v>
      </c>
      <c r="CG33" s="16">
        <v>0</v>
      </c>
      <c r="CH33" s="16">
        <v>0</v>
      </c>
      <c r="CI33" s="16">
        <v>0</v>
      </c>
      <c r="CJ33" s="16">
        <v>0</v>
      </c>
      <c r="CK33" s="16">
        <v>0</v>
      </c>
      <c r="CL33" s="16">
        <v>0</v>
      </c>
      <c r="CM33" s="16">
        <v>0</v>
      </c>
      <c r="CN33" s="16">
        <v>0</v>
      </c>
      <c r="CO33" s="16">
        <v>0</v>
      </c>
      <c r="CP33" s="16">
        <v>0</v>
      </c>
      <c r="CQ33" s="16">
        <v>0</v>
      </c>
      <c r="CR33" s="16">
        <v>0</v>
      </c>
      <c r="CS33" s="16">
        <v>0</v>
      </c>
      <c r="CT33" s="16">
        <v>0</v>
      </c>
      <c r="CU33" s="16">
        <v>0</v>
      </c>
      <c r="CV33" s="16">
        <v>0</v>
      </c>
      <c r="CW33" s="16">
        <v>0</v>
      </c>
      <c r="CX33" s="16">
        <v>0</v>
      </c>
      <c r="CY33" s="16">
        <v>0</v>
      </c>
      <c r="CZ33" s="16">
        <v>0</v>
      </c>
      <c r="DA33" s="16">
        <v>0</v>
      </c>
      <c r="DB33" s="16">
        <v>0</v>
      </c>
      <c r="DC33" s="16">
        <v>0</v>
      </c>
      <c r="DD33" s="16">
        <v>0</v>
      </c>
      <c r="DE33" s="16">
        <v>0</v>
      </c>
      <c r="DF33" s="16">
        <v>0</v>
      </c>
      <c r="DG33" s="16">
        <v>0</v>
      </c>
      <c r="DH33" s="16">
        <v>0</v>
      </c>
      <c r="DI33" s="16">
        <v>0</v>
      </c>
      <c r="DJ33" s="16">
        <v>0</v>
      </c>
      <c r="DK33" s="16">
        <v>0</v>
      </c>
      <c r="DL33" s="16">
        <v>0</v>
      </c>
      <c r="DM33" s="16">
        <v>0</v>
      </c>
      <c r="DN33" s="16">
        <v>0</v>
      </c>
      <c r="DO33" s="16">
        <v>0</v>
      </c>
      <c r="DP33" s="16">
        <v>0</v>
      </c>
      <c r="DQ33" s="16">
        <v>0</v>
      </c>
      <c r="DR33" s="16">
        <v>0</v>
      </c>
      <c r="DS33" s="16">
        <v>0</v>
      </c>
      <c r="DT33" s="16">
        <v>0</v>
      </c>
      <c r="DU33" s="16">
        <v>0</v>
      </c>
      <c r="DV33" s="16">
        <v>0</v>
      </c>
      <c r="DW33" s="16">
        <v>0</v>
      </c>
      <c r="DX33" s="16">
        <v>0</v>
      </c>
      <c r="DY33" s="16">
        <v>0</v>
      </c>
      <c r="DZ33" s="16">
        <v>0</v>
      </c>
    </row>
    <row r="34" spans="1:130" ht="13" x14ac:dyDescent="0.3">
      <c r="A34" s="15" t="s">
        <v>46</v>
      </c>
      <c r="B34" s="16">
        <v>96.817270570000005</v>
      </c>
      <c r="C34" s="16">
        <v>99.721223389999992</v>
      </c>
      <c r="D34" s="16">
        <v>99.270781070000012</v>
      </c>
      <c r="E34" s="16">
        <v>107.36674921000001</v>
      </c>
      <c r="F34" s="16">
        <v>101.29066271000001</v>
      </c>
      <c r="G34" s="16">
        <v>83.300730539999989</v>
      </c>
      <c r="H34" s="16">
        <v>93.601207850000009</v>
      </c>
      <c r="I34" s="16">
        <v>91.278214729999988</v>
      </c>
      <c r="J34" s="16">
        <v>91.064142720000007</v>
      </c>
      <c r="K34" s="16">
        <v>90.830623149999994</v>
      </c>
      <c r="L34" s="16">
        <v>56.767641160000004</v>
      </c>
      <c r="M34" s="16">
        <v>59.304534429999997</v>
      </c>
      <c r="N34" s="16">
        <v>49.677728680000001</v>
      </c>
      <c r="O34" s="16">
        <v>89.60071868</v>
      </c>
      <c r="P34" s="16">
        <v>95.341468680000006</v>
      </c>
      <c r="Q34" s="16">
        <v>98.588170089999991</v>
      </c>
      <c r="R34" s="16">
        <v>98.078920089999983</v>
      </c>
      <c r="S34" s="16">
        <v>98.88067817000001</v>
      </c>
      <c r="T34" s="16">
        <v>98.631773949999996</v>
      </c>
      <c r="U34" s="16">
        <v>98.68604237000001</v>
      </c>
      <c r="V34" s="16">
        <v>54.386794010000003</v>
      </c>
      <c r="W34" s="16">
        <v>55.299076689999993</v>
      </c>
      <c r="X34" s="16">
        <v>57.553726930000003</v>
      </c>
      <c r="Y34" s="16">
        <v>57.767708469999995</v>
      </c>
      <c r="Z34" s="16">
        <v>30.512181590000001</v>
      </c>
      <c r="AA34" s="16">
        <v>30.742797109999998</v>
      </c>
      <c r="AB34" s="16">
        <v>29.06472896</v>
      </c>
      <c r="AC34" s="16">
        <v>32.215123900000002</v>
      </c>
      <c r="AD34" s="16">
        <v>34.969237900000003</v>
      </c>
      <c r="AE34" s="16">
        <v>29.403987900000001</v>
      </c>
      <c r="AF34" s="16">
        <v>36.732024629999998</v>
      </c>
      <c r="AG34" s="16">
        <v>36.873771399999995</v>
      </c>
      <c r="AH34" s="16">
        <v>27.218188520000002</v>
      </c>
      <c r="AI34" s="16">
        <v>26.344645870000001</v>
      </c>
      <c r="AJ34" s="16">
        <v>26.751645870000001</v>
      </c>
      <c r="AK34" s="16">
        <v>27.718970869999996</v>
      </c>
      <c r="AL34" s="16">
        <v>30.983491089999998</v>
      </c>
      <c r="AM34" s="16">
        <v>30.837175879999997</v>
      </c>
      <c r="AN34" s="16">
        <v>37.127092160000004</v>
      </c>
      <c r="AO34" s="16">
        <v>31.304884959999999</v>
      </c>
      <c r="AP34" s="16">
        <v>31.130035649999996</v>
      </c>
      <c r="AQ34" s="16">
        <v>27.424557819999997</v>
      </c>
      <c r="AR34" s="16">
        <v>27.427024699999997</v>
      </c>
      <c r="AS34" s="16">
        <v>14.189166370000001</v>
      </c>
      <c r="AT34" s="16">
        <v>14.55932737</v>
      </c>
      <c r="AU34" s="16">
        <v>16.079327370000001</v>
      </c>
      <c r="AV34" s="16">
        <v>16.080166370000001</v>
      </c>
      <c r="AW34" s="16">
        <v>11.080166370000001</v>
      </c>
      <c r="AX34" s="16">
        <v>9.730166370000001</v>
      </c>
      <c r="AY34" s="16">
        <v>9.8301663700000006</v>
      </c>
      <c r="AZ34" s="16">
        <v>9.8301663700000006</v>
      </c>
      <c r="BA34" s="16">
        <v>9.8301663700000006</v>
      </c>
      <c r="BB34" s="16">
        <v>11.830166370000001</v>
      </c>
      <c r="BC34" s="16">
        <v>11.730166370000001</v>
      </c>
      <c r="BD34" s="16">
        <v>14.230166370000001</v>
      </c>
      <c r="BE34" s="16">
        <v>15.214339369999999</v>
      </c>
      <c r="BF34" s="16">
        <v>15.201909369999999</v>
      </c>
      <c r="BG34" s="16">
        <v>15.189907430000002</v>
      </c>
      <c r="BH34" s="16">
        <v>14.90756743</v>
      </c>
      <c r="BI34" s="16">
        <v>21.465437429999998</v>
      </c>
      <c r="BJ34" s="16">
        <v>24.77751743</v>
      </c>
      <c r="BK34" s="16">
        <v>21.262974430000003</v>
      </c>
      <c r="BL34" s="16">
        <v>21.262974430000003</v>
      </c>
      <c r="BM34" s="16">
        <v>12.24023102</v>
      </c>
      <c r="BN34" s="16">
        <v>11.010051019999999</v>
      </c>
      <c r="BO34" s="16">
        <v>37.883671019999994</v>
      </c>
      <c r="BP34" s="16">
        <v>41.705336019999997</v>
      </c>
      <c r="BQ34" s="16">
        <v>41.705336019999997</v>
      </c>
      <c r="BR34" s="16">
        <v>41.484134776399912</v>
      </c>
      <c r="BS34" s="16">
        <v>42.164134776399912</v>
      </c>
      <c r="BT34" s="16">
        <v>42.316166019999997</v>
      </c>
      <c r="BU34" s="16">
        <v>25.302316019999999</v>
      </c>
      <c r="BV34" s="16">
        <v>18.158300000000004</v>
      </c>
      <c r="BW34" s="16">
        <v>18.144970000000001</v>
      </c>
      <c r="BX34" s="16">
        <v>45.098010000000002</v>
      </c>
      <c r="BY34" s="16">
        <v>35.869610000000002</v>
      </c>
      <c r="BZ34" s="16">
        <v>39.300719999999998</v>
      </c>
      <c r="CA34" s="16">
        <v>45.896320000000003</v>
      </c>
      <c r="CB34" s="16">
        <v>43.903190000000002</v>
      </c>
      <c r="CC34" s="16">
        <v>31.955439079999998</v>
      </c>
      <c r="CD34" s="16">
        <v>52.908753820000008</v>
      </c>
      <c r="CE34" s="16">
        <v>19.282953820000003</v>
      </c>
      <c r="CF34" s="16">
        <v>19.879650000000002</v>
      </c>
      <c r="CG34" s="16">
        <v>20.463112399999996</v>
      </c>
      <c r="CH34" s="16">
        <v>15.149098480000001</v>
      </c>
      <c r="CI34" s="16">
        <v>15.13373129</v>
      </c>
      <c r="CJ34" s="16">
        <v>15.116909380000001</v>
      </c>
      <c r="CK34" s="16">
        <v>15.098855590000001</v>
      </c>
      <c r="CL34" s="16">
        <v>15.098855590000001</v>
      </c>
      <c r="CM34" s="16">
        <v>27.581995990000003</v>
      </c>
      <c r="CN34" s="16">
        <v>37.599745990000002</v>
      </c>
      <c r="CO34" s="16">
        <v>38.172113020000005</v>
      </c>
      <c r="CP34" s="16">
        <v>38.145603020000003</v>
      </c>
      <c r="CQ34" s="16">
        <v>39.85664302</v>
      </c>
      <c r="CR34" s="16">
        <v>39.822890379999997</v>
      </c>
      <c r="CS34" s="16">
        <v>34.218309410000003</v>
      </c>
      <c r="CT34" s="16">
        <v>34.19585301</v>
      </c>
      <c r="CU34" s="16">
        <v>33.063908570000002</v>
      </c>
      <c r="CV34" s="16">
        <v>33.049809570000001</v>
      </c>
      <c r="CW34" s="16">
        <v>33.03452205</v>
      </c>
      <c r="CX34" s="16">
        <v>32.875928350000002</v>
      </c>
      <c r="CY34" s="16">
        <v>31.46837</v>
      </c>
      <c r="CZ34" s="16">
        <v>31.45937</v>
      </c>
      <c r="DA34" s="16">
        <v>30.525369999999999</v>
      </c>
      <c r="DB34" s="16">
        <v>29.542860000000001</v>
      </c>
      <c r="DC34" s="16">
        <v>29.765990000000002</v>
      </c>
      <c r="DD34" s="16">
        <v>29.765990000000002</v>
      </c>
      <c r="DE34" s="16">
        <v>29.765990000000002</v>
      </c>
      <c r="DF34" s="16">
        <v>30.803979999999999</v>
      </c>
      <c r="DG34" s="16">
        <v>30.8</v>
      </c>
      <c r="DH34" s="16">
        <v>30.803979999999999</v>
      </c>
      <c r="DI34" s="16">
        <v>30.803979999999999</v>
      </c>
      <c r="DJ34" s="16">
        <v>30.803979999999999</v>
      </c>
      <c r="DK34" s="16">
        <v>33.350079999999998</v>
      </c>
      <c r="DL34" s="16">
        <v>28.89949</v>
      </c>
      <c r="DM34" s="16">
        <v>28.8995</v>
      </c>
      <c r="DN34" s="16">
        <v>37.899500000000003</v>
      </c>
      <c r="DO34" s="16">
        <v>37.888789999999993</v>
      </c>
      <c r="DP34" s="16">
        <v>37.868290000000002</v>
      </c>
      <c r="DQ34" s="16">
        <v>37.853720000000003</v>
      </c>
      <c r="DR34" s="16">
        <v>39.78031</v>
      </c>
      <c r="DS34" s="16">
        <v>40.149209999999997</v>
      </c>
      <c r="DT34" s="16">
        <v>25.50891</v>
      </c>
      <c r="DU34" s="16">
        <v>22.49278</v>
      </c>
      <c r="DV34" s="16">
        <v>22.480480000000004</v>
      </c>
      <c r="DW34" s="16">
        <v>38.704560000000008</v>
      </c>
      <c r="DX34" s="16">
        <v>39.886673790000003</v>
      </c>
      <c r="DY34" s="16">
        <v>39.812090299999994</v>
      </c>
      <c r="DZ34" s="16">
        <v>39.867044330000006</v>
      </c>
    </row>
    <row r="35" spans="1:130" ht="13" x14ac:dyDescent="0.3">
      <c r="A35" s="15" t="s">
        <v>47</v>
      </c>
      <c r="B35" s="16">
        <v>8.8010000000000002</v>
      </c>
      <c r="C35" s="16">
        <v>24.657999999999998</v>
      </c>
      <c r="D35" s="16">
        <v>24.757999999999999</v>
      </c>
      <c r="E35" s="16">
        <v>20.757999999999999</v>
      </c>
      <c r="F35" s="16">
        <v>5.4007199999999997</v>
      </c>
      <c r="G35" s="16">
        <v>3.3969999999999998</v>
      </c>
      <c r="H35" s="16">
        <v>2.649</v>
      </c>
      <c r="I35" s="16">
        <v>9.18</v>
      </c>
      <c r="J35" s="16">
        <v>9.18</v>
      </c>
      <c r="K35" s="16">
        <v>1.5</v>
      </c>
      <c r="L35" s="16">
        <v>1.5</v>
      </c>
      <c r="M35" s="16">
        <v>1.5</v>
      </c>
      <c r="N35" s="16">
        <v>1.5</v>
      </c>
      <c r="O35" s="16">
        <v>11.5</v>
      </c>
      <c r="P35" s="16">
        <v>11.5</v>
      </c>
      <c r="Q35" s="16">
        <v>11.5</v>
      </c>
      <c r="R35" s="16">
        <v>11.5</v>
      </c>
      <c r="S35" s="16">
        <v>11.5</v>
      </c>
      <c r="T35" s="16">
        <v>11.262</v>
      </c>
      <c r="U35" s="16">
        <v>10.72223</v>
      </c>
      <c r="V35" s="16">
        <v>12.570964999999999</v>
      </c>
      <c r="W35" s="16">
        <v>2.8119999999999998</v>
      </c>
      <c r="X35" s="16">
        <v>2.8119999999999998</v>
      </c>
      <c r="Y35" s="16">
        <v>1.012</v>
      </c>
      <c r="Z35" s="16">
        <v>0.75</v>
      </c>
      <c r="AA35" s="16">
        <v>0.2</v>
      </c>
      <c r="AB35" s="16">
        <v>0.2</v>
      </c>
      <c r="AC35" s="16">
        <v>0.2</v>
      </c>
      <c r="AD35" s="16">
        <v>1.3300000000000011E-2</v>
      </c>
      <c r="AE35" s="16">
        <v>0</v>
      </c>
      <c r="AF35" s="16">
        <v>0</v>
      </c>
      <c r="AG35" s="16">
        <v>0</v>
      </c>
      <c r="AH35" s="16">
        <v>0</v>
      </c>
      <c r="AI35" s="16">
        <v>0</v>
      </c>
      <c r="AJ35" s="16">
        <v>16.92925</v>
      </c>
      <c r="AK35" s="16">
        <v>18.013249999999999</v>
      </c>
      <c r="AL35" s="16">
        <v>21.128250000000001</v>
      </c>
      <c r="AM35" s="16">
        <v>22.137250000000002</v>
      </c>
      <c r="AN35" s="16">
        <v>14.22125</v>
      </c>
      <c r="AO35" s="16">
        <v>24.351924999999998</v>
      </c>
      <c r="AP35" s="16">
        <v>20.674825000000002</v>
      </c>
      <c r="AQ35" s="16">
        <v>14.399719000000003</v>
      </c>
      <c r="AR35" s="16">
        <v>28.172739</v>
      </c>
      <c r="AS35" s="16">
        <v>32.499738999999998</v>
      </c>
      <c r="AT35" s="16">
        <v>31.328739000000002</v>
      </c>
      <c r="AU35" s="16">
        <v>32.756915399999997</v>
      </c>
      <c r="AV35" s="16">
        <v>26.527915399999998</v>
      </c>
      <c r="AW35" s="16">
        <v>26.527915399999998</v>
      </c>
      <c r="AX35" s="16">
        <v>26.5138544</v>
      </c>
      <c r="AY35" s="16">
        <v>19.040354400000002</v>
      </c>
      <c r="AZ35" s="16">
        <v>23.805354399999999</v>
      </c>
      <c r="BA35" s="16">
        <v>19.077954400000003</v>
      </c>
      <c r="BB35" s="16">
        <v>22.674954400000001</v>
      </c>
      <c r="BC35" s="16">
        <v>19.6004544</v>
      </c>
      <c r="BD35" s="16">
        <v>25.208861399999996</v>
      </c>
      <c r="BE35" s="16">
        <v>25.9024544</v>
      </c>
      <c r="BF35" s="16">
        <v>24.233861399999995</v>
      </c>
      <c r="BG35" s="16">
        <v>24.233861399999995</v>
      </c>
      <c r="BH35" s="16">
        <v>25.822454399999994</v>
      </c>
      <c r="BI35" s="16">
        <v>25.822454399999994</v>
      </c>
      <c r="BJ35" s="16">
        <v>23.340556999999993</v>
      </c>
      <c r="BK35" s="16">
        <v>20.746226999999998</v>
      </c>
      <c r="BL35" s="16">
        <v>20.746226999999998</v>
      </c>
      <c r="BM35" s="16">
        <v>25.853726999999999</v>
      </c>
      <c r="BN35" s="16">
        <v>13.654727000000001</v>
      </c>
      <c r="BO35" s="16">
        <v>21.236726999999998</v>
      </c>
      <c r="BP35" s="16">
        <v>25.688316000000004</v>
      </c>
      <c r="BQ35" s="16">
        <v>25.688316000000004</v>
      </c>
      <c r="BR35" s="16">
        <v>22.628316000000002</v>
      </c>
      <c r="BS35" s="16">
        <v>25.492592999999999</v>
      </c>
      <c r="BT35" s="16">
        <v>25.906849999999999</v>
      </c>
      <c r="BU35" s="16">
        <v>29.319509999999998</v>
      </c>
      <c r="BV35" s="16">
        <v>28.989159999999998</v>
      </c>
      <c r="BW35" s="16">
        <v>21.227739999999997</v>
      </c>
      <c r="BX35" s="16">
        <v>0.63</v>
      </c>
      <c r="BY35" s="16">
        <v>0.63</v>
      </c>
      <c r="BZ35" s="16">
        <v>0.63</v>
      </c>
      <c r="CA35" s="16">
        <v>0.83</v>
      </c>
      <c r="CB35" s="16">
        <v>0.83</v>
      </c>
      <c r="CC35" s="16">
        <v>0.71</v>
      </c>
      <c r="CD35" s="16">
        <v>0.71</v>
      </c>
      <c r="CE35" s="16">
        <v>0.745</v>
      </c>
      <c r="CF35" s="16">
        <v>0.79500000000000004</v>
      </c>
      <c r="CG35" s="16">
        <v>0.81499999999999995</v>
      </c>
      <c r="CH35" s="16">
        <v>0.84499999999999997</v>
      </c>
      <c r="CI35" s="16">
        <v>0.87</v>
      </c>
      <c r="CJ35" s="16">
        <v>0.87</v>
      </c>
      <c r="CK35" s="16">
        <v>0.88500000000000001</v>
      </c>
      <c r="CL35" s="16">
        <v>0.93500000000000005</v>
      </c>
      <c r="CM35" s="16">
        <v>0.94599999999999995</v>
      </c>
      <c r="CN35" s="16">
        <v>1.0009999999999999</v>
      </c>
      <c r="CO35" s="16">
        <v>1.0009999999999999</v>
      </c>
      <c r="CP35" s="16">
        <v>1.0209999999999999</v>
      </c>
      <c r="CQ35" s="16">
        <v>1.036</v>
      </c>
      <c r="CR35" s="16">
        <v>1.046</v>
      </c>
      <c r="CS35" s="16">
        <v>6.0460000000000003</v>
      </c>
      <c r="CT35" s="16">
        <v>6.0590600000000006</v>
      </c>
      <c r="CU35" s="16">
        <v>6.0156299999999998</v>
      </c>
      <c r="CV35" s="16">
        <v>5.9716700000000005</v>
      </c>
      <c r="CW35" s="16">
        <v>5.9252300000000009</v>
      </c>
      <c r="CX35" s="16">
        <v>5.8801499999999995</v>
      </c>
      <c r="CY35" s="16">
        <v>5.8326199999999995</v>
      </c>
      <c r="CZ35" s="16">
        <v>5.7863999999999995</v>
      </c>
      <c r="DA35" s="16">
        <v>10.7864</v>
      </c>
      <c r="DB35" s="16">
        <v>10.565119999999999</v>
      </c>
      <c r="DC35" s="16">
        <v>10.565119999999999</v>
      </c>
      <c r="DD35" s="16">
        <v>10.519600000000001</v>
      </c>
      <c r="DE35" s="16">
        <v>10.519600000000001</v>
      </c>
      <c r="DF35" s="16">
        <v>10.176909999999999</v>
      </c>
      <c r="DG35" s="16">
        <v>9.0299999999999994</v>
      </c>
      <c r="DH35" s="16">
        <v>8.9808199999999996</v>
      </c>
      <c r="DI35" s="16">
        <v>8.9301499999999994</v>
      </c>
      <c r="DJ35" s="16">
        <v>8.7257300000000004</v>
      </c>
      <c r="DK35" s="16">
        <v>4.4394099999999996</v>
      </c>
      <c r="DL35" s="16">
        <v>4.3887</v>
      </c>
      <c r="DM35" s="16">
        <v>4.3887</v>
      </c>
      <c r="DN35" s="16">
        <v>7.3050899999999999</v>
      </c>
      <c r="DO35" s="16">
        <v>7.16568</v>
      </c>
      <c r="DP35" s="16">
        <v>7.1765799999999995</v>
      </c>
      <c r="DQ35" s="16">
        <v>7.1365399999999992</v>
      </c>
      <c r="DR35" s="16">
        <v>12.612980000000002</v>
      </c>
      <c r="DS35" s="16">
        <v>12.675529999999998</v>
      </c>
      <c r="DT35" s="16">
        <v>9.8873800000000003</v>
      </c>
      <c r="DU35" s="16">
        <v>9.86402</v>
      </c>
      <c r="DV35" s="16">
        <v>9.8435400000000008</v>
      </c>
      <c r="DW35" s="16">
        <v>31.039760000000001</v>
      </c>
      <c r="DX35" s="16">
        <v>31.01886</v>
      </c>
      <c r="DY35" s="16">
        <v>9.7988600000000012</v>
      </c>
      <c r="DZ35" s="16">
        <v>9.7471899999999998</v>
      </c>
    </row>
    <row r="36" spans="1:130" ht="13" x14ac:dyDescent="0.3">
      <c r="A36" s="15" t="s">
        <v>48</v>
      </c>
      <c r="B36" s="16">
        <v>0</v>
      </c>
      <c r="C36" s="16">
        <v>9</v>
      </c>
      <c r="D36" s="16">
        <v>9</v>
      </c>
      <c r="E36" s="16">
        <v>9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>
        <v>0</v>
      </c>
      <c r="AH36" s="16">
        <v>0</v>
      </c>
      <c r="AI36" s="16">
        <v>0</v>
      </c>
      <c r="AJ36" s="16">
        <v>0</v>
      </c>
      <c r="AK36" s="16">
        <v>0</v>
      </c>
      <c r="AL36" s="16">
        <v>0</v>
      </c>
      <c r="AM36" s="16">
        <v>0</v>
      </c>
      <c r="AN36" s="16">
        <v>0</v>
      </c>
      <c r="AO36" s="16">
        <v>0</v>
      </c>
      <c r="AP36" s="16">
        <v>0</v>
      </c>
      <c r="AQ36" s="16">
        <v>0</v>
      </c>
      <c r="AR36" s="16">
        <v>0</v>
      </c>
      <c r="AS36" s="16">
        <v>0</v>
      </c>
      <c r="AT36" s="16">
        <v>0</v>
      </c>
      <c r="AU36" s="16">
        <v>0</v>
      </c>
      <c r="AV36" s="16">
        <v>0</v>
      </c>
      <c r="AW36" s="16">
        <v>0</v>
      </c>
      <c r="AX36" s="16">
        <v>0</v>
      </c>
      <c r="AY36" s="16">
        <v>0</v>
      </c>
      <c r="AZ36" s="16">
        <v>0</v>
      </c>
      <c r="BA36" s="16">
        <v>0</v>
      </c>
      <c r="BB36" s="16">
        <v>0</v>
      </c>
      <c r="BC36" s="16">
        <v>0</v>
      </c>
      <c r="BD36" s="16">
        <v>0</v>
      </c>
      <c r="BE36" s="16">
        <v>0</v>
      </c>
      <c r="BF36" s="16">
        <v>0</v>
      </c>
      <c r="BG36" s="16">
        <v>0</v>
      </c>
      <c r="BH36" s="16">
        <v>0</v>
      </c>
      <c r="BI36" s="16">
        <v>0</v>
      </c>
      <c r="BJ36" s="16">
        <v>0</v>
      </c>
      <c r="BK36" s="16">
        <v>0</v>
      </c>
      <c r="BL36" s="16">
        <v>0</v>
      </c>
      <c r="BM36" s="16">
        <v>0</v>
      </c>
      <c r="BN36" s="16">
        <v>0</v>
      </c>
      <c r="BO36" s="16">
        <v>0</v>
      </c>
      <c r="BP36" s="16">
        <v>0</v>
      </c>
      <c r="BQ36" s="16">
        <v>0</v>
      </c>
      <c r="BR36" s="16">
        <v>0</v>
      </c>
      <c r="BS36" s="16">
        <v>0</v>
      </c>
      <c r="BT36" s="16">
        <v>0</v>
      </c>
      <c r="BU36" s="16">
        <v>0</v>
      </c>
      <c r="BV36" s="16">
        <v>0</v>
      </c>
      <c r="BW36" s="16">
        <v>0</v>
      </c>
      <c r="BX36" s="16">
        <v>0</v>
      </c>
      <c r="BY36" s="16">
        <v>0</v>
      </c>
      <c r="BZ36" s="16">
        <v>0</v>
      </c>
      <c r="CA36" s="16">
        <v>0</v>
      </c>
      <c r="CB36" s="16">
        <v>0</v>
      </c>
      <c r="CC36" s="16">
        <v>0</v>
      </c>
      <c r="CD36" s="16">
        <v>0</v>
      </c>
      <c r="CE36" s="16">
        <v>0</v>
      </c>
      <c r="CF36" s="16">
        <v>0</v>
      </c>
      <c r="CG36" s="16">
        <v>0</v>
      </c>
      <c r="CH36" s="16">
        <v>0</v>
      </c>
      <c r="CI36" s="16">
        <v>0</v>
      </c>
      <c r="CJ36" s="16">
        <v>0</v>
      </c>
      <c r="CK36" s="16">
        <v>0</v>
      </c>
      <c r="CL36" s="16">
        <v>0</v>
      </c>
      <c r="CM36" s="16">
        <v>0</v>
      </c>
      <c r="CN36" s="16">
        <v>0</v>
      </c>
      <c r="CO36" s="16">
        <v>0</v>
      </c>
      <c r="CP36" s="16">
        <v>0</v>
      </c>
      <c r="CQ36" s="16">
        <v>0</v>
      </c>
      <c r="CR36" s="16">
        <v>0</v>
      </c>
      <c r="CS36" s="16">
        <v>0</v>
      </c>
      <c r="CT36" s="16">
        <v>0</v>
      </c>
      <c r="CU36" s="16">
        <v>0</v>
      </c>
      <c r="CV36" s="16">
        <v>0</v>
      </c>
      <c r="CW36" s="16">
        <v>0</v>
      </c>
      <c r="CX36" s="16">
        <v>0</v>
      </c>
      <c r="CY36" s="16">
        <v>0</v>
      </c>
      <c r="CZ36" s="16">
        <v>0</v>
      </c>
      <c r="DA36" s="16">
        <v>0</v>
      </c>
      <c r="DB36" s="16">
        <v>0</v>
      </c>
      <c r="DC36" s="16">
        <v>0</v>
      </c>
      <c r="DD36" s="16">
        <v>0</v>
      </c>
      <c r="DE36" s="16">
        <v>0</v>
      </c>
      <c r="DF36" s="16">
        <v>0</v>
      </c>
      <c r="DG36" s="16">
        <v>0</v>
      </c>
      <c r="DH36" s="16">
        <v>0</v>
      </c>
      <c r="DI36" s="16">
        <v>0</v>
      </c>
      <c r="DJ36" s="16">
        <v>0</v>
      </c>
      <c r="DK36" s="16">
        <v>0</v>
      </c>
      <c r="DL36" s="16">
        <v>0</v>
      </c>
      <c r="DM36" s="16">
        <v>0</v>
      </c>
      <c r="DN36" s="16">
        <v>0</v>
      </c>
      <c r="DO36" s="16">
        <v>0</v>
      </c>
      <c r="DP36" s="16">
        <v>0</v>
      </c>
      <c r="DQ36" s="16">
        <v>0</v>
      </c>
      <c r="DR36" s="16">
        <v>0</v>
      </c>
      <c r="DS36" s="16">
        <v>0</v>
      </c>
      <c r="DT36" s="16">
        <v>0</v>
      </c>
      <c r="DU36" s="16">
        <v>0</v>
      </c>
      <c r="DV36" s="16">
        <v>0</v>
      </c>
      <c r="DW36" s="16">
        <v>0</v>
      </c>
      <c r="DX36" s="16">
        <v>0</v>
      </c>
      <c r="DY36" s="16">
        <v>0</v>
      </c>
      <c r="DZ36" s="16">
        <v>0</v>
      </c>
    </row>
    <row r="37" spans="1:130" ht="13" x14ac:dyDescent="0.3">
      <c r="A37" s="15" t="s">
        <v>49</v>
      </c>
      <c r="B37" s="16">
        <v>7.2815966199999993</v>
      </c>
      <c r="C37" s="16">
        <v>7.0705966200000008</v>
      </c>
      <c r="D37" s="16">
        <v>7.0561264600000007</v>
      </c>
      <c r="E37" s="16">
        <v>6.58</v>
      </c>
      <c r="F37" s="16">
        <v>8.50672417</v>
      </c>
      <c r="G37" s="16">
        <v>8.2881914000000005</v>
      </c>
      <c r="H37" s="16">
        <v>7.45033441</v>
      </c>
      <c r="I37" s="16">
        <v>6.2503344100000007</v>
      </c>
      <c r="J37" s="16">
        <v>5.9755000000000003</v>
      </c>
      <c r="K37" s="16">
        <v>5.9755000000000003</v>
      </c>
      <c r="L37" s="16">
        <v>1.5</v>
      </c>
      <c r="M37" s="16">
        <v>1.228</v>
      </c>
      <c r="N37" s="16">
        <v>1.175</v>
      </c>
      <c r="O37" s="16">
        <v>1.0749999699999999</v>
      </c>
      <c r="P37" s="16">
        <v>1.0749999700000001</v>
      </c>
      <c r="Q37" s="16">
        <v>4.2249999699999998</v>
      </c>
      <c r="R37" s="16">
        <v>4.8905359700000011</v>
      </c>
      <c r="S37" s="16">
        <v>6.8500409700000002</v>
      </c>
      <c r="T37" s="16">
        <v>8.2315409700000011</v>
      </c>
      <c r="U37" s="16">
        <v>7.6830669700000005</v>
      </c>
      <c r="V37" s="16">
        <v>6.8525669700000007</v>
      </c>
      <c r="W37" s="16">
        <v>6.6736939700000004</v>
      </c>
      <c r="X37" s="16">
        <v>6.5367404100000002</v>
      </c>
      <c r="Y37" s="16">
        <v>4.1586444100000008</v>
      </c>
      <c r="Z37" s="16">
        <v>3.5060484099999996</v>
      </c>
      <c r="AA37" s="16">
        <v>3.7518484099999996</v>
      </c>
      <c r="AB37" s="16">
        <v>3.0700203299999993</v>
      </c>
      <c r="AC37" s="16">
        <v>3.4219703299999993</v>
      </c>
      <c r="AD37" s="16">
        <v>3.74902033</v>
      </c>
      <c r="AE37" s="16">
        <v>6.2747553299999996</v>
      </c>
      <c r="AF37" s="16">
        <v>8.1239053299999995</v>
      </c>
      <c r="AG37" s="16">
        <v>8.1651693300000012</v>
      </c>
      <c r="AH37" s="16">
        <v>8.3408093300000008</v>
      </c>
      <c r="AI37" s="16">
        <v>8.0633473299999991</v>
      </c>
      <c r="AJ37" s="16">
        <v>9.1048607000000015</v>
      </c>
      <c r="AK37" s="16">
        <v>8.0421856999999992</v>
      </c>
      <c r="AL37" s="16">
        <v>8.4932294099999996</v>
      </c>
      <c r="AM37" s="16">
        <v>5.58316196</v>
      </c>
      <c r="AN37" s="16">
        <v>6.5884449600000003</v>
      </c>
      <c r="AO37" s="16">
        <v>8.9281099600000005</v>
      </c>
      <c r="AP37" s="16">
        <v>8.9295849600000015</v>
      </c>
      <c r="AQ37" s="16">
        <v>8.7833684800000018</v>
      </c>
      <c r="AR37" s="16">
        <v>10.252435480000001</v>
      </c>
      <c r="AS37" s="16">
        <v>9.8866600099999999</v>
      </c>
      <c r="AT37" s="16">
        <v>7.025933010000001</v>
      </c>
      <c r="AU37" s="16">
        <v>6.4966150099999993</v>
      </c>
      <c r="AV37" s="16">
        <v>7.9361417799999989</v>
      </c>
      <c r="AW37" s="16">
        <v>7.9199014499999993</v>
      </c>
      <c r="AX37" s="16">
        <v>7.0711764499999994</v>
      </c>
      <c r="AY37" s="16">
        <v>6.2325264499999991</v>
      </c>
      <c r="AZ37" s="16">
        <v>6.2996474499999993</v>
      </c>
      <c r="BA37" s="16">
        <v>8.4482504499999997</v>
      </c>
      <c r="BB37" s="16">
        <v>8.7550004499999989</v>
      </c>
      <c r="BC37" s="16">
        <v>9.6071016199999999</v>
      </c>
      <c r="BD37" s="16">
        <v>10.185890019999999</v>
      </c>
      <c r="BE37" s="16">
        <v>10.12068416</v>
      </c>
      <c r="BF37" s="16">
        <v>10.177684159999998</v>
      </c>
      <c r="BG37" s="16">
        <v>9.3145273200000016</v>
      </c>
      <c r="BH37" s="16">
        <v>9.1666763199999988</v>
      </c>
      <c r="BI37" s="16">
        <v>8.5962113200000001</v>
      </c>
      <c r="BJ37" s="16">
        <v>6.62413132</v>
      </c>
      <c r="BK37" s="16">
        <v>6.6743673199999991</v>
      </c>
      <c r="BL37" s="16">
        <v>6.6743673199999991</v>
      </c>
      <c r="BM37" s="16">
        <v>0</v>
      </c>
      <c r="BN37" s="16">
        <v>0</v>
      </c>
      <c r="BO37" s="16">
        <v>0</v>
      </c>
      <c r="BP37" s="16">
        <v>0</v>
      </c>
      <c r="BQ37" s="16">
        <v>0</v>
      </c>
      <c r="BR37" s="16">
        <v>0</v>
      </c>
      <c r="BS37" s="16">
        <v>0</v>
      </c>
      <c r="BT37" s="16">
        <v>0.85</v>
      </c>
      <c r="BU37" s="16">
        <v>0.85</v>
      </c>
      <c r="BV37" s="16">
        <v>1.35</v>
      </c>
      <c r="BW37" s="16">
        <v>1.35</v>
      </c>
      <c r="BX37" s="16">
        <v>1.35</v>
      </c>
      <c r="BY37" s="16">
        <v>1.35</v>
      </c>
      <c r="BZ37" s="16">
        <v>1.35</v>
      </c>
      <c r="CA37" s="16">
        <v>1.35</v>
      </c>
      <c r="CB37" s="16">
        <v>1.35</v>
      </c>
      <c r="CC37" s="16">
        <v>1.35</v>
      </c>
      <c r="CD37" s="16">
        <v>1.35</v>
      </c>
      <c r="CE37" s="16">
        <v>1.35</v>
      </c>
      <c r="CF37" s="16">
        <v>1.35</v>
      </c>
      <c r="CG37" s="16">
        <v>1.35</v>
      </c>
      <c r="CH37" s="16">
        <v>1.35</v>
      </c>
      <c r="CI37" s="16">
        <v>1.35</v>
      </c>
      <c r="CJ37" s="16">
        <v>1.35</v>
      </c>
      <c r="CK37" s="16">
        <v>1.35</v>
      </c>
      <c r="CL37" s="16">
        <v>1.35</v>
      </c>
      <c r="CM37" s="16">
        <v>1.35</v>
      </c>
      <c r="CN37" s="16">
        <v>1.35</v>
      </c>
      <c r="CO37" s="16">
        <v>1.35</v>
      </c>
      <c r="CP37" s="16">
        <v>1.35</v>
      </c>
      <c r="CQ37" s="16">
        <v>1.35</v>
      </c>
      <c r="CR37" s="16">
        <v>1.35</v>
      </c>
      <c r="CS37" s="16">
        <v>0</v>
      </c>
      <c r="CT37" s="16">
        <v>0</v>
      </c>
      <c r="CU37" s="16">
        <v>0</v>
      </c>
      <c r="CV37" s="16">
        <v>0</v>
      </c>
      <c r="CW37" s="16">
        <v>0</v>
      </c>
      <c r="CX37" s="16">
        <v>0</v>
      </c>
      <c r="CY37" s="16">
        <v>0</v>
      </c>
      <c r="CZ37" s="16">
        <v>0</v>
      </c>
      <c r="DA37" s="16">
        <v>0</v>
      </c>
      <c r="DB37" s="16">
        <v>0</v>
      </c>
      <c r="DC37" s="16">
        <v>0</v>
      </c>
      <c r="DD37" s="16">
        <v>0</v>
      </c>
      <c r="DE37" s="16">
        <v>0</v>
      </c>
      <c r="DF37" s="16">
        <v>0</v>
      </c>
      <c r="DG37" s="16">
        <v>0</v>
      </c>
      <c r="DH37" s="16">
        <v>0</v>
      </c>
      <c r="DI37" s="16">
        <v>0</v>
      </c>
      <c r="DJ37" s="16">
        <v>0</v>
      </c>
      <c r="DK37" s="16">
        <v>0</v>
      </c>
      <c r="DL37" s="16">
        <v>0</v>
      </c>
      <c r="DM37" s="16">
        <v>0</v>
      </c>
      <c r="DN37" s="16">
        <v>0</v>
      </c>
      <c r="DO37" s="16">
        <v>0</v>
      </c>
      <c r="DP37" s="16">
        <v>0</v>
      </c>
      <c r="DQ37" s="16">
        <v>0</v>
      </c>
      <c r="DR37" s="16">
        <v>0</v>
      </c>
      <c r="DS37" s="16">
        <v>0</v>
      </c>
      <c r="DT37" s="16">
        <v>0</v>
      </c>
      <c r="DU37" s="16">
        <v>0</v>
      </c>
      <c r="DV37" s="16">
        <v>0</v>
      </c>
      <c r="DW37" s="16">
        <v>0</v>
      </c>
      <c r="DX37" s="16">
        <v>0</v>
      </c>
      <c r="DY37" s="16">
        <v>0</v>
      </c>
      <c r="DZ37" s="16">
        <v>0</v>
      </c>
    </row>
    <row r="38" spans="1:130" ht="13" x14ac:dyDescent="0.3">
      <c r="A38" s="15" t="s">
        <v>50</v>
      </c>
      <c r="B38" s="16">
        <v>21.0457</v>
      </c>
      <c r="C38" s="16">
        <v>15.878</v>
      </c>
      <c r="D38" s="16">
        <v>15.775699749999999</v>
      </c>
      <c r="E38" s="16">
        <v>16.045763749999999</v>
      </c>
      <c r="F38" s="16">
        <v>16.440763749999999</v>
      </c>
      <c r="G38" s="16">
        <v>15.69090817</v>
      </c>
      <c r="H38" s="16">
        <v>15.83352805</v>
      </c>
      <c r="I38" s="16">
        <v>15.998528050000001</v>
      </c>
      <c r="J38" s="16">
        <v>16.27708805</v>
      </c>
      <c r="K38" s="16">
        <v>17.062453560000002</v>
      </c>
      <c r="L38" s="16">
        <v>16.506453560000001</v>
      </c>
      <c r="M38" s="16">
        <v>16.439183140000001</v>
      </c>
      <c r="N38" s="16">
        <v>31.206344959999999</v>
      </c>
      <c r="O38" s="16">
        <v>17.366431539999997</v>
      </c>
      <c r="P38" s="16">
        <v>16.735431539999997</v>
      </c>
      <c r="Q38" s="16">
        <v>16.744904089999999</v>
      </c>
      <c r="R38" s="16">
        <v>17.219878040000001</v>
      </c>
      <c r="S38" s="16">
        <v>17.017138039999999</v>
      </c>
      <c r="T38" s="16">
        <v>16.44277387</v>
      </c>
      <c r="U38" s="16">
        <v>16.44277387</v>
      </c>
      <c r="V38" s="16">
        <v>17.878321239999998</v>
      </c>
      <c r="W38" s="16">
        <v>18.080354579999998</v>
      </c>
      <c r="X38" s="16">
        <v>17.894936679999997</v>
      </c>
      <c r="Y38" s="16">
        <v>17.894936679999997</v>
      </c>
      <c r="Z38" s="16">
        <v>15.99893668</v>
      </c>
      <c r="AA38" s="16">
        <v>15.99893668</v>
      </c>
      <c r="AB38" s="16">
        <v>16.748866679999999</v>
      </c>
      <c r="AC38" s="16">
        <v>16.748866679999999</v>
      </c>
      <c r="AD38" s="16">
        <v>16.448866679999998</v>
      </c>
      <c r="AE38" s="16">
        <v>16.448866679999998</v>
      </c>
      <c r="AF38" s="16">
        <v>16.43611868</v>
      </c>
      <c r="AG38" s="16">
        <v>16.436116679999998</v>
      </c>
      <c r="AH38" s="16">
        <v>16.43472968</v>
      </c>
      <c r="AI38" s="16">
        <v>16.434726680000001</v>
      </c>
      <c r="AJ38" s="16">
        <v>16.70509668</v>
      </c>
      <c r="AK38" s="16">
        <v>16.692985680000003</v>
      </c>
      <c r="AL38" s="16">
        <v>16.240266679999998</v>
      </c>
      <c r="AM38" s="16">
        <v>16.068083680000001</v>
      </c>
      <c r="AN38" s="16">
        <v>15.649223679999999</v>
      </c>
      <c r="AO38" s="16">
        <v>15.63689668</v>
      </c>
      <c r="AP38" s="16">
        <v>15.625112680000001</v>
      </c>
      <c r="AQ38" s="16">
        <v>15.58161668</v>
      </c>
      <c r="AR38" s="16">
        <v>15.56963668</v>
      </c>
      <c r="AS38" s="16">
        <v>15.57792268</v>
      </c>
      <c r="AT38" s="16">
        <v>15.561022680000001</v>
      </c>
      <c r="AU38" s="16">
        <v>15.561022680000001</v>
      </c>
      <c r="AV38" s="16">
        <v>15.528612679999998</v>
      </c>
      <c r="AW38" s="16">
        <v>15.503987679999998</v>
      </c>
      <c r="AX38" s="16">
        <v>15.486539679999998</v>
      </c>
      <c r="AY38" s="16">
        <v>15.432431680000001</v>
      </c>
      <c r="AZ38" s="16">
        <v>15.42962168</v>
      </c>
      <c r="BA38" s="16">
        <v>15.41493168</v>
      </c>
      <c r="BB38" s="16">
        <v>15.40124168</v>
      </c>
      <c r="BC38" s="16">
        <v>15.40124168</v>
      </c>
      <c r="BD38" s="16">
        <v>16.379616679999998</v>
      </c>
      <c r="BE38" s="16">
        <v>7.2840266800000002</v>
      </c>
      <c r="BF38" s="16">
        <v>16.269636679999998</v>
      </c>
      <c r="BG38" s="16">
        <v>16.269636679999998</v>
      </c>
      <c r="BH38" s="16">
        <v>13.727275679999998</v>
      </c>
      <c r="BI38" s="16">
        <v>15.227276679999999</v>
      </c>
      <c r="BJ38" s="16">
        <v>15.212276679999999</v>
      </c>
      <c r="BK38" s="16">
        <v>15.212276679999999</v>
      </c>
      <c r="BL38" s="16">
        <v>15.212276679999999</v>
      </c>
      <c r="BM38" s="16">
        <v>15.212276679999999</v>
      </c>
      <c r="BN38" s="16">
        <v>15.21138668</v>
      </c>
      <c r="BO38" s="16">
        <v>15.41138668</v>
      </c>
      <c r="BP38" s="16">
        <v>15.403801680000001</v>
      </c>
      <c r="BQ38" s="16">
        <v>15.40480168</v>
      </c>
      <c r="BR38" s="16">
        <v>15.40480168</v>
      </c>
      <c r="BS38" s="16">
        <v>15.40180168</v>
      </c>
      <c r="BT38" s="16">
        <v>20.598676680000001</v>
      </c>
      <c r="BU38" s="16">
        <v>20.590406680000001</v>
      </c>
      <c r="BV38" s="16">
        <v>20.850056680000002</v>
      </c>
      <c r="BW38" s="16">
        <v>20.821426680000002</v>
      </c>
      <c r="BX38" s="16">
        <v>20.803696680000002</v>
      </c>
      <c r="BY38" s="16">
        <v>20.772226679999999</v>
      </c>
      <c r="BZ38" s="16">
        <v>20.753796680000001</v>
      </c>
      <c r="CA38" s="16">
        <v>20.75380668</v>
      </c>
      <c r="CB38" s="16">
        <v>20.715646680000003</v>
      </c>
      <c r="CC38" s="16">
        <v>22.67141668</v>
      </c>
      <c r="CD38" s="16">
        <v>22.651636679999999</v>
      </c>
      <c r="CE38" s="16">
        <v>17.629930000000002</v>
      </c>
      <c r="CF38" s="16">
        <v>16.80979</v>
      </c>
      <c r="CG38" s="16">
        <v>15.007989999999999</v>
      </c>
      <c r="CH38" s="16">
        <v>4.5903599999999996</v>
      </c>
      <c r="CI38" s="16">
        <v>4.56982</v>
      </c>
      <c r="CJ38" s="16">
        <v>4.56982</v>
      </c>
      <c r="CK38" s="16">
        <v>4.9566099999999995</v>
      </c>
      <c r="CL38" s="16">
        <v>4.9349099999999995</v>
      </c>
      <c r="CM38" s="16">
        <v>4.9128599999999993</v>
      </c>
      <c r="CN38" s="16">
        <v>4.8904392999999988</v>
      </c>
      <c r="CO38" s="16">
        <v>5.4234227999999991</v>
      </c>
      <c r="CP38" s="16">
        <v>5.6365427999999991</v>
      </c>
      <c r="CQ38" s="16">
        <v>5.80741029</v>
      </c>
      <c r="CR38" s="16">
        <v>5.7812706300000007</v>
      </c>
      <c r="CS38" s="16">
        <v>5.7312806300000005</v>
      </c>
      <c r="CT38" s="16">
        <v>5.6750597799999998</v>
      </c>
      <c r="CU38" s="16">
        <v>5.6610597799999995</v>
      </c>
      <c r="CV38" s="16">
        <v>5.6200597799999992</v>
      </c>
      <c r="CW38" s="16">
        <v>5.6770442499999989</v>
      </c>
      <c r="CX38" s="16">
        <v>3.1333442499999991</v>
      </c>
      <c r="CY38" s="16">
        <v>3.0683442499999991</v>
      </c>
      <c r="CZ38" s="16">
        <v>0</v>
      </c>
      <c r="DA38" s="16">
        <v>0</v>
      </c>
      <c r="DB38" s="16">
        <v>0</v>
      </c>
      <c r="DC38" s="16">
        <v>0</v>
      </c>
      <c r="DD38" s="16">
        <v>0</v>
      </c>
      <c r="DE38" s="16">
        <v>0</v>
      </c>
      <c r="DF38" s="16">
        <v>0</v>
      </c>
      <c r="DG38" s="16">
        <v>0</v>
      </c>
      <c r="DH38" s="16">
        <v>0</v>
      </c>
      <c r="DI38" s="16">
        <v>0</v>
      </c>
      <c r="DJ38" s="16">
        <v>0</v>
      </c>
      <c r="DK38" s="16">
        <v>0</v>
      </c>
      <c r="DL38" s="16">
        <v>0</v>
      </c>
      <c r="DM38" s="16">
        <v>5.6029999999999998</v>
      </c>
      <c r="DN38" s="16">
        <v>5.6029999999999998</v>
      </c>
      <c r="DO38" s="16">
        <v>6.3029999999999999</v>
      </c>
      <c r="DP38" s="16">
        <v>6.3101599999999998</v>
      </c>
      <c r="DQ38" s="16">
        <v>6.3002700000000003</v>
      </c>
      <c r="DR38" s="16">
        <v>7.2905899999999999</v>
      </c>
      <c r="DS38" s="16">
        <v>7.2668599999999994</v>
      </c>
      <c r="DT38" s="16">
        <v>7.8440099999999999</v>
      </c>
      <c r="DU38" s="16">
        <v>2.1937899999999999</v>
      </c>
      <c r="DV38" s="16">
        <v>2.1652600000000004</v>
      </c>
      <c r="DW38" s="16">
        <v>3.5627199999999997</v>
      </c>
      <c r="DX38" s="16">
        <v>3.4504000000000001</v>
      </c>
      <c r="DY38" s="16">
        <v>3.4209200000000002</v>
      </c>
      <c r="DZ38" s="16">
        <v>3.3911100000000003</v>
      </c>
    </row>
    <row r="39" spans="1:130" ht="13" x14ac:dyDescent="0.3">
      <c r="A39" s="15" t="s">
        <v>51</v>
      </c>
      <c r="B39" s="16">
        <v>151.08885943999999</v>
      </c>
      <c r="C39" s="16">
        <v>173.66667944000002</v>
      </c>
      <c r="D39" s="16">
        <v>171.18767944000001</v>
      </c>
      <c r="E39" s="16">
        <v>169.149</v>
      </c>
      <c r="F39" s="16">
        <v>159.79877944</v>
      </c>
      <c r="G39" s="16">
        <v>160.47524944</v>
      </c>
      <c r="H39" s="16">
        <v>162.65008944000002</v>
      </c>
      <c r="I39" s="16">
        <v>163.19994758000001</v>
      </c>
      <c r="J39" s="16">
        <v>156.21862765000003</v>
      </c>
      <c r="K39" s="16">
        <v>156.08132765000002</v>
      </c>
      <c r="L39" s="16">
        <v>149.88200656999999</v>
      </c>
      <c r="M39" s="16">
        <v>150.68119722</v>
      </c>
      <c r="N39" s="16">
        <v>131.98189059000003</v>
      </c>
      <c r="O39" s="16">
        <v>136.8375648</v>
      </c>
      <c r="P39" s="16">
        <v>147.57055882999998</v>
      </c>
      <c r="Q39" s="16">
        <v>101.28704690999999</v>
      </c>
      <c r="R39" s="16">
        <v>101.94049792999999</v>
      </c>
      <c r="S39" s="16">
        <v>122.72431915999999</v>
      </c>
      <c r="T39" s="16">
        <v>125.47227570999998</v>
      </c>
      <c r="U39" s="16">
        <v>127.01517143999999</v>
      </c>
      <c r="V39" s="16">
        <v>130.57048096</v>
      </c>
      <c r="W39" s="16">
        <v>129.85059215000001</v>
      </c>
      <c r="X39" s="16">
        <v>128.69779653999998</v>
      </c>
      <c r="Y39" s="16">
        <v>127.42623666</v>
      </c>
      <c r="Z39" s="16">
        <v>72.131814390000002</v>
      </c>
      <c r="AA39" s="16">
        <v>52.856099269999994</v>
      </c>
      <c r="AB39" s="16">
        <v>60.390109270000004</v>
      </c>
      <c r="AC39" s="16">
        <v>59.974404180000015</v>
      </c>
      <c r="AD39" s="16">
        <v>57.161288259999992</v>
      </c>
      <c r="AE39" s="16">
        <v>52.791956339999999</v>
      </c>
      <c r="AF39" s="16">
        <v>53.76323009</v>
      </c>
      <c r="AG39" s="16">
        <v>53.205162080000015</v>
      </c>
      <c r="AH39" s="16">
        <v>52.622595939999997</v>
      </c>
      <c r="AI39" s="16">
        <v>46.3466831</v>
      </c>
      <c r="AJ39" s="16">
        <v>37.892513940000008</v>
      </c>
      <c r="AK39" s="16">
        <v>35.008703939999997</v>
      </c>
      <c r="AL39" s="16">
        <v>34.601353719999999</v>
      </c>
      <c r="AM39" s="16">
        <v>33.032192620000004</v>
      </c>
      <c r="AN39" s="16">
        <v>36.797698490000002</v>
      </c>
      <c r="AO39" s="16">
        <v>26.642772209999997</v>
      </c>
      <c r="AP39" s="16">
        <v>18.151062209999996</v>
      </c>
      <c r="AQ39" s="16">
        <v>15.28304312</v>
      </c>
      <c r="AR39" s="16">
        <v>15.336043120000001</v>
      </c>
      <c r="AS39" s="16">
        <v>20.530969890000001</v>
      </c>
      <c r="AT39" s="16">
        <v>20.383158720000001</v>
      </c>
      <c r="AU39" s="16">
        <v>20.44615872</v>
      </c>
      <c r="AV39" s="16">
        <v>18.185432800000001</v>
      </c>
      <c r="AW39" s="16">
        <v>15.40206337</v>
      </c>
      <c r="AX39" s="16">
        <v>44.21306337</v>
      </c>
      <c r="AY39" s="16">
        <v>44.136063370000002</v>
      </c>
      <c r="AZ39" s="16">
        <v>45.864345710000002</v>
      </c>
      <c r="BA39" s="16">
        <v>47.292345709999999</v>
      </c>
      <c r="BB39" s="16">
        <v>46.692345709999998</v>
      </c>
      <c r="BC39" s="16">
        <v>47.149000000000001</v>
      </c>
      <c r="BD39" s="16">
        <v>49.698999999999998</v>
      </c>
      <c r="BE39" s="16">
        <v>49.17</v>
      </c>
      <c r="BF39" s="16">
        <v>61.67</v>
      </c>
      <c r="BG39" s="16">
        <v>49.17</v>
      </c>
      <c r="BH39" s="16">
        <v>47.660896000000001</v>
      </c>
      <c r="BI39" s="16">
        <v>43.930896000000004</v>
      </c>
      <c r="BJ39" s="16">
        <v>43.685000000000002</v>
      </c>
      <c r="BK39" s="16">
        <v>43.684833379999993</v>
      </c>
      <c r="BL39" s="16">
        <v>43.684833379999993</v>
      </c>
      <c r="BM39" s="16">
        <v>37.981214999999999</v>
      </c>
      <c r="BN39" s="16">
        <v>38.681214999999995</v>
      </c>
      <c r="BO39" s="16">
        <v>38.681214999999995</v>
      </c>
      <c r="BP39" s="16">
        <v>38.681214999999995</v>
      </c>
      <c r="BQ39" s="16">
        <v>37.687123999999997</v>
      </c>
      <c r="BR39" s="16">
        <v>38.469500120340513</v>
      </c>
      <c r="BS39" s="16">
        <v>38.469500120340513</v>
      </c>
      <c r="BT39" s="16">
        <v>35.985123999999999</v>
      </c>
      <c r="BU39" s="16">
        <v>34.164008000000003</v>
      </c>
      <c r="BV39" s="16">
        <v>14.599</v>
      </c>
      <c r="BW39" s="16">
        <v>11.499000000000001</v>
      </c>
      <c r="BX39" s="16">
        <v>11.499000000000001</v>
      </c>
      <c r="BY39" s="16">
        <v>11.599</v>
      </c>
      <c r="BZ39" s="16">
        <v>10.949</v>
      </c>
      <c r="CA39" s="16">
        <v>10.949</v>
      </c>
      <c r="CB39" s="16">
        <v>11.013200000000001</v>
      </c>
      <c r="CC39" s="16">
        <v>11.013200000000001</v>
      </c>
      <c r="CD39" s="16">
        <v>11.013200000000001</v>
      </c>
      <c r="CE39" s="16">
        <v>9.1989999999999998</v>
      </c>
      <c r="CF39" s="16">
        <v>9.1989999999999998</v>
      </c>
      <c r="CG39" s="16">
        <v>12.949</v>
      </c>
      <c r="CH39" s="16">
        <v>12.949</v>
      </c>
      <c r="CI39" s="16">
        <v>12.949</v>
      </c>
      <c r="CJ39" s="16">
        <v>12.949</v>
      </c>
      <c r="CK39" s="16">
        <v>12.949</v>
      </c>
      <c r="CL39" s="16">
        <v>12.949</v>
      </c>
      <c r="CM39" s="16">
        <v>12.949</v>
      </c>
      <c r="CN39" s="16">
        <v>16.449000000000002</v>
      </c>
      <c r="CO39" s="16">
        <v>16.436400000000003</v>
      </c>
      <c r="CP39" s="16">
        <v>16.425159999999998</v>
      </c>
      <c r="CQ39" s="16">
        <v>16.409200000000002</v>
      </c>
      <c r="CR39" s="16">
        <v>16.397590000000001</v>
      </c>
      <c r="CS39" s="16">
        <v>16.384310000000003</v>
      </c>
      <c r="CT39" s="16">
        <v>16.37236</v>
      </c>
      <c r="CU39" s="16">
        <v>17.502359999999999</v>
      </c>
      <c r="CV39" s="16">
        <v>16.688749999999999</v>
      </c>
      <c r="CW39" s="16">
        <v>16.647410000000001</v>
      </c>
      <c r="CX39" s="16">
        <v>16.647410000000001</v>
      </c>
      <c r="CY39" s="16">
        <v>13.23448</v>
      </c>
      <c r="CZ39" s="16">
        <v>13.234200000000001</v>
      </c>
      <c r="DA39" s="16">
        <v>13.206290000000001</v>
      </c>
      <c r="DB39" s="16">
        <v>14.723329999999999</v>
      </c>
      <c r="DC39" s="16">
        <v>14.723329999999999</v>
      </c>
      <c r="DD39" s="16">
        <v>15.280430000000001</v>
      </c>
      <c r="DE39" s="16">
        <v>16.36627</v>
      </c>
      <c r="DF39" s="16">
        <v>16.48827</v>
      </c>
      <c r="DG39" s="16">
        <v>15.8</v>
      </c>
      <c r="DH39" s="16">
        <v>16.954369999999997</v>
      </c>
      <c r="DI39" s="16">
        <v>19.833400000000001</v>
      </c>
      <c r="DJ39" s="16">
        <v>19.833410000000001</v>
      </c>
      <c r="DK39" s="16">
        <v>19.71959</v>
      </c>
      <c r="DL39" s="16">
        <v>19.825590000000002</v>
      </c>
      <c r="DM39" s="16">
        <v>22.641590000000001</v>
      </c>
      <c r="DN39" s="16">
        <v>21.505869999999998</v>
      </c>
      <c r="DO39" s="16">
        <v>22.571000000000002</v>
      </c>
      <c r="DP39" s="16">
        <v>22.538650000000001</v>
      </c>
      <c r="DQ39" s="16">
        <v>22.638650000000002</v>
      </c>
      <c r="DR39" s="16">
        <v>22.334859999999999</v>
      </c>
      <c r="DS39" s="16">
        <v>17.237569999999998</v>
      </c>
      <c r="DT39" s="16">
        <v>17.67869</v>
      </c>
      <c r="DU39" s="16">
        <v>17.638529999999999</v>
      </c>
      <c r="DV39" s="16">
        <v>17.499650000000003</v>
      </c>
      <c r="DW39" s="16">
        <v>19.031089999999999</v>
      </c>
      <c r="DX39" s="16">
        <v>19.044280000000004</v>
      </c>
      <c r="DY39" s="16">
        <v>19.381550000000004</v>
      </c>
      <c r="DZ39" s="16">
        <v>19.190810000000003</v>
      </c>
    </row>
    <row r="40" spans="1:130" ht="13" x14ac:dyDescent="0.3">
      <c r="A40" s="15" t="s">
        <v>52</v>
      </c>
      <c r="B40" s="16">
        <v>209.96417029999998</v>
      </c>
      <c r="C40" s="16">
        <v>180.22017030000001</v>
      </c>
      <c r="D40" s="16">
        <v>167.71617029999999</v>
      </c>
      <c r="E40" s="16">
        <v>167.9861703</v>
      </c>
      <c r="F40" s="16">
        <v>168.17830307</v>
      </c>
      <c r="G40" s="16">
        <v>170.20322307000001</v>
      </c>
      <c r="H40" s="16">
        <v>173.15002740000003</v>
      </c>
      <c r="I40" s="16">
        <v>149.42585151</v>
      </c>
      <c r="J40" s="16">
        <v>154.46125000000001</v>
      </c>
      <c r="K40" s="16">
        <v>158.14649</v>
      </c>
      <c r="L40" s="16">
        <v>160.75261220000002</v>
      </c>
      <c r="M40" s="16">
        <v>171.54979</v>
      </c>
      <c r="N40" s="16">
        <v>49.060900000000004</v>
      </c>
      <c r="O40" s="16">
        <v>60.060900000000004</v>
      </c>
      <c r="P40" s="16">
        <v>60.610900000000001</v>
      </c>
      <c r="Q40" s="16">
        <v>62.751896089999995</v>
      </c>
      <c r="R40" s="16">
        <v>62.866896089999997</v>
      </c>
      <c r="S40" s="16">
        <v>62.326896089999998</v>
      </c>
      <c r="T40" s="16">
        <v>64.761048399999993</v>
      </c>
      <c r="U40" s="16">
        <v>58.929548400000002</v>
      </c>
      <c r="V40" s="16">
        <v>58.529548400000003</v>
      </c>
      <c r="W40" s="16">
        <v>52.686829379999999</v>
      </c>
      <c r="X40" s="16">
        <v>52.686829380000006</v>
      </c>
      <c r="Y40" s="16">
        <v>52.686829380000006</v>
      </c>
      <c r="Z40" s="16">
        <v>16.316568140000005</v>
      </c>
      <c r="AA40" s="16">
        <v>24.515698140000001</v>
      </c>
      <c r="AB40" s="16">
        <v>16.316568140000005</v>
      </c>
      <c r="AC40" s="16">
        <v>16.821933770000005</v>
      </c>
      <c r="AD40" s="16">
        <v>6.1255337700000014</v>
      </c>
      <c r="AE40" s="16">
        <v>6.1095113600000044</v>
      </c>
      <c r="AF40" s="16">
        <v>6.3096774900000021</v>
      </c>
      <c r="AG40" s="16">
        <v>6.3119247699999974</v>
      </c>
      <c r="AH40" s="16">
        <v>5.8119247700000054</v>
      </c>
      <c r="AI40" s="16">
        <v>6.0498573700000122</v>
      </c>
      <c r="AJ40" s="16">
        <v>6.049857369999998</v>
      </c>
      <c r="AK40" s="16">
        <v>6.3298573700000054</v>
      </c>
      <c r="AL40" s="16">
        <v>6.7258332699999865</v>
      </c>
      <c r="AM40" s="16">
        <v>6.8325420200000018</v>
      </c>
      <c r="AN40" s="16">
        <v>7.4012636900000013</v>
      </c>
      <c r="AO40" s="16">
        <v>7.1268026899999972</v>
      </c>
      <c r="AP40" s="16">
        <v>7.1928719399999963</v>
      </c>
      <c r="AQ40" s="16">
        <v>15.023428519999994</v>
      </c>
      <c r="AR40" s="16">
        <v>15.017310329999994</v>
      </c>
      <c r="AS40" s="16">
        <v>8.6008587099999971</v>
      </c>
      <c r="AT40" s="16">
        <v>8.4454745799999973</v>
      </c>
      <c r="AU40" s="16">
        <v>17.672197799999996</v>
      </c>
      <c r="AV40" s="16">
        <v>16.802780869999996</v>
      </c>
      <c r="AW40" s="16">
        <v>17.551995479999995</v>
      </c>
      <c r="AX40" s="16">
        <v>17.664033109999995</v>
      </c>
      <c r="AY40" s="16">
        <v>16.71884262999999</v>
      </c>
      <c r="AZ40" s="16">
        <v>18.93716182999999</v>
      </c>
      <c r="BA40" s="16">
        <v>20.005499919999995</v>
      </c>
      <c r="BB40" s="16">
        <v>36.057318680000002</v>
      </c>
      <c r="BC40" s="16">
        <v>34.332695740000005</v>
      </c>
      <c r="BD40" s="16">
        <v>34.88868282</v>
      </c>
      <c r="BE40" s="16">
        <v>33.15059608</v>
      </c>
      <c r="BF40" s="16">
        <v>36.390596080000002</v>
      </c>
      <c r="BG40" s="16">
        <v>36.293887869999999</v>
      </c>
      <c r="BH40" s="16">
        <v>35.793885060000001</v>
      </c>
      <c r="BI40" s="16">
        <v>34.726981230000007</v>
      </c>
      <c r="BJ40" s="16">
        <v>15.765933</v>
      </c>
      <c r="BK40" s="16">
        <v>17.929933000000002</v>
      </c>
      <c r="BL40" s="16">
        <v>17.929933000000002</v>
      </c>
      <c r="BM40" s="16">
        <v>0.69993300000000003</v>
      </c>
      <c r="BN40" s="16">
        <v>0.69993300000000003</v>
      </c>
      <c r="BO40" s="16">
        <v>0.69993300000000003</v>
      </c>
      <c r="BP40" s="16">
        <v>0.69993300000000003</v>
      </c>
      <c r="BQ40" s="16">
        <v>0.69993300000000003</v>
      </c>
      <c r="BR40" s="16">
        <v>0.69993300000000003</v>
      </c>
      <c r="BS40" s="16">
        <v>0.69993300000000003</v>
      </c>
      <c r="BT40" s="16">
        <v>2.6999330000000001</v>
      </c>
      <c r="BU40" s="16">
        <v>2.6999330000000001</v>
      </c>
      <c r="BV40" s="16">
        <v>0</v>
      </c>
      <c r="BW40" s="16">
        <v>0</v>
      </c>
      <c r="BX40" s="16">
        <v>0</v>
      </c>
      <c r="BY40" s="16">
        <v>0</v>
      </c>
      <c r="BZ40" s="16">
        <v>0</v>
      </c>
      <c r="CA40" s="16">
        <v>0</v>
      </c>
      <c r="CB40" s="16">
        <v>0</v>
      </c>
      <c r="CC40" s="16">
        <v>0</v>
      </c>
      <c r="CD40" s="16">
        <v>0</v>
      </c>
      <c r="CE40" s="16">
        <v>0</v>
      </c>
      <c r="CF40" s="16">
        <v>0</v>
      </c>
      <c r="CG40" s="16">
        <v>0</v>
      </c>
      <c r="CH40" s="16">
        <v>0</v>
      </c>
      <c r="CI40" s="16">
        <v>0</v>
      </c>
      <c r="CJ40" s="16">
        <v>0</v>
      </c>
      <c r="CK40" s="16">
        <v>0</v>
      </c>
      <c r="CL40" s="16">
        <v>0</v>
      </c>
      <c r="CM40" s="16">
        <v>0</v>
      </c>
      <c r="CN40" s="16">
        <v>0</v>
      </c>
      <c r="CO40" s="16">
        <v>0</v>
      </c>
      <c r="CP40" s="16">
        <v>0</v>
      </c>
      <c r="CQ40" s="16">
        <v>0</v>
      </c>
      <c r="CR40" s="16">
        <v>0</v>
      </c>
      <c r="CS40" s="16">
        <v>0</v>
      </c>
      <c r="CT40" s="16">
        <v>0</v>
      </c>
      <c r="CU40" s="16">
        <v>0</v>
      </c>
      <c r="CV40" s="16">
        <v>0</v>
      </c>
      <c r="CW40" s="16">
        <v>0</v>
      </c>
      <c r="CX40" s="16">
        <v>0</v>
      </c>
      <c r="CY40" s="16">
        <v>0</v>
      </c>
      <c r="CZ40" s="16">
        <v>0</v>
      </c>
      <c r="DA40" s="16">
        <v>1.5</v>
      </c>
      <c r="DB40" s="16">
        <v>0</v>
      </c>
      <c r="DC40" s="16">
        <v>72</v>
      </c>
      <c r="DD40" s="16">
        <v>72</v>
      </c>
      <c r="DE40" s="16">
        <v>72</v>
      </c>
      <c r="DF40" s="16">
        <v>72.650000000000006</v>
      </c>
      <c r="DG40" s="16">
        <v>72.650000000000006</v>
      </c>
      <c r="DH40" s="16">
        <v>72.644580960000013</v>
      </c>
      <c r="DI40" s="16">
        <v>72.644580960000013</v>
      </c>
      <c r="DJ40" s="16">
        <v>72.644580960000013</v>
      </c>
      <c r="DK40" s="16">
        <v>72.644580960000013</v>
      </c>
      <c r="DL40" s="16">
        <v>72.644580960000013</v>
      </c>
      <c r="DM40" s="16">
        <v>72.644580960000013</v>
      </c>
      <c r="DN40" s="16">
        <v>72.63966074999999</v>
      </c>
      <c r="DO40" s="16">
        <v>72.620144209999992</v>
      </c>
      <c r="DP40" s="16">
        <v>72.620144209999992</v>
      </c>
      <c r="DQ40" s="16">
        <v>72.620144209999992</v>
      </c>
      <c r="DR40" s="16">
        <v>72.620144209999992</v>
      </c>
      <c r="DS40" s="16">
        <v>72</v>
      </c>
      <c r="DT40" s="16">
        <v>73.3</v>
      </c>
      <c r="DU40" s="16">
        <v>64.297780000000003</v>
      </c>
      <c r="DV40" s="16">
        <v>64.295529999999999</v>
      </c>
      <c r="DW40" s="16">
        <v>64.295529999999999</v>
      </c>
      <c r="DX40" s="16">
        <v>64.289630000000002</v>
      </c>
      <c r="DY40" s="16">
        <v>64.289630000000002</v>
      </c>
      <c r="DZ40" s="16">
        <v>64.286850000000001</v>
      </c>
    </row>
    <row r="41" spans="1:130" ht="13" x14ac:dyDescent="0.3">
      <c r="A41" s="15" t="s">
        <v>53</v>
      </c>
      <c r="B41" s="16">
        <v>246.14129556000003</v>
      </c>
      <c r="C41" s="16">
        <v>236.06345552999994</v>
      </c>
      <c r="D41" s="16">
        <v>234.49705403000002</v>
      </c>
      <c r="E41" s="16">
        <v>242.84895861000001</v>
      </c>
      <c r="F41" s="16">
        <v>251.83125765999998</v>
      </c>
      <c r="G41" s="16">
        <v>267.12054007</v>
      </c>
      <c r="H41" s="16">
        <v>293.38839057000001</v>
      </c>
      <c r="I41" s="16">
        <v>302.47688382999996</v>
      </c>
      <c r="J41" s="16">
        <v>301.64700320999998</v>
      </c>
      <c r="K41" s="16">
        <v>275.84968239</v>
      </c>
      <c r="L41" s="16">
        <v>258.61539505000002</v>
      </c>
      <c r="M41" s="16">
        <v>295.93251812</v>
      </c>
      <c r="N41" s="16">
        <v>286.69744222000003</v>
      </c>
      <c r="O41" s="16">
        <v>307.54240976000006</v>
      </c>
      <c r="P41" s="16">
        <v>295.77164099999999</v>
      </c>
      <c r="Q41" s="16">
        <v>328.83977549999997</v>
      </c>
      <c r="R41" s="16">
        <v>305.87826150999996</v>
      </c>
      <c r="S41" s="16">
        <v>310.22194221000001</v>
      </c>
      <c r="T41" s="16">
        <v>309.38880655999998</v>
      </c>
      <c r="U41" s="16">
        <v>312.51630418999997</v>
      </c>
      <c r="V41" s="16">
        <v>317.98720364999997</v>
      </c>
      <c r="W41" s="16">
        <v>325.26639405000003</v>
      </c>
      <c r="X41" s="16">
        <v>340.29007807000005</v>
      </c>
      <c r="Y41" s="16">
        <v>336.89318691000005</v>
      </c>
      <c r="Z41" s="16">
        <v>299.44529120000004</v>
      </c>
      <c r="AA41" s="16">
        <v>296.80402981999993</v>
      </c>
      <c r="AB41" s="16">
        <v>297.09170401</v>
      </c>
      <c r="AC41" s="16">
        <v>296.34379109000002</v>
      </c>
      <c r="AD41" s="16">
        <v>294.68850027000002</v>
      </c>
      <c r="AE41" s="16">
        <v>271.79128528000001</v>
      </c>
      <c r="AF41" s="16">
        <v>276.24720684000005</v>
      </c>
      <c r="AG41" s="16">
        <v>272.92514877000002</v>
      </c>
      <c r="AH41" s="16">
        <v>258.28168064000005</v>
      </c>
      <c r="AI41" s="16">
        <v>236.97100487000006</v>
      </c>
      <c r="AJ41" s="16">
        <v>244.74509664625006</v>
      </c>
      <c r="AK41" s="16">
        <v>232.08131036624999</v>
      </c>
      <c r="AL41" s="16">
        <v>208.31847644624997</v>
      </c>
      <c r="AM41" s="16">
        <v>206.61732582625004</v>
      </c>
      <c r="AN41" s="16">
        <v>203.88152274625003</v>
      </c>
      <c r="AO41" s="16">
        <v>188.91559378999997</v>
      </c>
      <c r="AP41" s="16">
        <v>172.34100451999998</v>
      </c>
      <c r="AQ41" s="16">
        <v>160.88971831000001</v>
      </c>
      <c r="AR41" s="16">
        <v>198.12499963000005</v>
      </c>
      <c r="AS41" s="16">
        <v>180.65974565000002</v>
      </c>
      <c r="AT41" s="16">
        <v>178.02091105000002</v>
      </c>
      <c r="AU41" s="16">
        <v>182.02975308000003</v>
      </c>
      <c r="AV41" s="16">
        <v>186.21329518000002</v>
      </c>
      <c r="AW41" s="16">
        <v>190.77181854</v>
      </c>
      <c r="AX41" s="16">
        <v>185.88768200000001</v>
      </c>
      <c r="AY41" s="16">
        <v>199.50959885</v>
      </c>
      <c r="AZ41" s="16">
        <v>192.03666324</v>
      </c>
      <c r="BA41" s="16">
        <v>189.45383971000001</v>
      </c>
      <c r="BB41" s="16">
        <v>183.34709903999999</v>
      </c>
      <c r="BC41" s="16">
        <v>185.31057390000001</v>
      </c>
      <c r="BD41" s="16">
        <v>176.46740238000001</v>
      </c>
      <c r="BE41" s="16">
        <v>205.99666810000002</v>
      </c>
      <c r="BF41" s="16">
        <v>220.08711154000002</v>
      </c>
      <c r="BG41" s="16">
        <v>201.00681836000001</v>
      </c>
      <c r="BH41" s="16">
        <v>255.10274361</v>
      </c>
      <c r="BI41" s="16">
        <v>282.52581293999998</v>
      </c>
      <c r="BJ41" s="16">
        <v>246.03941706999998</v>
      </c>
      <c r="BK41" s="16">
        <v>244.05069791999998</v>
      </c>
      <c r="BL41" s="16">
        <v>244.05069791999998</v>
      </c>
      <c r="BM41" s="16">
        <v>173.14076562</v>
      </c>
      <c r="BN41" s="16">
        <v>175.88987489000002</v>
      </c>
      <c r="BO41" s="16">
        <v>171.0375559</v>
      </c>
      <c r="BP41" s="16">
        <v>182.09977366999999</v>
      </c>
      <c r="BQ41" s="16">
        <v>179.56597221000001</v>
      </c>
      <c r="BR41" s="16">
        <v>179.68748212144109</v>
      </c>
      <c r="BS41" s="16">
        <v>189.2617871214411</v>
      </c>
      <c r="BT41" s="16">
        <v>203.03302721000003</v>
      </c>
      <c r="BU41" s="16">
        <v>201.43426450000001</v>
      </c>
      <c r="BV41" s="16">
        <v>195.86951450000001</v>
      </c>
      <c r="BW41" s="16">
        <v>191.09965138000001</v>
      </c>
      <c r="BX41" s="16">
        <v>190.45689138</v>
      </c>
      <c r="BY41" s="16">
        <v>190.13912477</v>
      </c>
      <c r="BZ41" s="16">
        <v>179.69390308999999</v>
      </c>
      <c r="CA41" s="16">
        <v>175.71433389999999</v>
      </c>
      <c r="CB41" s="16">
        <v>174.41555389999999</v>
      </c>
      <c r="CC41" s="16">
        <v>165.97255390000001</v>
      </c>
      <c r="CD41" s="16">
        <v>163.96325390000001</v>
      </c>
      <c r="CE41" s="16">
        <v>164.8295</v>
      </c>
      <c r="CF41" s="16">
        <v>163.04963115000001</v>
      </c>
      <c r="CG41" s="16">
        <v>164.31663115000001</v>
      </c>
      <c r="CH41" s="16">
        <v>166.98755115</v>
      </c>
      <c r="CI41" s="16">
        <v>177.22555115</v>
      </c>
      <c r="CJ41" s="16">
        <v>176.70255115000001</v>
      </c>
      <c r="CK41" s="16">
        <v>169.78455115000003</v>
      </c>
      <c r="CL41" s="16">
        <v>164.79585115</v>
      </c>
      <c r="CM41" s="16">
        <v>171.42429839000002</v>
      </c>
      <c r="CN41" s="16">
        <v>160.39173663999998</v>
      </c>
      <c r="CO41" s="16">
        <v>150.20043461999998</v>
      </c>
      <c r="CP41" s="16">
        <v>150.75907805999998</v>
      </c>
      <c r="CQ41" s="16">
        <v>192.14990815999994</v>
      </c>
      <c r="CR41" s="16">
        <v>195.95935087999993</v>
      </c>
      <c r="CS41" s="16">
        <v>203.35284507999995</v>
      </c>
      <c r="CT41" s="16">
        <v>206.50588093999991</v>
      </c>
      <c r="CU41" s="16">
        <v>216.49899888999991</v>
      </c>
      <c r="CV41" s="16">
        <v>210.89480018999993</v>
      </c>
      <c r="CW41" s="16">
        <v>209.40555576999998</v>
      </c>
      <c r="CX41" s="16">
        <v>210.58363000999995</v>
      </c>
      <c r="CY41" s="16">
        <v>206.86189887999998</v>
      </c>
      <c r="CZ41" s="16">
        <v>256.86683037999995</v>
      </c>
      <c r="DA41" s="16">
        <v>249.77337024999997</v>
      </c>
      <c r="DB41" s="16">
        <v>219.29840342999998</v>
      </c>
      <c r="DC41" s="16">
        <v>236.83571128999998</v>
      </c>
      <c r="DD41" s="16">
        <v>220.42486597999996</v>
      </c>
      <c r="DE41" s="16">
        <v>226.30491058999999</v>
      </c>
      <c r="DF41" s="16">
        <v>312.71360989000004</v>
      </c>
      <c r="DG41" s="16">
        <v>269.85000000000002</v>
      </c>
      <c r="DH41" s="16">
        <v>269.36431675</v>
      </c>
      <c r="DI41" s="16">
        <v>265.98945803999999</v>
      </c>
      <c r="DJ41" s="16">
        <v>261.33599304000001</v>
      </c>
      <c r="DK41" s="16">
        <v>270.11250100000007</v>
      </c>
      <c r="DL41" s="16">
        <v>274.45314272000002</v>
      </c>
      <c r="DM41" s="16">
        <v>272.18462086000005</v>
      </c>
      <c r="DN41" s="16">
        <v>252.80295644999998</v>
      </c>
      <c r="DO41" s="16">
        <v>255.71431615999998</v>
      </c>
      <c r="DP41" s="16">
        <v>260.36599818000002</v>
      </c>
      <c r="DQ41" s="16">
        <v>264.58730729999996</v>
      </c>
      <c r="DR41" s="16">
        <v>277.13971779000002</v>
      </c>
      <c r="DS41" s="16">
        <v>341.82074185999994</v>
      </c>
      <c r="DT41" s="16">
        <v>347.72904094</v>
      </c>
      <c r="DU41" s="16">
        <v>348.37522526999993</v>
      </c>
      <c r="DV41" s="16">
        <v>346.31999144000002</v>
      </c>
      <c r="DW41" s="16">
        <v>418.18651752</v>
      </c>
      <c r="DX41" s="16">
        <v>396.64165282999994</v>
      </c>
      <c r="DY41" s="16">
        <v>380.65878574999994</v>
      </c>
      <c r="DZ41" s="16">
        <v>373.71761522999992</v>
      </c>
    </row>
    <row r="42" spans="1:130" ht="13" x14ac:dyDescent="0.3">
      <c r="A42" s="15" t="s">
        <v>54</v>
      </c>
      <c r="B42" s="16">
        <v>62.270945080000004</v>
      </c>
      <c r="C42" s="16">
        <v>59.42081812</v>
      </c>
      <c r="D42" s="16">
        <v>57.374761120000002</v>
      </c>
      <c r="E42" s="16">
        <v>57.364344119999998</v>
      </c>
      <c r="F42" s="16">
        <v>56.839095479999997</v>
      </c>
      <c r="G42" s="16">
        <v>54.403795479999992</v>
      </c>
      <c r="H42" s="16">
        <v>60.633018479999997</v>
      </c>
      <c r="I42" s="16">
        <v>60.291948580000003</v>
      </c>
      <c r="J42" s="16">
        <v>60.343068580000001</v>
      </c>
      <c r="K42" s="16">
        <v>57.44057858</v>
      </c>
      <c r="L42" s="16">
        <v>56.67108923</v>
      </c>
      <c r="M42" s="16">
        <v>57.597269739999994</v>
      </c>
      <c r="N42" s="16">
        <v>57.240964749999996</v>
      </c>
      <c r="O42" s="16">
        <v>57.207944750000003</v>
      </c>
      <c r="P42" s="16">
        <v>60.047415600000001</v>
      </c>
      <c r="Q42" s="16">
        <v>61.626373549999997</v>
      </c>
      <c r="R42" s="16">
        <v>59.041676699999996</v>
      </c>
      <c r="S42" s="16">
        <v>63.520676699999996</v>
      </c>
      <c r="T42" s="16">
        <v>61.963923119999997</v>
      </c>
      <c r="U42" s="16">
        <v>61.412429809999992</v>
      </c>
      <c r="V42" s="16">
        <v>61.676419329999995</v>
      </c>
      <c r="W42" s="16">
        <v>62.023696579999999</v>
      </c>
      <c r="X42" s="16">
        <v>68.651491739999997</v>
      </c>
      <c r="Y42" s="16">
        <v>64.066696579999999</v>
      </c>
      <c r="Z42" s="16">
        <v>67.863656579999997</v>
      </c>
      <c r="AA42" s="16">
        <v>120.13224657999999</v>
      </c>
      <c r="AB42" s="16">
        <v>73.475656579999992</v>
      </c>
      <c r="AC42" s="16">
        <v>79.42965658</v>
      </c>
      <c r="AD42" s="16">
        <v>79.364656580000002</v>
      </c>
      <c r="AE42" s="16">
        <v>79.868656579999993</v>
      </c>
      <c r="AF42" s="16">
        <v>83.91565657999999</v>
      </c>
      <c r="AG42" s="16">
        <v>83.848376579999979</v>
      </c>
      <c r="AH42" s="16">
        <v>84.378311299999993</v>
      </c>
      <c r="AI42" s="16">
        <v>87.815556019999988</v>
      </c>
      <c r="AJ42" s="16">
        <v>87.105556019999995</v>
      </c>
      <c r="AK42" s="16">
        <v>50.355607539999994</v>
      </c>
      <c r="AL42" s="16">
        <v>37.632732539999999</v>
      </c>
      <c r="AM42" s="16">
        <v>37.621732539999996</v>
      </c>
      <c r="AN42" s="16">
        <v>37.111732539999998</v>
      </c>
      <c r="AO42" s="16">
        <v>32.261314999999996</v>
      </c>
      <c r="AP42" s="16">
        <v>34.995315000000005</v>
      </c>
      <c r="AQ42" s="16">
        <v>35.166675000000005</v>
      </c>
      <c r="AR42" s="16">
        <v>35.218625000000003</v>
      </c>
      <c r="AS42" s="16">
        <v>69.232500000000002</v>
      </c>
      <c r="AT42" s="16">
        <v>66.633499999999998</v>
      </c>
      <c r="AU42" s="16">
        <v>66.538960000000003</v>
      </c>
      <c r="AV42" s="16">
        <v>70.34196</v>
      </c>
      <c r="AW42" s="16">
        <v>68.632960000000011</v>
      </c>
      <c r="AX42" s="16">
        <v>44.340031570000001</v>
      </c>
      <c r="AY42" s="16">
        <v>41.991031569999997</v>
      </c>
      <c r="AZ42" s="16">
        <v>43.123951570000003</v>
      </c>
      <c r="BA42" s="16">
        <v>43.114981570000005</v>
      </c>
      <c r="BB42" s="16">
        <v>43.098101569999997</v>
      </c>
      <c r="BC42" s="16">
        <v>43.089181570000001</v>
      </c>
      <c r="BD42" s="16">
        <v>18.781639649999999</v>
      </c>
      <c r="BE42" s="16">
        <v>18.760939650000001</v>
      </c>
      <c r="BF42" s="16">
        <v>18.744609649999997</v>
      </c>
      <c r="BG42" s="16">
        <v>21.023939649999999</v>
      </c>
      <c r="BH42" s="16">
        <v>20.903189650000002</v>
      </c>
      <c r="BI42" s="16">
        <v>46.908649650000001</v>
      </c>
      <c r="BJ42" s="16">
        <v>33.873769999999993</v>
      </c>
      <c r="BK42" s="16">
        <v>33.681050000000006</v>
      </c>
      <c r="BL42" s="16">
        <v>33.681050000000006</v>
      </c>
      <c r="BM42" s="16">
        <v>40.405619999999992</v>
      </c>
      <c r="BN42" s="16">
        <v>40.873809999999999</v>
      </c>
      <c r="BO42" s="16">
        <v>39.491647</v>
      </c>
      <c r="BP42" s="16">
        <v>43.584308</v>
      </c>
      <c r="BQ42" s="16">
        <v>38.598407999999999</v>
      </c>
      <c r="BR42" s="16">
        <v>38.462207999999997</v>
      </c>
      <c r="BS42" s="16">
        <v>62.434207999999998</v>
      </c>
      <c r="BT42" s="16">
        <v>62.742182999999997</v>
      </c>
      <c r="BU42" s="16">
        <v>63.982903</v>
      </c>
      <c r="BV42" s="16">
        <v>39.177793000000008</v>
      </c>
      <c r="BW42" s="16">
        <v>44.581443</v>
      </c>
      <c r="BX42" s="16">
        <v>41.237442999999999</v>
      </c>
      <c r="BY42" s="16">
        <v>45.108443000000001</v>
      </c>
      <c r="BZ42" s="16">
        <v>45.248058999999998</v>
      </c>
      <c r="CA42" s="16">
        <v>45.227119000000002</v>
      </c>
      <c r="CB42" s="16">
        <v>45.052388999999998</v>
      </c>
      <c r="CC42" s="16">
        <v>47.31514</v>
      </c>
      <c r="CD42" s="16">
        <v>47.406140000000001</v>
      </c>
      <c r="CE42" s="16">
        <v>44.841749999999998</v>
      </c>
      <c r="CF42" s="16">
        <v>46.889269999999996</v>
      </c>
      <c r="CG42" s="16">
        <v>51.256099999999996</v>
      </c>
      <c r="CH42" s="16">
        <v>51.378920939999993</v>
      </c>
      <c r="CI42" s="16">
        <v>51.667970240000002</v>
      </c>
      <c r="CJ42" s="16">
        <v>51.619344299999995</v>
      </c>
      <c r="CK42" s="16">
        <v>47.783995000000004</v>
      </c>
      <c r="CL42" s="16">
        <v>50.977266999999991</v>
      </c>
      <c r="CM42" s="16">
        <v>56.863256999999997</v>
      </c>
      <c r="CN42" s="16">
        <v>77.087520720000001</v>
      </c>
      <c r="CO42" s="16">
        <v>56.838589489999997</v>
      </c>
      <c r="CP42" s="16">
        <v>71.731982610000003</v>
      </c>
      <c r="CQ42" s="16">
        <v>68.796080709999998</v>
      </c>
      <c r="CR42" s="16">
        <v>69.49128374</v>
      </c>
      <c r="CS42" s="16">
        <v>59.665743870000007</v>
      </c>
      <c r="CT42" s="16">
        <v>61.339395879999998</v>
      </c>
      <c r="CU42" s="16">
        <v>60.901918050000006</v>
      </c>
      <c r="CV42" s="16">
        <v>61.312346699999992</v>
      </c>
      <c r="CW42" s="16">
        <v>80.838826709999992</v>
      </c>
      <c r="CX42" s="16">
        <v>80.934722190000002</v>
      </c>
      <c r="CY42" s="16">
        <v>80.607278470000011</v>
      </c>
      <c r="CZ42" s="16">
        <v>79.5034876</v>
      </c>
      <c r="DA42" s="16">
        <v>79.216199470000006</v>
      </c>
      <c r="DB42" s="16">
        <v>121.64651994</v>
      </c>
      <c r="DC42" s="16">
        <v>122.2113008</v>
      </c>
      <c r="DD42" s="16">
        <v>122.23717635999999</v>
      </c>
      <c r="DE42" s="16">
        <v>132.07331541000002</v>
      </c>
      <c r="DF42" s="16">
        <v>139.20504597999999</v>
      </c>
      <c r="DG42" s="16">
        <v>139.69999999999999</v>
      </c>
      <c r="DH42" s="16">
        <v>139.26951698000002</v>
      </c>
      <c r="DI42" s="16">
        <v>138.58266828000001</v>
      </c>
      <c r="DJ42" s="16">
        <v>113.43620542999999</v>
      </c>
      <c r="DK42" s="16">
        <v>95.28448671999999</v>
      </c>
      <c r="DL42" s="16">
        <v>94.214434400000002</v>
      </c>
      <c r="DM42" s="16">
        <v>89.257656239999989</v>
      </c>
      <c r="DN42" s="16">
        <v>92.563425589999994</v>
      </c>
      <c r="DO42" s="16">
        <v>91.738144229999989</v>
      </c>
      <c r="DP42" s="16">
        <v>88.629584539999996</v>
      </c>
      <c r="DQ42" s="16">
        <v>88.626053989999988</v>
      </c>
      <c r="DR42" s="16">
        <v>109.48209086</v>
      </c>
      <c r="DS42" s="16">
        <v>106.03366699999998</v>
      </c>
      <c r="DT42" s="16">
        <v>102.65288519999999</v>
      </c>
      <c r="DU42" s="16">
        <v>103.21715285000001</v>
      </c>
      <c r="DV42" s="16">
        <v>106.05247339</v>
      </c>
      <c r="DW42" s="16">
        <v>114.86571529</v>
      </c>
      <c r="DX42" s="16">
        <v>120.25596463000001</v>
      </c>
      <c r="DY42" s="16">
        <v>119.14926897000001</v>
      </c>
      <c r="DZ42" s="16">
        <v>118.71113876</v>
      </c>
    </row>
    <row r="43" spans="1:130" ht="13" x14ac:dyDescent="0.3">
      <c r="A43" s="15" t="s">
        <v>55</v>
      </c>
      <c r="B43" s="16">
        <v>94.684123589999999</v>
      </c>
      <c r="C43" s="16">
        <v>92.851800449999999</v>
      </c>
      <c r="D43" s="16">
        <v>110.75615465</v>
      </c>
      <c r="E43" s="16">
        <v>110.10931616000002</v>
      </c>
      <c r="F43" s="16">
        <v>93.803905159999999</v>
      </c>
      <c r="G43" s="16">
        <v>96.557989969999994</v>
      </c>
      <c r="H43" s="16">
        <v>103.73867267</v>
      </c>
      <c r="I43" s="16">
        <v>107.40528328999999</v>
      </c>
      <c r="J43" s="16">
        <v>99.430242089999993</v>
      </c>
      <c r="K43" s="16">
        <v>105.16489730000001</v>
      </c>
      <c r="L43" s="16">
        <v>101.34706453999999</v>
      </c>
      <c r="M43" s="16">
        <v>101.56632265</v>
      </c>
      <c r="N43" s="16">
        <v>104.29237481000001</v>
      </c>
      <c r="O43" s="16">
        <v>111.49293300000001</v>
      </c>
      <c r="P43" s="16">
        <v>107.25768210000001</v>
      </c>
      <c r="Q43" s="16">
        <v>125.28985416</v>
      </c>
      <c r="R43" s="16">
        <v>132.14891403999999</v>
      </c>
      <c r="S43" s="16">
        <v>137.65704998999999</v>
      </c>
      <c r="T43" s="16">
        <v>138.76380648999998</v>
      </c>
      <c r="U43" s="16">
        <v>137.31352143999999</v>
      </c>
      <c r="V43" s="16">
        <v>135.28879486</v>
      </c>
      <c r="W43" s="16">
        <v>137.07577120000002</v>
      </c>
      <c r="X43" s="16">
        <v>153.17633468999998</v>
      </c>
      <c r="Y43" s="16">
        <v>138.86134941999998</v>
      </c>
      <c r="Z43" s="16">
        <v>103.17232165</v>
      </c>
      <c r="AA43" s="16">
        <v>99.52218173</v>
      </c>
      <c r="AB43" s="16">
        <v>91.769528520000009</v>
      </c>
      <c r="AC43" s="16">
        <v>96.580519929999994</v>
      </c>
      <c r="AD43" s="16">
        <v>97.778604910000013</v>
      </c>
      <c r="AE43" s="16">
        <v>95.210788829999998</v>
      </c>
      <c r="AF43" s="16">
        <v>95.874917230000008</v>
      </c>
      <c r="AG43" s="16">
        <v>92.982943430000006</v>
      </c>
      <c r="AH43" s="16">
        <v>92.532701809999992</v>
      </c>
      <c r="AI43" s="16">
        <v>92.703092470000001</v>
      </c>
      <c r="AJ43" s="16">
        <v>89.758951190000005</v>
      </c>
      <c r="AK43" s="16">
        <v>88.340493860000009</v>
      </c>
      <c r="AL43" s="16">
        <v>75.069722110000015</v>
      </c>
      <c r="AM43" s="16">
        <v>75.155974459999996</v>
      </c>
      <c r="AN43" s="16">
        <v>97.033935209999996</v>
      </c>
      <c r="AO43" s="16">
        <v>96.687286580000006</v>
      </c>
      <c r="AP43" s="16">
        <v>96.976536469999985</v>
      </c>
      <c r="AQ43" s="16">
        <v>103.06605959000001</v>
      </c>
      <c r="AR43" s="16">
        <v>98.853470270000017</v>
      </c>
      <c r="AS43" s="16">
        <v>102.86188027000001</v>
      </c>
      <c r="AT43" s="16">
        <v>106.94667843000001</v>
      </c>
      <c r="AU43" s="16">
        <v>109.34139261000001</v>
      </c>
      <c r="AV43" s="16">
        <v>105.79160050000002</v>
      </c>
      <c r="AW43" s="16">
        <v>103.14627336000001</v>
      </c>
      <c r="AX43" s="16">
        <v>102.55543443000001</v>
      </c>
      <c r="AY43" s="16">
        <v>101.43473576</v>
      </c>
      <c r="AZ43" s="16">
        <v>120.01239241</v>
      </c>
      <c r="BA43" s="16">
        <v>124.37378396</v>
      </c>
      <c r="BB43" s="16">
        <v>124.37424739000001</v>
      </c>
      <c r="BC43" s="16">
        <v>122.54642584</v>
      </c>
      <c r="BD43" s="16">
        <v>131.60391661000003</v>
      </c>
      <c r="BE43" s="16">
        <v>129.32309151999999</v>
      </c>
      <c r="BF43" s="16">
        <v>140.05435470999998</v>
      </c>
      <c r="BG43" s="16">
        <v>110.87770999</v>
      </c>
      <c r="BH43" s="16">
        <v>102.87153821</v>
      </c>
      <c r="BI43" s="16">
        <v>93.818162779999994</v>
      </c>
      <c r="BJ43" s="16">
        <v>79.106889440000003</v>
      </c>
      <c r="BK43" s="16">
        <v>81.59532944</v>
      </c>
      <c r="BL43" s="16">
        <v>81.59532944</v>
      </c>
      <c r="BM43" s="16">
        <v>79.054404179999977</v>
      </c>
      <c r="BN43" s="16">
        <v>80.054404179999977</v>
      </c>
      <c r="BO43" s="16">
        <v>75.950509999999994</v>
      </c>
      <c r="BP43" s="16">
        <v>76.387439999999984</v>
      </c>
      <c r="BQ43" s="16">
        <v>70.585229999999996</v>
      </c>
      <c r="BR43" s="16">
        <v>72.590633071632709</v>
      </c>
      <c r="BS43" s="16">
        <v>72.011013071632718</v>
      </c>
      <c r="BT43" s="16">
        <v>72.572479999999999</v>
      </c>
      <c r="BU43" s="16">
        <v>89.84429999999999</v>
      </c>
      <c r="BV43" s="16">
        <v>96.747010000000003</v>
      </c>
      <c r="BW43" s="16">
        <v>91.977437809999998</v>
      </c>
      <c r="BX43" s="16">
        <v>84.537488850000017</v>
      </c>
      <c r="BY43" s="16">
        <v>87.067737810000025</v>
      </c>
      <c r="BZ43" s="16">
        <v>85.217980000000011</v>
      </c>
      <c r="CA43" s="16">
        <v>83.724980000000016</v>
      </c>
      <c r="CB43" s="16">
        <v>116.69441752000002</v>
      </c>
      <c r="CC43" s="16">
        <v>116.48019768000002</v>
      </c>
      <c r="CD43" s="16">
        <v>104.31890574000001</v>
      </c>
      <c r="CE43" s="16">
        <v>104.86732536000002</v>
      </c>
      <c r="CF43" s="16">
        <v>102.17268493</v>
      </c>
      <c r="CG43" s="16">
        <v>105.48100733000001</v>
      </c>
      <c r="CH43" s="16">
        <v>104.73183105</v>
      </c>
      <c r="CI43" s="16">
        <v>104.14241049</v>
      </c>
      <c r="CJ43" s="16">
        <v>160.52092505000002</v>
      </c>
      <c r="CK43" s="16">
        <v>167.48155569000002</v>
      </c>
      <c r="CL43" s="16">
        <v>162.52006058000001</v>
      </c>
      <c r="CM43" s="16">
        <v>156.18190675000002</v>
      </c>
      <c r="CN43" s="16">
        <v>146.05710437999997</v>
      </c>
      <c r="CO43" s="16">
        <v>139.51277669000001</v>
      </c>
      <c r="CP43" s="16">
        <v>147.52412712</v>
      </c>
      <c r="CQ43" s="16">
        <v>124.13743359000001</v>
      </c>
      <c r="CR43" s="16">
        <v>75.89696198</v>
      </c>
      <c r="CS43" s="16">
        <v>77.411040229999998</v>
      </c>
      <c r="CT43" s="16">
        <v>79.166602759999989</v>
      </c>
      <c r="CU43" s="16">
        <v>77.103596119999992</v>
      </c>
      <c r="CV43" s="16">
        <v>77.523334590000005</v>
      </c>
      <c r="CW43" s="16">
        <v>78.151769529999996</v>
      </c>
      <c r="CX43" s="16">
        <v>82.334697779999985</v>
      </c>
      <c r="CY43" s="16">
        <v>81.230359759999999</v>
      </c>
      <c r="CZ43" s="16">
        <v>79.221394069999988</v>
      </c>
      <c r="DA43" s="16">
        <v>77.516829909999984</v>
      </c>
      <c r="DB43" s="16">
        <v>77.309375340000017</v>
      </c>
      <c r="DC43" s="16">
        <v>77.678596630000001</v>
      </c>
      <c r="DD43" s="16">
        <v>76.817292970000011</v>
      </c>
      <c r="DE43" s="16">
        <v>76.810982970000012</v>
      </c>
      <c r="DF43" s="16">
        <v>74.145040750000007</v>
      </c>
      <c r="DG43" s="16">
        <v>64.38</v>
      </c>
      <c r="DH43" s="16">
        <v>64.414463429999998</v>
      </c>
      <c r="DI43" s="16">
        <v>61.867687109999999</v>
      </c>
      <c r="DJ43" s="16">
        <v>59.769934429999992</v>
      </c>
      <c r="DK43" s="16">
        <v>88.585210589999988</v>
      </c>
      <c r="DL43" s="16">
        <v>81.315794489999988</v>
      </c>
      <c r="DM43" s="16">
        <v>81.660166129999993</v>
      </c>
      <c r="DN43" s="16">
        <v>81.225064860000003</v>
      </c>
      <c r="DO43" s="16">
        <v>97.706673269999996</v>
      </c>
      <c r="DP43" s="16">
        <v>72.699095560000004</v>
      </c>
      <c r="DQ43" s="16">
        <v>72.696347880000005</v>
      </c>
      <c r="DR43" s="16">
        <v>76.310457899999989</v>
      </c>
      <c r="DS43" s="16">
        <v>77.688760690000009</v>
      </c>
      <c r="DT43" s="16">
        <v>81.53449916000001</v>
      </c>
      <c r="DU43" s="16">
        <v>84.606056389999992</v>
      </c>
      <c r="DV43" s="16">
        <v>92.190907010000004</v>
      </c>
      <c r="DW43" s="16">
        <v>91.565584590000014</v>
      </c>
      <c r="DX43" s="16">
        <v>91.491515819999989</v>
      </c>
      <c r="DY43" s="16">
        <v>60.580939960000002</v>
      </c>
      <c r="DZ43" s="16">
        <v>60.803869480000003</v>
      </c>
    </row>
    <row r="44" spans="1:130" ht="13" x14ac:dyDescent="0.3">
      <c r="A44" s="15" t="s">
        <v>56</v>
      </c>
      <c r="B44" s="16">
        <v>1303.8922102200002</v>
      </c>
      <c r="C44" s="16">
        <v>1576.4993832099999</v>
      </c>
      <c r="D44" s="16">
        <v>1546.8107807800002</v>
      </c>
      <c r="E44" s="16">
        <v>1451.0065337300002</v>
      </c>
      <c r="F44" s="16">
        <v>1463.1746560600002</v>
      </c>
      <c r="G44" s="16">
        <v>1455.7858276199997</v>
      </c>
      <c r="H44" s="16">
        <v>1390.0032336899999</v>
      </c>
      <c r="I44" s="16">
        <v>1408.7599983199998</v>
      </c>
      <c r="J44" s="16">
        <v>1391.89374477</v>
      </c>
      <c r="K44" s="16">
        <v>1417.54021848</v>
      </c>
      <c r="L44" s="16">
        <v>1323.8493246400003</v>
      </c>
      <c r="M44" s="16">
        <v>1324.5063726399999</v>
      </c>
      <c r="N44" s="16">
        <v>1212.55384759</v>
      </c>
      <c r="O44" s="16">
        <v>1215.2525576999999</v>
      </c>
      <c r="P44" s="16">
        <v>1221.07462409</v>
      </c>
      <c r="Q44" s="16">
        <v>1235.7521453700001</v>
      </c>
      <c r="R44" s="16">
        <v>1599.9409804699999</v>
      </c>
      <c r="S44" s="16">
        <v>1300.24108682</v>
      </c>
      <c r="T44" s="16">
        <v>1331.2007422500001</v>
      </c>
      <c r="U44" s="16">
        <v>1358.0590511900002</v>
      </c>
      <c r="V44" s="16">
        <v>1320.9806895199999</v>
      </c>
      <c r="W44" s="16">
        <v>1360.9254587600001</v>
      </c>
      <c r="X44" s="16">
        <v>1320.2464903799998</v>
      </c>
      <c r="Y44" s="16">
        <v>1320.5344134499999</v>
      </c>
      <c r="Z44" s="16">
        <v>1003.9076211099999</v>
      </c>
      <c r="AA44" s="16">
        <v>945.19155269000009</v>
      </c>
      <c r="AB44" s="16">
        <v>991.49544159000015</v>
      </c>
      <c r="AC44" s="16">
        <v>1043.5059073400002</v>
      </c>
      <c r="AD44" s="16">
        <v>1049.4974207299999</v>
      </c>
      <c r="AE44" s="16">
        <v>1050.8229752300001</v>
      </c>
      <c r="AF44" s="16">
        <v>1044.3426906499999</v>
      </c>
      <c r="AG44" s="16">
        <v>1078.1755139900001</v>
      </c>
      <c r="AH44" s="16">
        <v>1085.70090218</v>
      </c>
      <c r="AI44" s="16">
        <v>1094.6102470199999</v>
      </c>
      <c r="AJ44" s="16">
        <v>1096.8081850299998</v>
      </c>
      <c r="AK44" s="16">
        <v>1041.2694927399998</v>
      </c>
      <c r="AL44" s="16">
        <v>951.87182803000007</v>
      </c>
      <c r="AM44" s="16">
        <v>974.98873530000003</v>
      </c>
      <c r="AN44" s="16">
        <v>973.4201654200001</v>
      </c>
      <c r="AO44" s="16">
        <v>923.04397815000004</v>
      </c>
      <c r="AP44" s="16">
        <v>909.99356533000002</v>
      </c>
      <c r="AQ44" s="16">
        <v>931.86331768999992</v>
      </c>
      <c r="AR44" s="16">
        <v>932.97675490999995</v>
      </c>
      <c r="AS44" s="16">
        <v>855.16872202000002</v>
      </c>
      <c r="AT44" s="16">
        <v>845.04959853999992</v>
      </c>
      <c r="AU44" s="16">
        <v>834.29081455000005</v>
      </c>
      <c r="AV44" s="16">
        <v>826.04647172999989</v>
      </c>
      <c r="AW44" s="16">
        <v>811.67554381000002</v>
      </c>
      <c r="AX44" s="16">
        <v>780.12590884999997</v>
      </c>
      <c r="AY44" s="16">
        <v>723.14357306000011</v>
      </c>
      <c r="AZ44" s="16">
        <v>660.77603394000016</v>
      </c>
      <c r="BA44" s="16">
        <v>655.55000135</v>
      </c>
      <c r="BB44" s="16">
        <v>650.18599153999992</v>
      </c>
      <c r="BC44" s="16">
        <v>648.18333910000001</v>
      </c>
      <c r="BD44" s="16">
        <v>713.93619217000003</v>
      </c>
      <c r="BE44" s="16">
        <v>724.80916325999999</v>
      </c>
      <c r="BF44" s="16">
        <v>739.06961140999988</v>
      </c>
      <c r="BG44" s="16">
        <v>745.14485583999988</v>
      </c>
      <c r="BH44" s="16">
        <v>696.73311820999993</v>
      </c>
      <c r="BI44" s="16">
        <v>676.21982054999989</v>
      </c>
      <c r="BJ44" s="16">
        <v>590.71005720999995</v>
      </c>
      <c r="BK44" s="16">
        <v>579.57114144000002</v>
      </c>
      <c r="BL44" s="16">
        <v>579.57114144000002</v>
      </c>
      <c r="BM44" s="16">
        <v>457.93633761000001</v>
      </c>
      <c r="BN44" s="16">
        <v>464.93586672999999</v>
      </c>
      <c r="BO44" s="16">
        <v>427.33423222999994</v>
      </c>
      <c r="BP44" s="16">
        <v>441.38403469000002</v>
      </c>
      <c r="BQ44" s="16">
        <v>565.26648270999999</v>
      </c>
      <c r="BR44" s="16">
        <v>562.66788196878974</v>
      </c>
      <c r="BS44" s="16">
        <v>615.24748879878973</v>
      </c>
      <c r="BT44" s="16">
        <v>632.41276844000004</v>
      </c>
      <c r="BU44" s="16">
        <v>656.82433437999987</v>
      </c>
      <c r="BV44" s="16">
        <v>582.60741357999996</v>
      </c>
      <c r="BW44" s="16">
        <v>633.72376659999998</v>
      </c>
      <c r="BX44" s="16">
        <v>618.04840980999995</v>
      </c>
      <c r="BY44" s="16">
        <v>631.83198012999992</v>
      </c>
      <c r="BZ44" s="16">
        <v>637.00686277</v>
      </c>
      <c r="CA44" s="16">
        <v>664.29155655000011</v>
      </c>
      <c r="CB44" s="16">
        <v>752.21072705999995</v>
      </c>
      <c r="CC44" s="16">
        <v>739.86908566999989</v>
      </c>
      <c r="CD44" s="16">
        <v>746.05893042999992</v>
      </c>
      <c r="CE44" s="16">
        <v>809.21374546999994</v>
      </c>
      <c r="CF44" s="16">
        <v>871.92694359999996</v>
      </c>
      <c r="CG44" s="16">
        <v>890.82021248000024</v>
      </c>
      <c r="CH44" s="16">
        <v>897.37123536999991</v>
      </c>
      <c r="CI44" s="16">
        <v>892.00911516000008</v>
      </c>
      <c r="CJ44" s="16">
        <v>905.62027262999982</v>
      </c>
      <c r="CK44" s="16">
        <v>931.47401739999998</v>
      </c>
      <c r="CL44" s="16">
        <v>919.28756702999999</v>
      </c>
      <c r="CM44" s="16">
        <v>952.60654513999998</v>
      </c>
      <c r="CN44" s="16">
        <v>1065.4585838700002</v>
      </c>
      <c r="CO44" s="16">
        <v>1134.75855619</v>
      </c>
      <c r="CP44" s="16">
        <v>1199.2036759000002</v>
      </c>
      <c r="CQ44" s="16">
        <v>1239.41979472</v>
      </c>
      <c r="CR44" s="16">
        <v>1202.1662066199999</v>
      </c>
      <c r="CS44" s="16">
        <v>1158.2375246000001</v>
      </c>
      <c r="CT44" s="16">
        <v>1146.0613564800001</v>
      </c>
      <c r="CU44" s="16">
        <v>1148.1719234899999</v>
      </c>
      <c r="CV44" s="16">
        <v>1152.9520684700003</v>
      </c>
      <c r="CW44" s="16">
        <v>1193.6708247800004</v>
      </c>
      <c r="CX44" s="16">
        <v>1220.4977427598999</v>
      </c>
      <c r="CY44" s="16">
        <v>1159.4712077199001</v>
      </c>
      <c r="CZ44" s="16">
        <v>1137.0445415800002</v>
      </c>
      <c r="DA44" s="16">
        <v>1170.0602562899999</v>
      </c>
      <c r="DB44" s="16">
        <v>1188.7117079599998</v>
      </c>
      <c r="DC44" s="16">
        <v>1180.5137284500004</v>
      </c>
      <c r="DD44" s="16">
        <v>1199.5667904699999</v>
      </c>
      <c r="DE44" s="16">
        <v>1245.0961460999999</v>
      </c>
      <c r="DF44" s="16">
        <v>1203.5828888799999</v>
      </c>
      <c r="DG44" s="16">
        <v>1173.32</v>
      </c>
      <c r="DH44" s="16">
        <v>1621.9718927599997</v>
      </c>
      <c r="DI44" s="16">
        <v>1587.4578827699997</v>
      </c>
      <c r="DJ44" s="16">
        <v>1566.7454847599997</v>
      </c>
      <c r="DK44" s="16">
        <v>1574.2199392500002</v>
      </c>
      <c r="DL44" s="16">
        <v>1501.7468417100001</v>
      </c>
      <c r="DM44" s="16">
        <v>1481.2722141200002</v>
      </c>
      <c r="DN44" s="16">
        <v>1444.6631589600001</v>
      </c>
      <c r="DO44" s="16">
        <v>1483.6846810900001</v>
      </c>
      <c r="DP44" s="16">
        <v>1448.0893935400002</v>
      </c>
      <c r="DQ44" s="16">
        <v>1439.4504500499997</v>
      </c>
      <c r="DR44" s="16">
        <v>839.45814817999997</v>
      </c>
      <c r="DS44" s="16">
        <v>885.83588323000004</v>
      </c>
      <c r="DT44" s="16">
        <v>890.16586570999993</v>
      </c>
      <c r="DU44" s="16">
        <v>1002.41382927</v>
      </c>
      <c r="DV44" s="16">
        <v>1035.7127536599999</v>
      </c>
      <c r="DW44" s="16">
        <v>1074.6579145000001</v>
      </c>
      <c r="DX44" s="16">
        <v>1137.8978585799998</v>
      </c>
      <c r="DY44" s="16">
        <v>1191.08712823</v>
      </c>
      <c r="DZ44" s="16">
        <v>1156.0235215999999</v>
      </c>
    </row>
    <row r="45" spans="1:130" ht="13" x14ac:dyDescent="0.3">
      <c r="A45" s="12" t="s">
        <v>57</v>
      </c>
      <c r="B45" s="13">
        <v>13649.897268700002</v>
      </c>
      <c r="C45" s="13">
        <v>13901.689947430006</v>
      </c>
      <c r="D45" s="13">
        <v>13698.497047770006</v>
      </c>
      <c r="E45" s="13">
        <v>13786.088502400002</v>
      </c>
      <c r="F45" s="13">
        <v>13665.764142099999</v>
      </c>
      <c r="G45" s="13">
        <v>13332.945471339999</v>
      </c>
      <c r="H45" s="13">
        <v>12836.731718979994</v>
      </c>
      <c r="I45" s="13">
        <v>12810.211651460006</v>
      </c>
      <c r="J45" s="13">
        <v>12359.034968839995</v>
      </c>
      <c r="K45" s="13">
        <v>12209.518614102502</v>
      </c>
      <c r="L45" s="13">
        <v>11424.99679592</v>
      </c>
      <c r="M45" s="13">
        <v>11435.981057220004</v>
      </c>
      <c r="N45" s="13">
        <v>9151.4946285400001</v>
      </c>
      <c r="O45" s="13">
        <v>9144.8147693299998</v>
      </c>
      <c r="P45" s="13">
        <v>9220.4480333499978</v>
      </c>
      <c r="Q45" s="13">
        <v>9329.4065756</v>
      </c>
      <c r="R45" s="13">
        <v>9349.6867499400032</v>
      </c>
      <c r="S45" s="13">
        <v>9531.4111237300003</v>
      </c>
      <c r="T45" s="13">
        <v>9607.7490894599978</v>
      </c>
      <c r="U45" s="13">
        <v>9675.3288315700011</v>
      </c>
      <c r="V45" s="13">
        <v>9698.6562344800022</v>
      </c>
      <c r="W45" s="13">
        <v>9776.249237930002</v>
      </c>
      <c r="X45" s="13">
        <v>9887.6932879600026</v>
      </c>
      <c r="Y45" s="13">
        <v>9960.5869306100012</v>
      </c>
      <c r="Z45" s="13">
        <v>9107.9427818899985</v>
      </c>
      <c r="AA45" s="13">
        <v>9080.3783528799995</v>
      </c>
      <c r="AB45" s="13">
        <v>9364.703249334003</v>
      </c>
      <c r="AC45" s="13">
        <v>9544.5554149240033</v>
      </c>
      <c r="AD45" s="13">
        <v>9460.2702218840004</v>
      </c>
      <c r="AE45" s="13">
        <v>9522.3919711240014</v>
      </c>
      <c r="AF45" s="13">
        <v>9595.1114636540005</v>
      </c>
      <c r="AG45" s="13">
        <v>9654.3155386239996</v>
      </c>
      <c r="AH45" s="13">
        <v>9792.1434847540004</v>
      </c>
      <c r="AI45" s="13">
        <v>9801.4348382740027</v>
      </c>
      <c r="AJ45" s="13">
        <v>9715.3742425440014</v>
      </c>
      <c r="AK45" s="13">
        <v>9981.2165984139956</v>
      </c>
      <c r="AL45" s="13">
        <v>10536.001020703998</v>
      </c>
      <c r="AM45" s="13">
        <v>10725.088716824001</v>
      </c>
      <c r="AN45" s="13">
        <v>10659.970032384001</v>
      </c>
      <c r="AO45" s="13">
        <v>10805.307780234001</v>
      </c>
      <c r="AP45" s="13">
        <v>10903.261478983997</v>
      </c>
      <c r="AQ45" s="13">
        <v>11264.431341673</v>
      </c>
      <c r="AR45" s="13">
        <v>11490.402435403001</v>
      </c>
      <c r="AS45" s="13">
        <v>12048.206185923</v>
      </c>
      <c r="AT45" s="13">
        <v>12160.314008482996</v>
      </c>
      <c r="AU45" s="13">
        <v>12166.404863793001</v>
      </c>
      <c r="AV45" s="13">
        <v>12288.187137813</v>
      </c>
      <c r="AW45" s="13">
        <v>12306.947106254</v>
      </c>
      <c r="AX45" s="13">
        <v>11139.987885974002</v>
      </c>
      <c r="AY45" s="13">
        <v>11144.835302003999</v>
      </c>
      <c r="AZ45" s="13">
        <v>11280.840745414003</v>
      </c>
      <c r="BA45" s="13">
        <v>11240.101526214001</v>
      </c>
      <c r="BB45" s="13">
        <v>11244.229570533998</v>
      </c>
      <c r="BC45" s="13">
        <v>11066.401789044005</v>
      </c>
      <c r="BD45" s="13">
        <v>10940.147201994001</v>
      </c>
      <c r="BE45" s="13">
        <v>10950.595505284</v>
      </c>
      <c r="BF45" s="13">
        <v>11268.199138833997</v>
      </c>
      <c r="BG45" s="13">
        <v>10536.035438809997</v>
      </c>
      <c r="BH45" s="13">
        <v>10713.956682409998</v>
      </c>
      <c r="BI45" s="13">
        <v>10311.697558629998</v>
      </c>
      <c r="BJ45" s="13">
        <v>7920.55794608</v>
      </c>
      <c r="BK45" s="13">
        <v>8026.6528070499999</v>
      </c>
      <c r="BL45" s="13">
        <v>8026.6528070499999</v>
      </c>
      <c r="BM45" s="13">
        <v>7642.9151925900005</v>
      </c>
      <c r="BN45" s="13">
        <v>7674.7161487000003</v>
      </c>
      <c r="BO45" s="13">
        <v>7901.145614869999</v>
      </c>
      <c r="BP45" s="13">
        <v>8096.8976161299979</v>
      </c>
      <c r="BQ45" s="13">
        <v>8113.4647345099993</v>
      </c>
      <c r="BR45" s="13">
        <v>8115.6125324087016</v>
      </c>
      <c r="BS45" s="13">
        <v>8009.2985363687021</v>
      </c>
      <c r="BT45" s="13">
        <v>8095.2515605300005</v>
      </c>
      <c r="BU45" s="13">
        <v>8271.9108330799991</v>
      </c>
      <c r="BV45" s="13">
        <v>6632.1313255099994</v>
      </c>
      <c r="BW45" s="13">
        <v>6696.7527530899997</v>
      </c>
      <c r="BX45" s="13">
        <v>6815.9672801700008</v>
      </c>
      <c r="BY45" s="13">
        <v>6803.9402402699998</v>
      </c>
      <c r="BZ45" s="13">
        <v>6775.5751792200008</v>
      </c>
      <c r="CA45" s="13">
        <v>6896.3506432700005</v>
      </c>
      <c r="CB45" s="13">
        <v>7051.8138180900014</v>
      </c>
      <c r="CC45" s="13">
        <v>7200.9875573700001</v>
      </c>
      <c r="CD45" s="13">
        <v>7339.9789886799999</v>
      </c>
      <c r="CE45" s="13">
        <v>7537.4047059500026</v>
      </c>
      <c r="CF45" s="13">
        <v>7731.5485440600032</v>
      </c>
      <c r="CG45" s="13">
        <v>8000.2582041700007</v>
      </c>
      <c r="CH45" s="13">
        <v>8127.3608072200022</v>
      </c>
      <c r="CI45" s="13">
        <v>8151.4940263599992</v>
      </c>
      <c r="CJ45" s="13">
        <v>8276.2166938500013</v>
      </c>
      <c r="CK45" s="13">
        <v>8528.9237435400009</v>
      </c>
      <c r="CL45" s="13">
        <v>8563.2121088400017</v>
      </c>
      <c r="CM45" s="13">
        <v>8807.1812083700024</v>
      </c>
      <c r="CN45" s="13">
        <v>9056.1462760600007</v>
      </c>
      <c r="CO45" s="13">
        <v>9193.1765266700022</v>
      </c>
      <c r="CP45" s="13">
        <v>9459.9827621800014</v>
      </c>
      <c r="CQ45" s="13">
        <v>9481.3324455099973</v>
      </c>
      <c r="CR45" s="13">
        <v>9528.4482220800001</v>
      </c>
      <c r="CS45" s="13">
        <v>9607.6657860899995</v>
      </c>
      <c r="CT45" s="13">
        <v>9418.6831420800008</v>
      </c>
      <c r="CU45" s="13">
        <v>9444.6768878800012</v>
      </c>
      <c r="CV45" s="13">
        <v>9321.9635573899996</v>
      </c>
      <c r="CW45" s="13">
        <v>9417.2957372299988</v>
      </c>
      <c r="CX45" s="13">
        <v>9412.7756548900015</v>
      </c>
      <c r="CY45" s="13">
        <v>9501.3672388399991</v>
      </c>
      <c r="CZ45" s="13">
        <v>9456.2741744300001</v>
      </c>
      <c r="DA45" s="13">
        <v>9648.7468035999991</v>
      </c>
      <c r="DB45" s="13">
        <v>9745.9276085700003</v>
      </c>
      <c r="DC45" s="13">
        <v>9767.42812796</v>
      </c>
      <c r="DD45" s="13">
        <v>9729.1894357500023</v>
      </c>
      <c r="DE45" s="13">
        <v>9671.7742589699992</v>
      </c>
      <c r="DF45" s="13">
        <v>9830.2954677800026</v>
      </c>
      <c r="DG45" s="13">
        <v>9576.8700000000008</v>
      </c>
      <c r="DH45" s="13">
        <v>8718.1790545700005</v>
      </c>
      <c r="DI45" s="13">
        <v>8632.8147122999999</v>
      </c>
      <c r="DJ45" s="13">
        <v>8692.4906870000013</v>
      </c>
      <c r="DK45" s="13">
        <v>8638.9168222700027</v>
      </c>
      <c r="DL45" s="13">
        <v>8893.8695910700026</v>
      </c>
      <c r="DM45" s="13">
        <v>9011.6890709599993</v>
      </c>
      <c r="DN45" s="13">
        <v>9128.7200009400003</v>
      </c>
      <c r="DO45" s="13">
        <v>9544.916832500001</v>
      </c>
      <c r="DP45" s="13">
        <v>9535.7815587900059</v>
      </c>
      <c r="DQ45" s="13">
        <v>9505.6893527100037</v>
      </c>
      <c r="DR45" s="13">
        <v>9427.5886938300027</v>
      </c>
      <c r="DS45" s="13">
        <v>9721.9695260900044</v>
      </c>
      <c r="DT45" s="13">
        <v>9981.8134926900038</v>
      </c>
      <c r="DU45" s="13">
        <v>7240.6644735500004</v>
      </c>
      <c r="DV45" s="13">
        <v>6502.7309297500005</v>
      </c>
      <c r="DW45" s="13">
        <v>4662.2249908999993</v>
      </c>
      <c r="DX45" s="13">
        <v>4766.7980883399987</v>
      </c>
      <c r="DY45" s="13">
        <v>4850.19619332</v>
      </c>
      <c r="DZ45" s="13">
        <v>4859.1272823899999</v>
      </c>
    </row>
    <row r="46" spans="1:130" ht="13" x14ac:dyDescent="0.3">
      <c r="A46" s="15" t="s">
        <v>58</v>
      </c>
      <c r="B46" s="16">
        <v>12499.901289140002</v>
      </c>
      <c r="C46" s="16">
        <v>12866.881517750006</v>
      </c>
      <c r="D46" s="16">
        <v>12745.984969210007</v>
      </c>
      <c r="E46" s="16">
        <v>12745.538204300001</v>
      </c>
      <c r="F46" s="16">
        <v>12626.49563759</v>
      </c>
      <c r="G46" s="16">
        <v>12284.485624739998</v>
      </c>
      <c r="H46" s="16">
        <v>11593.758225739994</v>
      </c>
      <c r="I46" s="16">
        <v>11517.006214840005</v>
      </c>
      <c r="J46" s="16">
        <v>11046.584047409995</v>
      </c>
      <c r="K46" s="16">
        <v>9190.9403394425026</v>
      </c>
      <c r="L46" s="16">
        <v>9917.6731630499999</v>
      </c>
      <c r="M46" s="16">
        <v>10131.491515330004</v>
      </c>
      <c r="N46" s="16">
        <v>8096.0857853899988</v>
      </c>
      <c r="O46" s="16">
        <v>8058.0007573699995</v>
      </c>
      <c r="P46" s="16">
        <v>8109.0280025499997</v>
      </c>
      <c r="Q46" s="16">
        <v>8296.5828221599986</v>
      </c>
      <c r="R46" s="16">
        <v>8318.2610601600009</v>
      </c>
      <c r="S46" s="16">
        <v>8491.9723605300005</v>
      </c>
      <c r="T46" s="16">
        <v>8510.437449609999</v>
      </c>
      <c r="U46" s="16">
        <v>8603.9646413500013</v>
      </c>
      <c r="V46" s="16">
        <v>8654.1025922400022</v>
      </c>
      <c r="W46" s="16">
        <v>8746.5104630900005</v>
      </c>
      <c r="X46" s="16">
        <v>8879.1296768700013</v>
      </c>
      <c r="Y46" s="16">
        <v>8952.4360681399994</v>
      </c>
      <c r="Z46" s="16">
        <v>8398.7088512900009</v>
      </c>
      <c r="AA46" s="16">
        <v>8372.587487679999</v>
      </c>
      <c r="AB46" s="16">
        <v>8626.8939289140035</v>
      </c>
      <c r="AC46" s="16">
        <v>8821.7737821240025</v>
      </c>
      <c r="AD46" s="16">
        <v>8756.3635431640014</v>
      </c>
      <c r="AE46" s="16">
        <v>8828.0300818239994</v>
      </c>
      <c r="AF46" s="16">
        <v>8899.404952324001</v>
      </c>
      <c r="AG46" s="16">
        <v>9012.436243873999</v>
      </c>
      <c r="AH46" s="16">
        <v>9152.6668305840012</v>
      </c>
      <c r="AI46" s="16">
        <v>9137.7567072440015</v>
      </c>
      <c r="AJ46" s="16">
        <v>9063.6003080640003</v>
      </c>
      <c r="AK46" s="16">
        <v>9406.8373312039967</v>
      </c>
      <c r="AL46" s="16">
        <v>9988.3030287139973</v>
      </c>
      <c r="AM46" s="16">
        <v>10139.823315774001</v>
      </c>
      <c r="AN46" s="16">
        <v>10060.813905254001</v>
      </c>
      <c r="AO46" s="16">
        <v>10230.001277374002</v>
      </c>
      <c r="AP46" s="16">
        <v>10342.534552493997</v>
      </c>
      <c r="AQ46" s="16">
        <v>10691.316500082999</v>
      </c>
      <c r="AR46" s="16">
        <v>10911.839071913</v>
      </c>
      <c r="AS46" s="16">
        <v>11459.037987733</v>
      </c>
      <c r="AT46" s="16">
        <v>11582.381395172997</v>
      </c>
      <c r="AU46" s="16">
        <v>11603.115937573</v>
      </c>
      <c r="AV46" s="16">
        <v>11739.966670863001</v>
      </c>
      <c r="AW46" s="16">
        <v>11812.142449384</v>
      </c>
      <c r="AX46" s="16">
        <v>10748.178710904</v>
      </c>
      <c r="AY46" s="16">
        <v>10777.196310194</v>
      </c>
      <c r="AZ46" s="16">
        <v>10914.700225494003</v>
      </c>
      <c r="BA46" s="16">
        <v>10889.125836294003</v>
      </c>
      <c r="BB46" s="16">
        <v>10893.298375163999</v>
      </c>
      <c r="BC46" s="16">
        <v>10739.749959584005</v>
      </c>
      <c r="BD46" s="16">
        <v>10602.291497334001</v>
      </c>
      <c r="BE46" s="16">
        <v>10516.115884314</v>
      </c>
      <c r="BF46" s="16">
        <v>10822.379010153998</v>
      </c>
      <c r="BG46" s="16">
        <v>10144.823652389996</v>
      </c>
      <c r="BH46" s="16">
        <v>10342.487120479997</v>
      </c>
      <c r="BI46" s="16">
        <v>9914.6497787999979</v>
      </c>
      <c r="BJ46" s="16">
        <v>7570.5585841800003</v>
      </c>
      <c r="BK46" s="16">
        <v>7684.4217845000003</v>
      </c>
      <c r="BL46" s="16">
        <v>7684.4217845000003</v>
      </c>
      <c r="BM46" s="16">
        <v>7273.4999871299997</v>
      </c>
      <c r="BN46" s="16">
        <v>7368.5576519200004</v>
      </c>
      <c r="BO46" s="16">
        <v>7612.4978422999984</v>
      </c>
      <c r="BP46" s="16">
        <v>7792.5320666099979</v>
      </c>
      <c r="BQ46" s="16">
        <v>7808.2520710999997</v>
      </c>
      <c r="BR46" s="16">
        <v>7813.6950110763391</v>
      </c>
      <c r="BS46" s="16">
        <v>7725.9328284463409</v>
      </c>
      <c r="BT46" s="16">
        <v>7809.8113086200001</v>
      </c>
      <c r="BU46" s="16">
        <v>7972.4327855899992</v>
      </c>
      <c r="BV46" s="16">
        <v>6400.9289485100007</v>
      </c>
      <c r="BW46" s="16">
        <v>6456.6451577099997</v>
      </c>
      <c r="BX46" s="16">
        <v>6567.0141184000013</v>
      </c>
      <c r="BY46" s="16">
        <v>6597.2508260400009</v>
      </c>
      <c r="BZ46" s="16">
        <v>6569.7076695300011</v>
      </c>
      <c r="CA46" s="16">
        <v>6672.2574522200002</v>
      </c>
      <c r="CB46" s="16">
        <v>6823.8210654700006</v>
      </c>
      <c r="CC46" s="16">
        <v>6975.0557591000006</v>
      </c>
      <c r="CD46" s="16">
        <v>7109.7907191199993</v>
      </c>
      <c r="CE46" s="16">
        <v>7281.5451906100016</v>
      </c>
      <c r="CF46" s="16">
        <v>7472.9507998300023</v>
      </c>
      <c r="CG46" s="16">
        <v>7744.3006748300013</v>
      </c>
      <c r="CH46" s="16">
        <v>7878.5791968000021</v>
      </c>
      <c r="CI46" s="16">
        <v>7918.9995457100003</v>
      </c>
      <c r="CJ46" s="16">
        <v>8014.7665861100004</v>
      </c>
      <c r="CK46" s="16">
        <v>8249.2643740099993</v>
      </c>
      <c r="CL46" s="16">
        <v>8285.5306403200011</v>
      </c>
      <c r="CM46" s="16">
        <v>8516.38025156</v>
      </c>
      <c r="CN46" s="16">
        <v>8702.2436605600014</v>
      </c>
      <c r="CO46" s="16">
        <v>8823.7412915800014</v>
      </c>
      <c r="CP46" s="16">
        <v>9097.3034826599996</v>
      </c>
      <c r="CQ46" s="16">
        <v>9130.0257539399972</v>
      </c>
      <c r="CR46" s="16">
        <v>9177.8038126699994</v>
      </c>
      <c r="CS46" s="16">
        <v>9271.2716263500006</v>
      </c>
      <c r="CT46" s="16">
        <v>9083.7787207800011</v>
      </c>
      <c r="CU46" s="16">
        <v>9101.4107948200017</v>
      </c>
      <c r="CV46" s="16">
        <v>8976.3721399499991</v>
      </c>
      <c r="CW46" s="16">
        <v>9081.1541211099993</v>
      </c>
      <c r="CX46" s="16">
        <v>9079.3783673500002</v>
      </c>
      <c r="CY46" s="16">
        <v>9160.7512915299994</v>
      </c>
      <c r="CZ46" s="16">
        <v>9126.7322043999993</v>
      </c>
      <c r="DA46" s="16">
        <v>9326.805862879999</v>
      </c>
      <c r="DB46" s="16">
        <v>9442.6385017700013</v>
      </c>
      <c r="DC46" s="16">
        <v>9454.0654557000016</v>
      </c>
      <c r="DD46" s="16">
        <v>9414.5886630100013</v>
      </c>
      <c r="DE46" s="16">
        <v>9308.6458409600018</v>
      </c>
      <c r="DF46" s="16">
        <v>9467.036210510003</v>
      </c>
      <c r="DG46" s="16">
        <v>9231.92</v>
      </c>
      <c r="DH46" s="16">
        <v>8382.2236638600007</v>
      </c>
      <c r="DI46" s="16">
        <v>8295.0019194100005</v>
      </c>
      <c r="DJ46" s="16">
        <v>8355.6122234400009</v>
      </c>
      <c r="DK46" s="16">
        <v>8280.1573479600011</v>
      </c>
      <c r="DL46" s="16">
        <v>8472.0493716000019</v>
      </c>
      <c r="DM46" s="16">
        <v>8565.1506471300017</v>
      </c>
      <c r="DN46" s="16">
        <v>8614.1936927800016</v>
      </c>
      <c r="DO46" s="16">
        <v>8976.3920710500024</v>
      </c>
      <c r="DP46" s="16">
        <v>8960.0659084500057</v>
      </c>
      <c r="DQ46" s="16">
        <v>8913.3976916300035</v>
      </c>
      <c r="DR46" s="16">
        <v>8854.097588290002</v>
      </c>
      <c r="DS46" s="16">
        <v>9016.9537979500037</v>
      </c>
      <c r="DT46" s="16">
        <v>9300.0410598700055</v>
      </c>
      <c r="DU46" s="16">
        <v>6532.5897959400008</v>
      </c>
      <c r="DV46" s="16">
        <v>5776.9271919399998</v>
      </c>
      <c r="DW46" s="16">
        <v>3864.2242822399994</v>
      </c>
      <c r="DX46" s="16">
        <v>3863.6263160999988</v>
      </c>
      <c r="DY46" s="16">
        <v>3939.8123302200001</v>
      </c>
      <c r="DZ46" s="16">
        <v>3947.4156740500002</v>
      </c>
    </row>
    <row r="47" spans="1:130" ht="13" x14ac:dyDescent="0.3">
      <c r="A47" s="15" t="s">
        <v>59</v>
      </c>
      <c r="B47" s="16">
        <v>690.31042146000004</v>
      </c>
      <c r="C47" s="16">
        <v>572.39584109999998</v>
      </c>
      <c r="D47" s="16">
        <v>492.36166984999994</v>
      </c>
      <c r="E47" s="16">
        <v>577.2982999300001</v>
      </c>
      <c r="F47" s="16">
        <v>592.95669815000008</v>
      </c>
      <c r="G47" s="16">
        <v>624.10172025999998</v>
      </c>
      <c r="H47" s="16">
        <v>722.52623540000002</v>
      </c>
      <c r="I47" s="16">
        <v>724.51834343999997</v>
      </c>
      <c r="J47" s="16">
        <v>733.92497574000004</v>
      </c>
      <c r="K47" s="16">
        <v>2436.4060210799998</v>
      </c>
      <c r="L47" s="16">
        <v>924.14952851999999</v>
      </c>
      <c r="M47" s="16">
        <v>714.84192596000003</v>
      </c>
      <c r="N47" s="16">
        <v>471.02858118</v>
      </c>
      <c r="O47" s="16">
        <v>486.16012780999995</v>
      </c>
      <c r="P47" s="16">
        <v>494.18527579000005</v>
      </c>
      <c r="Q47" s="16">
        <v>433.85130300000003</v>
      </c>
      <c r="R47" s="16">
        <v>440.5520529100001</v>
      </c>
      <c r="S47" s="16">
        <v>441.26711497000002</v>
      </c>
      <c r="T47" s="16">
        <v>510.25616726000004</v>
      </c>
      <c r="U47" s="16">
        <v>472.81548960999999</v>
      </c>
      <c r="V47" s="16">
        <v>440.99984777999993</v>
      </c>
      <c r="W47" s="16">
        <v>422.70328138999997</v>
      </c>
      <c r="X47" s="16">
        <v>421.31925677999999</v>
      </c>
      <c r="Y47" s="16">
        <v>423.9246431200001</v>
      </c>
      <c r="Z47" s="16">
        <v>215.21095601999997</v>
      </c>
      <c r="AA47" s="16">
        <v>215.8123037</v>
      </c>
      <c r="AB47" s="16">
        <v>236.28922394999995</v>
      </c>
      <c r="AC47" s="16">
        <v>224.66104950999997</v>
      </c>
      <c r="AD47" s="16">
        <v>228.03548452999996</v>
      </c>
      <c r="AE47" s="16">
        <v>227.64651166999994</v>
      </c>
      <c r="AF47" s="16">
        <v>226.23821880999998</v>
      </c>
      <c r="AG47" s="16">
        <v>247.00185461999999</v>
      </c>
      <c r="AH47" s="16">
        <v>244.71234236000001</v>
      </c>
      <c r="AI47" s="16">
        <v>257.73385289999999</v>
      </c>
      <c r="AJ47" s="16">
        <v>248.46255699000005</v>
      </c>
      <c r="AK47" s="16">
        <v>169.02478764</v>
      </c>
      <c r="AL47" s="16">
        <v>156.94929145000003</v>
      </c>
      <c r="AM47" s="16">
        <v>203.56368949</v>
      </c>
      <c r="AN47" s="16">
        <v>214.40102640999999</v>
      </c>
      <c r="AO47" s="16">
        <v>214.43436654999999</v>
      </c>
      <c r="AP47" s="16">
        <v>203.55885485999997</v>
      </c>
      <c r="AQ47" s="16">
        <v>207.94487057000001</v>
      </c>
      <c r="AR47" s="16">
        <v>217.32843346000001</v>
      </c>
      <c r="AS47" s="16">
        <v>225.09742346000002</v>
      </c>
      <c r="AT47" s="16">
        <v>205.29123846000002</v>
      </c>
      <c r="AU47" s="16">
        <v>198.89433023999999</v>
      </c>
      <c r="AV47" s="16">
        <v>186.05267023999997</v>
      </c>
      <c r="AW47" s="16">
        <v>199.52388120999998</v>
      </c>
      <c r="AX47" s="16">
        <v>115.99588992999999</v>
      </c>
      <c r="AY47" s="16">
        <v>107.06949278999998</v>
      </c>
      <c r="AZ47" s="16">
        <v>110.13448278999999</v>
      </c>
      <c r="BA47" s="16">
        <v>104.95793999999999</v>
      </c>
      <c r="BB47" s="16">
        <v>107.84093999999999</v>
      </c>
      <c r="BC47" s="16">
        <v>86.197769999999991</v>
      </c>
      <c r="BD47" s="16">
        <v>79.303769999999986</v>
      </c>
      <c r="BE47" s="16">
        <v>138.27498198000001</v>
      </c>
      <c r="BF47" s="16">
        <v>132.64125274</v>
      </c>
      <c r="BG47" s="16">
        <v>145.83169520000001</v>
      </c>
      <c r="BH47" s="16">
        <v>121.7303781</v>
      </c>
      <c r="BI47" s="16">
        <v>139.34949407000002</v>
      </c>
      <c r="BJ47" s="16">
        <v>100.75008515999998</v>
      </c>
      <c r="BK47" s="16">
        <v>102.36131112</v>
      </c>
      <c r="BL47" s="16">
        <v>102.36131112</v>
      </c>
      <c r="BM47" s="16">
        <v>108.30986453999999</v>
      </c>
      <c r="BN47" s="16">
        <v>69.669480030000003</v>
      </c>
      <c r="BO47" s="16">
        <v>84.027717670000015</v>
      </c>
      <c r="BP47" s="16">
        <v>85.693350780000003</v>
      </c>
      <c r="BQ47" s="16">
        <v>85.236620559999992</v>
      </c>
      <c r="BR47" s="16">
        <v>84.692951668691919</v>
      </c>
      <c r="BS47" s="16">
        <v>83.76218346869193</v>
      </c>
      <c r="BT47" s="16">
        <v>83.663008310000009</v>
      </c>
      <c r="BU47" s="16">
        <v>84.048445510000008</v>
      </c>
      <c r="BV47" s="16">
        <v>60.913177779999998</v>
      </c>
      <c r="BW47" s="16">
        <v>60.77875075</v>
      </c>
      <c r="BX47" s="16">
        <v>63.388168749999998</v>
      </c>
      <c r="BY47" s="16">
        <v>63.051328980000001</v>
      </c>
      <c r="BZ47" s="16">
        <v>61.691423689999993</v>
      </c>
      <c r="CA47" s="16">
        <v>61.645905049999989</v>
      </c>
      <c r="CB47" s="16">
        <v>66.071126620000001</v>
      </c>
      <c r="CC47" s="16">
        <v>65.687628270000005</v>
      </c>
      <c r="CD47" s="16">
        <v>64.768996520000002</v>
      </c>
      <c r="CE47" s="16">
        <v>60.239668299999998</v>
      </c>
      <c r="CF47" s="16">
        <v>59.988427190000003</v>
      </c>
      <c r="CG47" s="16">
        <v>59.819212299999997</v>
      </c>
      <c r="CH47" s="16">
        <v>56.446170420000001</v>
      </c>
      <c r="CI47" s="16">
        <v>68.664507970000003</v>
      </c>
      <c r="CJ47" s="16">
        <v>60.426419510000002</v>
      </c>
      <c r="CK47" s="16">
        <v>61.780746100000002</v>
      </c>
      <c r="CL47" s="16">
        <v>59.960604779999997</v>
      </c>
      <c r="CM47" s="16">
        <v>73.401243140000005</v>
      </c>
      <c r="CN47" s="16">
        <v>137.42460170999999</v>
      </c>
      <c r="CO47" s="16">
        <v>138.14512259</v>
      </c>
      <c r="CP47" s="16">
        <v>116.18506935000001</v>
      </c>
      <c r="CQ47" s="16">
        <v>115.57248423</v>
      </c>
      <c r="CR47" s="16">
        <v>115.12589013</v>
      </c>
      <c r="CS47" s="16">
        <v>102.07164416999998</v>
      </c>
      <c r="CT47" s="16">
        <v>105.43555797999998</v>
      </c>
      <c r="CU47" s="16">
        <v>110.24917797999998</v>
      </c>
      <c r="CV47" s="16">
        <v>114.21009938</v>
      </c>
      <c r="CW47" s="16">
        <v>105.57404165999999</v>
      </c>
      <c r="CX47" s="16">
        <v>102.99794346000002</v>
      </c>
      <c r="CY47" s="16">
        <v>112.97840974</v>
      </c>
      <c r="CZ47" s="16">
        <v>103.77246491000001</v>
      </c>
      <c r="DA47" s="16">
        <v>108.95348360000001</v>
      </c>
      <c r="DB47" s="16">
        <v>91.209509799999992</v>
      </c>
      <c r="DC47" s="16">
        <v>101.10845597999999</v>
      </c>
      <c r="DD47" s="16">
        <v>102.87988598</v>
      </c>
      <c r="DE47" s="16">
        <v>92.535620000000009</v>
      </c>
      <c r="DF47" s="16">
        <v>90.943640000000002</v>
      </c>
      <c r="DG47" s="16">
        <v>90.85</v>
      </c>
      <c r="DH47" s="16">
        <v>101.42183000000001</v>
      </c>
      <c r="DI47" s="16">
        <v>79.929610000000011</v>
      </c>
      <c r="DJ47" s="16">
        <v>73.479709999999997</v>
      </c>
      <c r="DK47" s="16">
        <v>62.96472</v>
      </c>
      <c r="DL47" s="16">
        <v>65.702590000000001</v>
      </c>
      <c r="DM47" s="16">
        <v>73.850672600000024</v>
      </c>
      <c r="DN47" s="16">
        <v>75.366872600000008</v>
      </c>
      <c r="DO47" s="16">
        <v>129.21861632</v>
      </c>
      <c r="DP47" s="16">
        <v>129.03504138</v>
      </c>
      <c r="DQ47" s="16">
        <v>145.26119928</v>
      </c>
      <c r="DR47" s="16">
        <v>158.04051794999995</v>
      </c>
      <c r="DS47" s="16">
        <v>301.91188468999997</v>
      </c>
      <c r="DT47" s="16">
        <v>301.83549966000004</v>
      </c>
      <c r="DU47" s="16">
        <v>320.00480327000002</v>
      </c>
      <c r="DV47" s="16">
        <v>319.93272171000001</v>
      </c>
      <c r="DW47" s="16">
        <v>321.40459335000003</v>
      </c>
      <c r="DX47" s="16">
        <v>408.90492785999999</v>
      </c>
      <c r="DY47" s="16">
        <v>411.86913786000002</v>
      </c>
      <c r="DZ47" s="16">
        <v>410.99617644</v>
      </c>
    </row>
    <row r="48" spans="1:130" ht="13" x14ac:dyDescent="0.3">
      <c r="A48" s="15" t="s">
        <v>60</v>
      </c>
      <c r="B48" s="16">
        <v>459.68555810000009</v>
      </c>
      <c r="C48" s="16">
        <v>462.41258858000003</v>
      </c>
      <c r="D48" s="16">
        <v>460.15040871000008</v>
      </c>
      <c r="E48" s="16">
        <v>463.25199816999998</v>
      </c>
      <c r="F48" s="16">
        <v>446.31180635999999</v>
      </c>
      <c r="G48" s="16">
        <v>424.35812633999996</v>
      </c>
      <c r="H48" s="16">
        <v>520.44725784000002</v>
      </c>
      <c r="I48" s="16">
        <v>568.68709318000015</v>
      </c>
      <c r="J48" s="16">
        <v>578.52594569000007</v>
      </c>
      <c r="K48" s="16">
        <v>582.17225358000007</v>
      </c>
      <c r="L48" s="16">
        <v>583.17410434999999</v>
      </c>
      <c r="M48" s="16">
        <v>589.64761593000014</v>
      </c>
      <c r="N48" s="16">
        <v>584.38026196999988</v>
      </c>
      <c r="O48" s="16">
        <v>600.65388415000007</v>
      </c>
      <c r="P48" s="16">
        <v>617.23475501000007</v>
      </c>
      <c r="Q48" s="16">
        <v>598.97245043999999</v>
      </c>
      <c r="R48" s="16">
        <v>590.87363686999993</v>
      </c>
      <c r="S48" s="16">
        <v>598.17164823000019</v>
      </c>
      <c r="T48" s="16">
        <v>587.05547259000002</v>
      </c>
      <c r="U48" s="16">
        <v>598.5487006100002</v>
      </c>
      <c r="V48" s="16">
        <v>603.55379446000018</v>
      </c>
      <c r="W48" s="16">
        <v>607.0354934500001</v>
      </c>
      <c r="X48" s="16">
        <v>587.24435431000006</v>
      </c>
      <c r="Y48" s="16">
        <v>584.22621935000006</v>
      </c>
      <c r="Z48" s="16">
        <v>494.02297457999993</v>
      </c>
      <c r="AA48" s="16">
        <v>491.97856149999996</v>
      </c>
      <c r="AB48" s="16">
        <v>501.52009647</v>
      </c>
      <c r="AC48" s="16">
        <v>498.12058329000001</v>
      </c>
      <c r="AD48" s="16">
        <v>475.87119418999993</v>
      </c>
      <c r="AE48" s="16">
        <v>466.71537762999998</v>
      </c>
      <c r="AF48" s="16">
        <v>469.46829252000003</v>
      </c>
      <c r="AG48" s="16">
        <v>394.87744013000002</v>
      </c>
      <c r="AH48" s="16">
        <v>394.76431181000004</v>
      </c>
      <c r="AI48" s="16">
        <v>405.94427812999999</v>
      </c>
      <c r="AJ48" s="16">
        <v>403.31137748999998</v>
      </c>
      <c r="AK48" s="16">
        <v>405.35447957000002</v>
      </c>
      <c r="AL48" s="16">
        <v>390.74870054000002</v>
      </c>
      <c r="AM48" s="16">
        <v>381.70171156000004</v>
      </c>
      <c r="AN48" s="16">
        <v>384.75510071999997</v>
      </c>
      <c r="AO48" s="16">
        <v>360.87213631000003</v>
      </c>
      <c r="AP48" s="16">
        <v>357.16807162999999</v>
      </c>
      <c r="AQ48" s="16">
        <v>365.16997101999993</v>
      </c>
      <c r="AR48" s="16">
        <v>361.23493003000004</v>
      </c>
      <c r="AS48" s="16">
        <v>364.07077472999998</v>
      </c>
      <c r="AT48" s="16">
        <v>372.64137484999992</v>
      </c>
      <c r="AU48" s="16">
        <v>364.39459597999991</v>
      </c>
      <c r="AV48" s="16">
        <v>362.16779671</v>
      </c>
      <c r="AW48" s="16">
        <v>295.28077565999996</v>
      </c>
      <c r="AX48" s="16">
        <v>275.81328514</v>
      </c>
      <c r="AY48" s="16">
        <v>260.56949901999991</v>
      </c>
      <c r="AZ48" s="16">
        <v>256.00603712999998</v>
      </c>
      <c r="BA48" s="16">
        <v>246.01774992000003</v>
      </c>
      <c r="BB48" s="16">
        <v>243.09025537000002</v>
      </c>
      <c r="BC48" s="16">
        <v>240.45405946</v>
      </c>
      <c r="BD48" s="16">
        <v>258.55193465999997</v>
      </c>
      <c r="BE48" s="16">
        <v>296.20463898999992</v>
      </c>
      <c r="BF48" s="16">
        <v>313.17887594000001</v>
      </c>
      <c r="BG48" s="16">
        <v>245.38009122</v>
      </c>
      <c r="BH48" s="16">
        <v>249.73918383000003</v>
      </c>
      <c r="BI48" s="16">
        <v>257.69828575999998</v>
      </c>
      <c r="BJ48" s="16">
        <v>249.24927674000003</v>
      </c>
      <c r="BK48" s="16">
        <v>239.86971143</v>
      </c>
      <c r="BL48" s="16">
        <v>239.86971143</v>
      </c>
      <c r="BM48" s="16">
        <v>261.10534092</v>
      </c>
      <c r="BN48" s="16">
        <v>236.48901675000002</v>
      </c>
      <c r="BO48" s="16">
        <v>204.62005489999999</v>
      </c>
      <c r="BP48" s="16">
        <v>218.67219874000003</v>
      </c>
      <c r="BQ48" s="16">
        <v>219.97604285000003</v>
      </c>
      <c r="BR48" s="16">
        <v>217.22456966366948</v>
      </c>
      <c r="BS48" s="16">
        <v>199.60352445366948</v>
      </c>
      <c r="BT48" s="16">
        <v>201.77724360000002</v>
      </c>
      <c r="BU48" s="16">
        <v>215.42960198000003</v>
      </c>
      <c r="BV48" s="16">
        <v>170.28919922</v>
      </c>
      <c r="BW48" s="16">
        <v>179.32884463000002</v>
      </c>
      <c r="BX48" s="16">
        <v>185.56499302000003</v>
      </c>
      <c r="BY48" s="16">
        <v>143.63808525000002</v>
      </c>
      <c r="BZ48" s="16">
        <v>144.176086</v>
      </c>
      <c r="CA48" s="16">
        <v>162.44728599999999</v>
      </c>
      <c r="CB48" s="16">
        <v>161.921626</v>
      </c>
      <c r="CC48" s="16">
        <v>160.24417</v>
      </c>
      <c r="CD48" s="16">
        <v>165.41927304000001</v>
      </c>
      <c r="CE48" s="16">
        <v>195.61984704</v>
      </c>
      <c r="CF48" s="16">
        <v>198.60931704000001</v>
      </c>
      <c r="CG48" s="16">
        <v>196.13831704</v>
      </c>
      <c r="CH48" s="16">
        <v>192.33544000000001</v>
      </c>
      <c r="CI48" s="16">
        <v>163.82997268</v>
      </c>
      <c r="CJ48" s="16">
        <v>201.02368823</v>
      </c>
      <c r="CK48" s="16">
        <v>217.87862343</v>
      </c>
      <c r="CL48" s="16">
        <v>217.72086374</v>
      </c>
      <c r="CM48" s="16">
        <v>217.39971367000001</v>
      </c>
      <c r="CN48" s="16">
        <v>216.47801379000001</v>
      </c>
      <c r="CO48" s="16">
        <v>231.29011249999999</v>
      </c>
      <c r="CP48" s="16">
        <v>246.49421016999997</v>
      </c>
      <c r="CQ48" s="16">
        <v>235.73420733999995</v>
      </c>
      <c r="CR48" s="16">
        <v>235.51851927999999</v>
      </c>
      <c r="CS48" s="16">
        <v>234.32251556999995</v>
      </c>
      <c r="CT48" s="16">
        <v>229.46886331999997</v>
      </c>
      <c r="CU48" s="16">
        <v>233.01691507999999</v>
      </c>
      <c r="CV48" s="16">
        <v>231.38131805999996</v>
      </c>
      <c r="CW48" s="16">
        <v>230.56757446</v>
      </c>
      <c r="CX48" s="16">
        <v>230.39934408000002</v>
      </c>
      <c r="CY48" s="16">
        <v>227.63753757000001</v>
      </c>
      <c r="CZ48" s="16">
        <v>225.76950511999999</v>
      </c>
      <c r="DA48" s="16">
        <v>212.98745711999999</v>
      </c>
      <c r="DB48" s="16">
        <v>212.07959700000001</v>
      </c>
      <c r="DC48" s="16">
        <v>212.25421627999998</v>
      </c>
      <c r="DD48" s="16">
        <v>211.72088675999998</v>
      </c>
      <c r="DE48" s="16">
        <v>270.59279800999991</v>
      </c>
      <c r="DF48" s="16">
        <v>272.31561726999996</v>
      </c>
      <c r="DG48" s="16">
        <v>254.1</v>
      </c>
      <c r="DH48" s="16">
        <v>234.53356070999999</v>
      </c>
      <c r="DI48" s="16">
        <v>257.88318289</v>
      </c>
      <c r="DJ48" s="16">
        <v>263.39875355999999</v>
      </c>
      <c r="DK48" s="16">
        <v>295.79475430999997</v>
      </c>
      <c r="DL48" s="16">
        <v>356.11762947</v>
      </c>
      <c r="DM48" s="16">
        <v>372.68775122999995</v>
      </c>
      <c r="DN48" s="16">
        <v>439.15943556000002</v>
      </c>
      <c r="DO48" s="16">
        <v>439.30614512999995</v>
      </c>
      <c r="DP48" s="16">
        <v>446.68060895999992</v>
      </c>
      <c r="DQ48" s="16">
        <v>447.03046179999996</v>
      </c>
      <c r="DR48" s="16">
        <v>415.45058758999988</v>
      </c>
      <c r="DS48" s="16">
        <v>403.10384344999989</v>
      </c>
      <c r="DT48" s="16">
        <v>379.93693315999991</v>
      </c>
      <c r="DU48" s="16">
        <v>388.06987433999984</v>
      </c>
      <c r="DV48" s="16">
        <v>405.87101609999991</v>
      </c>
      <c r="DW48" s="16">
        <v>476.59611530999985</v>
      </c>
      <c r="DX48" s="16">
        <v>494.26684437999978</v>
      </c>
      <c r="DY48" s="16">
        <v>498.51472523999985</v>
      </c>
      <c r="DZ48" s="16">
        <v>500.71543189999977</v>
      </c>
    </row>
    <row r="49" spans="1:130" ht="13" x14ac:dyDescent="0.3">
      <c r="A49" s="12" t="s">
        <v>61</v>
      </c>
      <c r="B49" s="13">
        <v>1182.2696500200002</v>
      </c>
      <c r="C49" s="13">
        <v>1197.26188955</v>
      </c>
      <c r="D49" s="13">
        <v>1187.8831194899999</v>
      </c>
      <c r="E49" s="13">
        <v>1166.1599181299998</v>
      </c>
      <c r="F49" s="13">
        <v>1132.99548129</v>
      </c>
      <c r="G49" s="13">
        <v>1185.4084478799998</v>
      </c>
      <c r="H49" s="13">
        <v>1205.12194146</v>
      </c>
      <c r="I49" s="13">
        <v>1195.6910520099998</v>
      </c>
      <c r="J49" s="13">
        <v>1185.3302331900004</v>
      </c>
      <c r="K49" s="13">
        <v>1143.5595398</v>
      </c>
      <c r="L49" s="13">
        <v>920.65566575999992</v>
      </c>
      <c r="M49" s="13">
        <v>900.32504856000014</v>
      </c>
      <c r="N49" s="13">
        <v>883.83549685000003</v>
      </c>
      <c r="O49" s="13">
        <v>884.43051237999998</v>
      </c>
      <c r="P49" s="13">
        <v>903.49215885000001</v>
      </c>
      <c r="Q49" s="13">
        <v>933.54167039000015</v>
      </c>
      <c r="R49" s="13">
        <v>904.42756099999997</v>
      </c>
      <c r="S49" s="13">
        <v>919.48077308999996</v>
      </c>
      <c r="T49" s="13">
        <v>930.92798654000012</v>
      </c>
      <c r="U49" s="13">
        <v>955.07916752999972</v>
      </c>
      <c r="V49" s="13">
        <v>945.47117875999982</v>
      </c>
      <c r="W49" s="13">
        <v>942.25497400999996</v>
      </c>
      <c r="X49" s="13">
        <v>946.02046968000002</v>
      </c>
      <c r="Y49" s="13">
        <v>969.78819578999992</v>
      </c>
      <c r="Z49" s="13">
        <v>867.5671648199999</v>
      </c>
      <c r="AA49" s="13">
        <v>860.22563116999993</v>
      </c>
      <c r="AB49" s="13">
        <v>854.45306518999985</v>
      </c>
      <c r="AC49" s="13">
        <v>831.96845097999994</v>
      </c>
      <c r="AD49" s="13">
        <v>828.90232735999996</v>
      </c>
      <c r="AE49" s="13">
        <v>806.30938932000004</v>
      </c>
      <c r="AF49" s="13">
        <v>792.97347891000004</v>
      </c>
      <c r="AG49" s="13">
        <v>790.351555491</v>
      </c>
      <c r="AH49" s="13">
        <v>780.53914767100002</v>
      </c>
      <c r="AI49" s="13">
        <v>752.98454644099991</v>
      </c>
      <c r="AJ49" s="13">
        <v>739.67216490099997</v>
      </c>
      <c r="AK49" s="13">
        <v>753.29326271100024</v>
      </c>
      <c r="AL49" s="13">
        <v>704.17632506099983</v>
      </c>
      <c r="AM49" s="13">
        <v>680.03648836100001</v>
      </c>
      <c r="AN49" s="13">
        <v>689.98062610099998</v>
      </c>
      <c r="AO49" s="13">
        <v>683.77201076999984</v>
      </c>
      <c r="AP49" s="13">
        <v>710.45967492999989</v>
      </c>
      <c r="AQ49" s="13">
        <v>709.43097863999992</v>
      </c>
      <c r="AR49" s="13">
        <v>710.36773781999989</v>
      </c>
      <c r="AS49" s="13">
        <v>833.08222762000003</v>
      </c>
      <c r="AT49" s="13">
        <v>866.52771443000006</v>
      </c>
      <c r="AU49" s="13">
        <v>885.83138386999974</v>
      </c>
      <c r="AV49" s="13">
        <v>858.47956977000001</v>
      </c>
      <c r="AW49" s="13">
        <v>887.95263617000012</v>
      </c>
      <c r="AX49" s="13">
        <v>829.10208394999995</v>
      </c>
      <c r="AY49" s="13">
        <v>836.83401746999994</v>
      </c>
      <c r="AZ49" s="13">
        <v>833.40983287999984</v>
      </c>
      <c r="BA49" s="13">
        <v>835.71105925000006</v>
      </c>
      <c r="BB49" s="13">
        <v>837.97717632999991</v>
      </c>
      <c r="BC49" s="13">
        <v>826.86586261000014</v>
      </c>
      <c r="BD49" s="13">
        <v>796.72526182000001</v>
      </c>
      <c r="BE49" s="13">
        <v>788.48493715999973</v>
      </c>
      <c r="BF49" s="13">
        <v>781.94006952999996</v>
      </c>
      <c r="BG49" s="13">
        <v>767.49307096000018</v>
      </c>
      <c r="BH49" s="13">
        <v>733.02976400999978</v>
      </c>
      <c r="BI49" s="13">
        <v>770.33083052999996</v>
      </c>
      <c r="BJ49" s="13">
        <v>750.81228186000021</v>
      </c>
      <c r="BK49" s="13">
        <v>770.89006871999993</v>
      </c>
      <c r="BL49" s="13">
        <v>770.89006871999993</v>
      </c>
      <c r="BM49" s="13">
        <v>710.34315794999998</v>
      </c>
      <c r="BN49" s="13">
        <v>727.88648466999985</v>
      </c>
      <c r="BO49" s="13">
        <v>741.25704117999976</v>
      </c>
      <c r="BP49" s="13">
        <v>820.04068314999984</v>
      </c>
      <c r="BQ49" s="13">
        <v>842.10374740999998</v>
      </c>
      <c r="BR49" s="13">
        <v>878.9685762918358</v>
      </c>
      <c r="BS49" s="13">
        <v>908.1161778118352</v>
      </c>
      <c r="BT49" s="13">
        <v>804.14092771999947</v>
      </c>
      <c r="BU49" s="13">
        <v>883.64741058999948</v>
      </c>
      <c r="BV49" s="13">
        <v>854.05177039</v>
      </c>
      <c r="BW49" s="13">
        <v>851.23790007000002</v>
      </c>
      <c r="BX49" s="13">
        <v>850.72792029999994</v>
      </c>
      <c r="BY49" s="13">
        <v>871.59933571999966</v>
      </c>
      <c r="BZ49" s="13">
        <v>848.84325436999939</v>
      </c>
      <c r="CA49" s="13">
        <v>898.87985601000003</v>
      </c>
      <c r="CB49" s="13">
        <v>898.16930761999959</v>
      </c>
      <c r="CC49" s="13">
        <v>986.89015678999897</v>
      </c>
      <c r="CD49" s="13">
        <v>1008.7628212699994</v>
      </c>
      <c r="CE49" s="13">
        <v>1037.68024674</v>
      </c>
      <c r="CF49" s="13">
        <v>1057.5058749100001</v>
      </c>
      <c r="CG49" s="13">
        <v>1128.1801237899999</v>
      </c>
      <c r="CH49" s="13">
        <v>1091.0693472299999</v>
      </c>
      <c r="CI49" s="13">
        <v>1216.2259285700009</v>
      </c>
      <c r="CJ49" s="13">
        <v>1150.4241132</v>
      </c>
      <c r="CK49" s="13">
        <v>1159.7827871599998</v>
      </c>
      <c r="CL49" s="13">
        <v>1207.1678412999995</v>
      </c>
      <c r="CM49" s="13">
        <v>1200.2151850500002</v>
      </c>
      <c r="CN49" s="13">
        <v>1193.9799529900001</v>
      </c>
      <c r="CO49" s="13">
        <v>1220.2118762500002</v>
      </c>
      <c r="CP49" s="13">
        <v>1204.3985299600001</v>
      </c>
      <c r="CQ49" s="13">
        <v>1197.5421788499998</v>
      </c>
      <c r="CR49" s="13">
        <v>1228.6828342200001</v>
      </c>
      <c r="CS49" s="13">
        <v>1244.1226486000005</v>
      </c>
      <c r="CT49" s="13">
        <v>1230.2375643399994</v>
      </c>
      <c r="CU49" s="13">
        <v>1218.25122304</v>
      </c>
      <c r="CV49" s="13">
        <v>1215.4815097199994</v>
      </c>
      <c r="CW49" s="13">
        <v>1216.0630286999997</v>
      </c>
      <c r="CX49" s="13">
        <v>1195.7651530200008</v>
      </c>
      <c r="CY49" s="13">
        <v>1178.0122132599995</v>
      </c>
      <c r="CZ49" s="13">
        <v>1156.3460140099996</v>
      </c>
      <c r="DA49" s="13">
        <v>1102.01097015</v>
      </c>
      <c r="DB49" s="13">
        <v>1102.2285223300007</v>
      </c>
      <c r="DC49" s="13">
        <v>1093.8054475600004</v>
      </c>
      <c r="DD49" s="13">
        <v>1093.0789900100001</v>
      </c>
      <c r="DE49" s="13">
        <v>1070.80304191</v>
      </c>
      <c r="DF49" s="13">
        <v>1016.3608040099999</v>
      </c>
      <c r="DG49" s="13">
        <v>995.63</v>
      </c>
      <c r="DH49" s="13">
        <v>492.5154794099999</v>
      </c>
      <c r="DI49" s="13">
        <v>483.70373100999973</v>
      </c>
      <c r="DJ49" s="13">
        <v>478.01068501000003</v>
      </c>
      <c r="DK49" s="13">
        <v>477.94658028999982</v>
      </c>
      <c r="DL49" s="13">
        <v>500.53055164</v>
      </c>
      <c r="DM49" s="13">
        <v>581.39676475999988</v>
      </c>
      <c r="DN49" s="13">
        <v>587.22650987999987</v>
      </c>
      <c r="DO49" s="13">
        <v>572.73793090999993</v>
      </c>
      <c r="DP49" s="13">
        <v>572.14946071000008</v>
      </c>
      <c r="DQ49" s="13">
        <v>573.19055445999993</v>
      </c>
      <c r="DR49" s="13">
        <v>597.91485648999981</v>
      </c>
      <c r="DS49" s="13">
        <v>530.46164570999986</v>
      </c>
      <c r="DT49" s="13">
        <v>554.68709984999987</v>
      </c>
      <c r="DU49" s="13">
        <v>701.12767688000019</v>
      </c>
      <c r="DV49" s="13">
        <v>547.23487663999992</v>
      </c>
      <c r="DW49" s="13">
        <v>796.33916367000006</v>
      </c>
      <c r="DX49" s="13">
        <v>826.22160958999996</v>
      </c>
      <c r="DY49" s="13">
        <v>818.09101774999999</v>
      </c>
      <c r="DZ49" s="13">
        <v>834.69040473000018</v>
      </c>
    </row>
    <row r="50" spans="1:130" ht="13" x14ac:dyDescent="0.3">
      <c r="A50" s="15" t="s">
        <v>62</v>
      </c>
      <c r="B50" s="16">
        <v>75.850813670000008</v>
      </c>
      <c r="C50" s="16">
        <v>76.04705731</v>
      </c>
      <c r="D50" s="16">
        <v>75.565327260000004</v>
      </c>
      <c r="E50" s="16">
        <v>75.027310610000001</v>
      </c>
      <c r="F50" s="16">
        <v>80.513526990000003</v>
      </c>
      <c r="G50" s="16">
        <v>79.56032879</v>
      </c>
      <c r="H50" s="16">
        <v>78.217819719999994</v>
      </c>
      <c r="I50" s="16">
        <v>74.504235019999996</v>
      </c>
      <c r="J50" s="16">
        <v>74.009324100000001</v>
      </c>
      <c r="K50" s="16">
        <v>73.877516579999991</v>
      </c>
      <c r="L50" s="16">
        <v>47.946475159999999</v>
      </c>
      <c r="M50" s="16">
        <v>46.303123620000001</v>
      </c>
      <c r="N50" s="16">
        <v>40.798381280000001</v>
      </c>
      <c r="O50" s="16">
        <v>41.10028243</v>
      </c>
      <c r="P50" s="16">
        <v>40.343169439999997</v>
      </c>
      <c r="Q50" s="16">
        <v>40.205028130000002</v>
      </c>
      <c r="R50" s="16">
        <v>40.201158129999996</v>
      </c>
      <c r="S50" s="16">
        <v>39.229413289999997</v>
      </c>
      <c r="T50" s="16">
        <v>43.345913289999999</v>
      </c>
      <c r="U50" s="16">
        <v>43.998748939999999</v>
      </c>
      <c r="V50" s="16">
        <v>41.985543130000003</v>
      </c>
      <c r="W50" s="16">
        <v>39.297794809999999</v>
      </c>
      <c r="X50" s="16">
        <v>38.514116229999999</v>
      </c>
      <c r="Y50" s="16">
        <v>39.954608089999994</v>
      </c>
      <c r="Z50" s="16">
        <v>38.764819680000002</v>
      </c>
      <c r="AA50" s="16">
        <v>38.633568589999996</v>
      </c>
      <c r="AB50" s="16">
        <v>37.562685029999997</v>
      </c>
      <c r="AC50" s="16">
        <v>37.285108120000004</v>
      </c>
      <c r="AD50" s="16">
        <v>37.299707049999995</v>
      </c>
      <c r="AE50" s="16">
        <v>37.298067850000002</v>
      </c>
      <c r="AF50" s="16">
        <v>35.461759430000001</v>
      </c>
      <c r="AG50" s="16">
        <v>35.227421399999997</v>
      </c>
      <c r="AH50" s="16">
        <v>34.938367589999999</v>
      </c>
      <c r="AI50" s="16">
        <v>37.021541740000004</v>
      </c>
      <c r="AJ50" s="16">
        <v>38.501942700000001</v>
      </c>
      <c r="AK50" s="16">
        <v>37.836597200000007</v>
      </c>
      <c r="AL50" s="16">
        <v>39.401766269999996</v>
      </c>
      <c r="AM50" s="16">
        <v>39.390523929999993</v>
      </c>
      <c r="AN50" s="16">
        <v>39.392316630000003</v>
      </c>
      <c r="AO50" s="16">
        <v>32.122731160000001</v>
      </c>
      <c r="AP50" s="16">
        <v>31.183710350000002</v>
      </c>
      <c r="AQ50" s="16">
        <v>31.163283360000001</v>
      </c>
      <c r="AR50" s="16">
        <v>25.976793729999997</v>
      </c>
      <c r="AS50" s="16">
        <v>23.941920409999998</v>
      </c>
      <c r="AT50" s="16">
        <v>19.695310079999999</v>
      </c>
      <c r="AU50" s="16">
        <v>18.114377170000001</v>
      </c>
      <c r="AV50" s="16">
        <v>51.053136109999997</v>
      </c>
      <c r="AW50" s="16">
        <v>48.038385839999997</v>
      </c>
      <c r="AX50" s="16">
        <v>16.117337210000002</v>
      </c>
      <c r="AY50" s="16">
        <v>13.640309999999999</v>
      </c>
      <c r="AZ50" s="16">
        <v>12.624090000000001</v>
      </c>
      <c r="BA50" s="16">
        <v>12.577380000000002</v>
      </c>
      <c r="BB50" s="16">
        <v>11.856819999999999</v>
      </c>
      <c r="BC50" s="16">
        <v>5.7843200000000001</v>
      </c>
      <c r="BD50" s="16">
        <v>12.8</v>
      </c>
      <c r="BE50" s="16">
        <v>3.7838910000000001</v>
      </c>
      <c r="BF50" s="16">
        <v>7.7114597699999994</v>
      </c>
      <c r="BG50" s="16">
        <v>15.756459999999999</v>
      </c>
      <c r="BH50" s="16">
        <v>15.756459999999999</v>
      </c>
      <c r="BI50" s="16">
        <v>13.8</v>
      </c>
      <c r="BJ50" s="16">
        <v>38.794663910000004</v>
      </c>
      <c r="BK50" s="16">
        <v>38.79466</v>
      </c>
      <c r="BL50" s="16">
        <v>38.79466</v>
      </c>
      <c r="BM50" s="16">
        <v>45.794650000000004</v>
      </c>
      <c r="BN50" s="16">
        <v>45.794650000000004</v>
      </c>
      <c r="BO50" s="16">
        <v>35.771459999999998</v>
      </c>
      <c r="BP50" s="16">
        <v>35.771459999999998</v>
      </c>
      <c r="BQ50" s="16">
        <v>35.771459999999998</v>
      </c>
      <c r="BR50" s="16">
        <v>35.770804479999995</v>
      </c>
      <c r="BS50" s="16">
        <v>35.770443639999996</v>
      </c>
      <c r="BT50" s="16">
        <v>52.808740000000007</v>
      </c>
      <c r="BU50" s="16">
        <v>49.496600000000001</v>
      </c>
      <c r="BV50" s="16">
        <v>49.485850000000006</v>
      </c>
      <c r="BW50" s="16">
        <v>49.474960000000003</v>
      </c>
      <c r="BX50" s="16">
        <v>49.464510000000004</v>
      </c>
      <c r="BY50" s="16">
        <v>49.45177881</v>
      </c>
      <c r="BZ50" s="16">
        <v>49.44256</v>
      </c>
      <c r="CA50" s="16">
        <v>49.414459999999998</v>
      </c>
      <c r="CB50" s="16">
        <v>49.401720000000005</v>
      </c>
      <c r="CC50" s="16">
        <v>49.401720000000005</v>
      </c>
      <c r="CD50" s="16">
        <v>45.409649999999999</v>
      </c>
      <c r="CE50" s="16">
        <v>28.771640000000001</v>
      </c>
      <c r="CF50" s="16">
        <v>28.771639999999998</v>
      </c>
      <c r="CG50" s="16">
        <v>28.771639999999998</v>
      </c>
      <c r="CH50" s="16">
        <v>32.390500000000003</v>
      </c>
      <c r="CI50" s="16">
        <v>31.840499999999999</v>
      </c>
      <c r="CJ50" s="16">
        <v>31.9</v>
      </c>
      <c r="CK50" s="16">
        <v>30.526</v>
      </c>
      <c r="CL50" s="16">
        <v>29.094000000000001</v>
      </c>
      <c r="CM50" s="16">
        <v>21.92239</v>
      </c>
      <c r="CN50" s="16">
        <v>21.92239</v>
      </c>
      <c r="CO50" s="16">
        <v>39.022390000000001</v>
      </c>
      <c r="CP50" s="16">
        <v>38.606199099999998</v>
      </c>
      <c r="CQ50" s="16">
        <v>38.634224639999999</v>
      </c>
      <c r="CR50" s="16">
        <v>39.874841119999999</v>
      </c>
      <c r="CS50" s="16">
        <v>41.97450963</v>
      </c>
      <c r="CT50" s="16">
        <v>42.077975859999995</v>
      </c>
      <c r="CU50" s="16">
        <v>42.171642030000001</v>
      </c>
      <c r="CV50" s="16">
        <v>42.143250950000002</v>
      </c>
      <c r="CW50" s="16">
        <v>47.486871989999997</v>
      </c>
      <c r="CX50" s="16">
        <v>48.379376390000004</v>
      </c>
      <c r="CY50" s="16">
        <v>49.428096590000003</v>
      </c>
      <c r="CZ50" s="16">
        <v>54.698923010000001</v>
      </c>
      <c r="DA50" s="16">
        <v>49.276518009999997</v>
      </c>
      <c r="DB50" s="16">
        <v>52.401314790000001</v>
      </c>
      <c r="DC50" s="16">
        <v>49.065089100000002</v>
      </c>
      <c r="DD50" s="16">
        <v>50.194089100000006</v>
      </c>
      <c r="DE50" s="16">
        <v>50.837735449999997</v>
      </c>
      <c r="DF50" s="16">
        <v>46.836029189999998</v>
      </c>
      <c r="DG50" s="16">
        <v>46.96</v>
      </c>
      <c r="DH50" s="16">
        <v>47.476037490000003</v>
      </c>
      <c r="DI50" s="16">
        <v>47.633663679999998</v>
      </c>
      <c r="DJ50" s="16">
        <v>41.213148680000003</v>
      </c>
      <c r="DK50" s="16">
        <v>43.75602868</v>
      </c>
      <c r="DL50" s="16">
        <v>47.37849207</v>
      </c>
      <c r="DM50" s="16">
        <v>133.43724</v>
      </c>
      <c r="DN50" s="16">
        <v>133.43354000000002</v>
      </c>
      <c r="DO50" s="16">
        <v>133.82955999999999</v>
      </c>
      <c r="DP50" s="16">
        <v>124.77875999999999</v>
      </c>
      <c r="DQ50" s="16">
        <v>124.77513</v>
      </c>
      <c r="DR50" s="16">
        <v>131.87145999999998</v>
      </c>
      <c r="DS50" s="16">
        <v>35.06955</v>
      </c>
      <c r="DT50" s="16">
        <v>23.5581</v>
      </c>
      <c r="DU50" s="16">
        <v>33.004309999999997</v>
      </c>
      <c r="DV50" s="16">
        <v>28.61448</v>
      </c>
      <c r="DW50" s="16">
        <v>27.110409999999998</v>
      </c>
      <c r="DX50" s="16">
        <v>33.354300000000002</v>
      </c>
      <c r="DY50" s="16">
        <v>28.447299999999998</v>
      </c>
      <c r="DZ50" s="16">
        <v>28.333669999999998</v>
      </c>
    </row>
    <row r="51" spans="1:130" ht="13" x14ac:dyDescent="0.3">
      <c r="A51" s="15" t="s">
        <v>63</v>
      </c>
      <c r="B51" s="16">
        <v>93.931767919999999</v>
      </c>
      <c r="C51" s="16">
        <v>94.558273009999994</v>
      </c>
      <c r="D51" s="16">
        <v>58.338209559999989</v>
      </c>
      <c r="E51" s="16">
        <v>57.459874909999989</v>
      </c>
      <c r="F51" s="16">
        <v>55.275328169999995</v>
      </c>
      <c r="G51" s="16">
        <v>44.352345339999999</v>
      </c>
      <c r="H51" s="16">
        <v>45.807748980000007</v>
      </c>
      <c r="I51" s="16">
        <v>44.882748980000002</v>
      </c>
      <c r="J51" s="16">
        <v>41.793475040000004</v>
      </c>
      <c r="K51" s="16">
        <v>35.307452959999992</v>
      </c>
      <c r="L51" s="16">
        <v>24.605520439999999</v>
      </c>
      <c r="M51" s="16">
        <v>16.63761719</v>
      </c>
      <c r="N51" s="16">
        <v>6.6859200000000003</v>
      </c>
      <c r="O51" s="16">
        <v>0</v>
      </c>
      <c r="P51" s="16">
        <v>0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0</v>
      </c>
      <c r="W51" s="16">
        <v>0</v>
      </c>
      <c r="X51" s="16">
        <v>0</v>
      </c>
      <c r="Y51" s="16">
        <v>294.88628789999996</v>
      </c>
      <c r="Z51" s="16">
        <v>73.279540450000013</v>
      </c>
      <c r="AA51" s="16">
        <v>78.280058559999986</v>
      </c>
      <c r="AB51" s="16">
        <v>61.137711990000014</v>
      </c>
      <c r="AC51" s="16">
        <v>50.154012150000028</v>
      </c>
      <c r="AD51" s="16">
        <v>82.356175269999994</v>
      </c>
      <c r="AE51" s="16">
        <v>48.220918219999987</v>
      </c>
      <c r="AF51" s="16">
        <v>54.035642540000026</v>
      </c>
      <c r="AG51" s="16">
        <v>0</v>
      </c>
      <c r="AH51" s="16">
        <v>82.795542000000012</v>
      </c>
      <c r="AI51" s="16">
        <v>69.428501949999998</v>
      </c>
      <c r="AJ51" s="16">
        <v>40.786017220000019</v>
      </c>
      <c r="AK51" s="16">
        <v>46.194758460000003</v>
      </c>
      <c r="AL51" s="16">
        <v>35.799999999999997</v>
      </c>
      <c r="AM51" s="16">
        <v>38.299999999999997</v>
      </c>
      <c r="AN51" s="16">
        <v>40.1</v>
      </c>
      <c r="AO51" s="16">
        <v>41.7</v>
      </c>
      <c r="AP51" s="16">
        <v>25.1</v>
      </c>
      <c r="AQ51" s="16">
        <v>31.1</v>
      </c>
      <c r="AR51" s="16">
        <v>28.3</v>
      </c>
      <c r="AS51" s="16">
        <v>22</v>
      </c>
      <c r="AT51" s="16">
        <v>50.5</v>
      </c>
      <c r="AU51" s="16">
        <v>37</v>
      </c>
      <c r="AV51" s="16">
        <v>49</v>
      </c>
      <c r="AW51" s="16">
        <v>41</v>
      </c>
      <c r="AX51" s="16">
        <v>34.799999999999997</v>
      </c>
      <c r="AY51" s="16">
        <v>22.6</v>
      </c>
      <c r="AZ51" s="16">
        <v>47.1</v>
      </c>
      <c r="BA51" s="16">
        <v>31.8</v>
      </c>
      <c r="BB51" s="16">
        <v>32.799999999999997</v>
      </c>
      <c r="BC51" s="16">
        <v>35.799999999999997</v>
      </c>
      <c r="BD51" s="16">
        <v>38.200000000000003</v>
      </c>
      <c r="BE51" s="25">
        <v>41.2</v>
      </c>
      <c r="BF51" s="25">
        <v>38.5</v>
      </c>
      <c r="BG51" s="16">
        <v>37.1</v>
      </c>
      <c r="BH51" s="16">
        <v>35.200000000000003</v>
      </c>
      <c r="BI51" s="16">
        <v>36.200000000000003</v>
      </c>
      <c r="BJ51" s="16">
        <v>35.200000000000003</v>
      </c>
      <c r="BK51" s="16">
        <v>36.200000000000003</v>
      </c>
      <c r="BL51" s="16">
        <v>36.200000000000003</v>
      </c>
      <c r="BM51" s="16">
        <v>41.5</v>
      </c>
      <c r="BN51" s="16">
        <v>36.9</v>
      </c>
      <c r="BO51" s="16">
        <v>38.9</v>
      </c>
      <c r="BP51" s="16">
        <v>45.1</v>
      </c>
      <c r="BQ51" s="16">
        <v>39.200000000000003</v>
      </c>
      <c r="BR51" s="16">
        <v>55.2</v>
      </c>
      <c r="BS51" s="16">
        <v>56.2</v>
      </c>
      <c r="BT51" s="16">
        <v>58.2</v>
      </c>
      <c r="BU51" s="16">
        <v>70.2</v>
      </c>
      <c r="BV51" s="16">
        <v>40.200000000000003</v>
      </c>
      <c r="BW51" s="16">
        <v>65.2</v>
      </c>
      <c r="BX51" s="16">
        <v>65.400000000000006</v>
      </c>
      <c r="BY51" s="16">
        <v>55.6</v>
      </c>
      <c r="BZ51" s="16">
        <v>55.2</v>
      </c>
      <c r="CA51" s="16">
        <v>65.5</v>
      </c>
      <c r="CB51" s="16">
        <v>63.5</v>
      </c>
      <c r="CC51" s="16">
        <v>64.5</v>
      </c>
      <c r="CD51" s="16">
        <v>70.5</v>
      </c>
      <c r="CE51" s="16">
        <v>80.5</v>
      </c>
      <c r="CF51" s="16">
        <v>85.9</v>
      </c>
      <c r="CG51" s="16">
        <v>93.1</v>
      </c>
      <c r="CH51" s="16">
        <v>50.5</v>
      </c>
      <c r="CI51" s="16">
        <v>109.1</v>
      </c>
      <c r="CJ51" s="16">
        <v>109.9</v>
      </c>
      <c r="CK51" s="16">
        <v>109.9</v>
      </c>
      <c r="CL51" s="16">
        <v>118</v>
      </c>
      <c r="CM51" s="16">
        <v>115.02</v>
      </c>
      <c r="CN51" s="16">
        <v>111.26</v>
      </c>
      <c r="CO51" s="16">
        <v>113</v>
      </c>
      <c r="CP51" s="16">
        <v>113</v>
      </c>
      <c r="CQ51" s="16">
        <v>111.43</v>
      </c>
      <c r="CR51" s="16">
        <v>111.43</v>
      </c>
      <c r="CS51" s="16">
        <v>111.41</v>
      </c>
      <c r="CT51" s="16">
        <v>111.41</v>
      </c>
      <c r="CU51" s="16">
        <v>115</v>
      </c>
      <c r="CV51" s="16">
        <v>116.5</v>
      </c>
      <c r="CW51" s="16">
        <v>105.34</v>
      </c>
      <c r="CX51" s="16">
        <v>117.52</v>
      </c>
      <c r="CY51" s="16">
        <v>117.52</v>
      </c>
      <c r="CZ51" s="16">
        <v>111.26</v>
      </c>
      <c r="DA51" s="16">
        <v>109.46</v>
      </c>
      <c r="DB51" s="16">
        <v>113</v>
      </c>
      <c r="DC51" s="16">
        <v>109</v>
      </c>
      <c r="DD51" s="16">
        <v>111</v>
      </c>
      <c r="DE51" s="16">
        <v>105</v>
      </c>
      <c r="DF51" s="16">
        <v>113</v>
      </c>
      <c r="DG51" s="16">
        <v>155</v>
      </c>
      <c r="DH51" s="16">
        <v>46</v>
      </c>
      <c r="DI51" s="16">
        <v>38</v>
      </c>
      <c r="DJ51" s="16">
        <v>37</v>
      </c>
      <c r="DK51" s="16">
        <v>32</v>
      </c>
      <c r="DL51" s="16">
        <v>34</v>
      </c>
      <c r="DM51" s="16">
        <v>33.04</v>
      </c>
      <c r="DN51" s="16">
        <v>33.04</v>
      </c>
      <c r="DO51" s="16">
        <v>31</v>
      </c>
      <c r="DP51" s="16">
        <v>30</v>
      </c>
      <c r="DQ51" s="16">
        <v>29.5</v>
      </c>
      <c r="DR51" s="16">
        <v>65</v>
      </c>
      <c r="DS51" s="16">
        <v>55</v>
      </c>
      <c r="DT51" s="16">
        <v>54</v>
      </c>
      <c r="DU51" s="16">
        <v>52</v>
      </c>
      <c r="DV51" s="16">
        <v>51.13</v>
      </c>
      <c r="DW51" s="16">
        <v>82</v>
      </c>
      <c r="DX51" s="16">
        <v>78</v>
      </c>
      <c r="DY51" s="16">
        <v>79</v>
      </c>
      <c r="DZ51" s="16">
        <v>79</v>
      </c>
    </row>
    <row r="52" spans="1:130" ht="13" x14ac:dyDescent="0.3">
      <c r="A52" s="15" t="s">
        <v>64</v>
      </c>
      <c r="B52" s="16">
        <v>6.375</v>
      </c>
      <c r="C52" s="16">
        <v>40.578999999999994</v>
      </c>
      <c r="D52" s="16">
        <v>38.33</v>
      </c>
      <c r="E52" s="16">
        <v>37.43</v>
      </c>
      <c r="F52" s="16">
        <v>36.70996521</v>
      </c>
      <c r="G52" s="16">
        <v>35.086470090000006</v>
      </c>
      <c r="H52" s="16">
        <v>33.653550809999999</v>
      </c>
      <c r="I52" s="16">
        <v>33.012017390000004</v>
      </c>
      <c r="J52" s="16">
        <v>32.31507062</v>
      </c>
      <c r="K52" s="16">
        <v>30.488907640000001</v>
      </c>
      <c r="L52" s="16">
        <v>6.5958447699999994</v>
      </c>
      <c r="M52" s="16">
        <v>6.5350119599999985</v>
      </c>
      <c r="N52" s="16">
        <v>10.202799079999998</v>
      </c>
      <c r="O52" s="16">
        <v>15.405412100000001</v>
      </c>
      <c r="P52" s="16">
        <v>9.0039080499999979</v>
      </c>
      <c r="Q52" s="16">
        <v>8.4296653500000023</v>
      </c>
      <c r="R52" s="16">
        <v>8.1944288200000006</v>
      </c>
      <c r="S52" s="16">
        <v>9.2411711799999985</v>
      </c>
      <c r="T52" s="16">
        <v>12.279183200000002</v>
      </c>
      <c r="U52" s="16">
        <v>13.27245162</v>
      </c>
      <c r="V52" s="16">
        <v>14.538043539999999</v>
      </c>
      <c r="W52" s="16">
        <v>14.86097841</v>
      </c>
      <c r="X52" s="16">
        <v>16.895764719999999</v>
      </c>
      <c r="Y52" s="16">
        <v>15.73141594</v>
      </c>
      <c r="Z52" s="16">
        <v>14.845802439999998</v>
      </c>
      <c r="AA52" s="16">
        <v>14.831749309999999</v>
      </c>
      <c r="AB52" s="16">
        <v>14.916370099999996</v>
      </c>
      <c r="AC52" s="16">
        <v>14.996152219999994</v>
      </c>
      <c r="AD52" s="16">
        <v>14.869504439999995</v>
      </c>
      <c r="AE52" s="16">
        <v>14.605735899999996</v>
      </c>
      <c r="AF52" s="16">
        <v>12.509549489999994</v>
      </c>
      <c r="AG52" s="16">
        <v>12.583037049999996</v>
      </c>
      <c r="AH52" s="16">
        <v>12.712377329999994</v>
      </c>
      <c r="AI52" s="16">
        <v>14.224547039999994</v>
      </c>
      <c r="AJ52" s="16">
        <v>13.553182679999994</v>
      </c>
      <c r="AK52" s="16">
        <v>15.332314070000002</v>
      </c>
      <c r="AL52" s="16">
        <v>7.9</v>
      </c>
      <c r="AM52" s="16">
        <v>9.6</v>
      </c>
      <c r="AN52" s="16">
        <v>14.7</v>
      </c>
      <c r="AO52" s="16">
        <v>5.9</v>
      </c>
      <c r="AP52" s="16">
        <v>17.899999999999999</v>
      </c>
      <c r="AQ52" s="16">
        <v>8.8999999999999986</v>
      </c>
      <c r="AR52" s="16">
        <v>6.3</v>
      </c>
      <c r="AS52" s="16">
        <v>13.077195700000001</v>
      </c>
      <c r="AT52" s="16">
        <v>18.027835840000002</v>
      </c>
      <c r="AU52" s="16">
        <v>12.193309899999999</v>
      </c>
      <c r="AV52" s="16">
        <v>21.919329619999999</v>
      </c>
      <c r="AW52" s="16">
        <v>14.23159967</v>
      </c>
      <c r="AX52" s="16">
        <v>8.5</v>
      </c>
      <c r="AY52" s="16">
        <v>15.2</v>
      </c>
      <c r="AZ52" s="16">
        <v>14.6</v>
      </c>
      <c r="BA52" s="16">
        <v>6.4</v>
      </c>
      <c r="BB52" s="16">
        <v>8.3000000000000007</v>
      </c>
      <c r="BC52" s="16">
        <v>7.7</v>
      </c>
      <c r="BD52" s="16">
        <v>11.8</v>
      </c>
      <c r="BE52" s="25">
        <v>20.3</v>
      </c>
      <c r="BF52" s="25">
        <v>19.2</v>
      </c>
      <c r="BG52" s="16">
        <v>9.3000000000000007</v>
      </c>
      <c r="BH52" s="16">
        <v>9.1</v>
      </c>
      <c r="BI52" s="16">
        <v>8.1999999999999993</v>
      </c>
      <c r="BJ52" s="16">
        <v>8.9</v>
      </c>
      <c r="BK52" s="16">
        <v>9.1999999999999993</v>
      </c>
      <c r="BL52" s="16">
        <v>9.1999999999999993</v>
      </c>
      <c r="BM52" s="16">
        <v>10.5</v>
      </c>
      <c r="BN52" s="16">
        <v>9.3000000000000007</v>
      </c>
      <c r="BO52" s="16">
        <v>12.5</v>
      </c>
      <c r="BP52" s="16">
        <v>11.1</v>
      </c>
      <c r="BQ52" s="16">
        <v>9.3000000000000007</v>
      </c>
      <c r="BR52" s="16">
        <v>15.5</v>
      </c>
      <c r="BS52" s="16">
        <v>19.5</v>
      </c>
      <c r="BT52" s="16">
        <v>21.5</v>
      </c>
      <c r="BU52" s="16">
        <v>34.5</v>
      </c>
      <c r="BV52" s="16">
        <v>12.5</v>
      </c>
      <c r="BW52" s="16">
        <v>35.5</v>
      </c>
      <c r="BX52" s="16">
        <v>35.9</v>
      </c>
      <c r="BY52" s="16">
        <v>150.4</v>
      </c>
      <c r="BZ52" s="16">
        <v>150.1</v>
      </c>
      <c r="CA52" s="16">
        <v>160.19999999999999</v>
      </c>
      <c r="CB52" s="16">
        <v>159.19999999999999</v>
      </c>
      <c r="CC52" s="16">
        <v>162.19999999999999</v>
      </c>
      <c r="CD52" s="16">
        <v>166.2</v>
      </c>
      <c r="CE52" s="16">
        <v>176.2</v>
      </c>
      <c r="CF52" s="16">
        <v>180.2</v>
      </c>
      <c r="CG52" s="16">
        <v>198.2</v>
      </c>
      <c r="CH52" s="16">
        <v>18.5</v>
      </c>
      <c r="CI52" s="16">
        <v>208.5</v>
      </c>
      <c r="CJ52" s="16">
        <v>210.5</v>
      </c>
      <c r="CK52" s="16">
        <v>214.35</v>
      </c>
      <c r="CL52" s="16">
        <v>216</v>
      </c>
      <c r="CM52" s="16">
        <v>214.04</v>
      </c>
      <c r="CN52" s="16">
        <v>214.04</v>
      </c>
      <c r="CO52" s="16">
        <v>218.39</v>
      </c>
      <c r="CP52" s="16">
        <v>218.39</v>
      </c>
      <c r="CQ52" s="16">
        <v>218.39</v>
      </c>
      <c r="CR52" s="16">
        <v>218.39</v>
      </c>
      <c r="CS52" s="16">
        <v>218.39</v>
      </c>
      <c r="CT52" s="16">
        <v>207</v>
      </c>
      <c r="CU52" s="16">
        <v>209</v>
      </c>
      <c r="CV52" s="16">
        <v>209</v>
      </c>
      <c r="CW52" s="16">
        <v>211.35</v>
      </c>
      <c r="CX52" s="16">
        <v>200.62</v>
      </c>
      <c r="CY52" s="16">
        <v>200.62</v>
      </c>
      <c r="CZ52" s="16">
        <v>205</v>
      </c>
      <c r="DA52" s="16">
        <v>145</v>
      </c>
      <c r="DB52" s="16">
        <v>118</v>
      </c>
      <c r="DC52" s="16">
        <v>217.52</v>
      </c>
      <c r="DD52" s="16">
        <v>216</v>
      </c>
      <c r="DE52" s="16">
        <v>206</v>
      </c>
      <c r="DF52" s="16">
        <v>185</v>
      </c>
      <c r="DG52" s="16">
        <v>160</v>
      </c>
      <c r="DH52" s="16">
        <v>50</v>
      </c>
      <c r="DI52" s="16">
        <v>40.159999999999997</v>
      </c>
      <c r="DJ52" s="16">
        <v>41.16</v>
      </c>
      <c r="DK52" s="16">
        <v>39</v>
      </c>
      <c r="DL52" s="16">
        <v>45</v>
      </c>
      <c r="DM52" s="16">
        <v>46</v>
      </c>
      <c r="DN52" s="16">
        <v>48.45</v>
      </c>
      <c r="DO52" s="16">
        <v>48.4</v>
      </c>
      <c r="DP52" s="16">
        <v>47.48</v>
      </c>
      <c r="DQ52" s="16">
        <v>47.48</v>
      </c>
      <c r="DR52" s="16">
        <v>60</v>
      </c>
      <c r="DS52" s="16">
        <v>59</v>
      </c>
      <c r="DT52" s="16">
        <v>58</v>
      </c>
      <c r="DU52" s="16">
        <v>56.82</v>
      </c>
      <c r="DV52" s="16">
        <v>56.82</v>
      </c>
      <c r="DW52" s="16">
        <v>92</v>
      </c>
      <c r="DX52" s="16">
        <v>90</v>
      </c>
      <c r="DY52" s="16">
        <v>90.23</v>
      </c>
      <c r="DZ52" s="16">
        <v>90.23</v>
      </c>
    </row>
    <row r="53" spans="1:130" ht="13" x14ac:dyDescent="0.3">
      <c r="A53" s="15" t="s">
        <v>65</v>
      </c>
      <c r="B53" s="16">
        <v>318.82375231000003</v>
      </c>
      <c r="C53" s="16">
        <v>344.69144698999992</v>
      </c>
      <c r="D53" s="16">
        <v>344.88129790999994</v>
      </c>
      <c r="E53" s="16">
        <v>340.50474524999998</v>
      </c>
      <c r="F53" s="16">
        <v>334.60750284</v>
      </c>
      <c r="G53" s="16">
        <v>318.14224001000002</v>
      </c>
      <c r="H53" s="16">
        <v>339.81930998999991</v>
      </c>
      <c r="I53" s="16">
        <v>339.64335921999992</v>
      </c>
      <c r="J53" s="16">
        <v>333.22684964999991</v>
      </c>
      <c r="K53" s="16">
        <v>327.40751843999993</v>
      </c>
      <c r="L53" s="16">
        <v>238.87452209999998</v>
      </c>
      <c r="M53" s="16">
        <v>233.16502555</v>
      </c>
      <c r="N53" s="16">
        <v>229.74699573000004</v>
      </c>
      <c r="O53" s="16">
        <v>229.51524295999997</v>
      </c>
      <c r="P53" s="16">
        <v>232.04682921999998</v>
      </c>
      <c r="Q53" s="16">
        <v>226.96233946000001</v>
      </c>
      <c r="R53" s="16">
        <v>221.49420822999997</v>
      </c>
      <c r="S53" s="16">
        <v>216.79154605000002</v>
      </c>
      <c r="T53" s="16">
        <v>211.12759745000002</v>
      </c>
      <c r="U53" s="16">
        <v>208.02189084999998</v>
      </c>
      <c r="V53" s="16">
        <v>199.41970893999999</v>
      </c>
      <c r="W53" s="16">
        <v>206.92818391999998</v>
      </c>
      <c r="X53" s="16">
        <v>204.33507275999997</v>
      </c>
      <c r="Y53" s="16">
        <v>96.619527980000001</v>
      </c>
      <c r="Z53" s="16">
        <v>181.68158725999996</v>
      </c>
      <c r="AA53" s="16">
        <v>115.68125798</v>
      </c>
      <c r="AB53" s="16">
        <v>133.55554097999999</v>
      </c>
      <c r="AC53" s="16">
        <v>119.819945844</v>
      </c>
      <c r="AD53" s="16">
        <v>86.73022057</v>
      </c>
      <c r="AE53" s="16">
        <v>118.45910725</v>
      </c>
      <c r="AF53" s="16">
        <v>95.547409380000005</v>
      </c>
      <c r="AG53" s="16">
        <v>147.52348850999999</v>
      </c>
      <c r="AH53" s="16">
        <v>116.37483079</v>
      </c>
      <c r="AI53" s="16">
        <v>129.71386448000001</v>
      </c>
      <c r="AJ53" s="16">
        <v>88.256104790000009</v>
      </c>
      <c r="AK53" s="16">
        <v>83.071416580000005</v>
      </c>
      <c r="AL53" s="16">
        <v>116.67662150000001</v>
      </c>
      <c r="AM53" s="16">
        <v>108.3</v>
      </c>
      <c r="AN53" s="16">
        <v>108.5</v>
      </c>
      <c r="AO53" s="16">
        <v>110.9</v>
      </c>
      <c r="AP53" s="16">
        <v>129.19999999999999</v>
      </c>
      <c r="AQ53" s="16">
        <v>115.1</v>
      </c>
      <c r="AR53" s="16">
        <v>111.8</v>
      </c>
      <c r="AS53" s="16">
        <v>112.92440191000001</v>
      </c>
      <c r="AT53" s="16">
        <v>191.19794078999999</v>
      </c>
      <c r="AU53" s="16">
        <v>104.62829695000002</v>
      </c>
      <c r="AV53" s="16">
        <v>141</v>
      </c>
      <c r="AW53" s="16">
        <v>122.50063539999999</v>
      </c>
      <c r="AX53" s="16">
        <v>105.8</v>
      </c>
      <c r="AY53" s="16">
        <v>112.8</v>
      </c>
      <c r="AZ53" s="16">
        <v>108.5</v>
      </c>
      <c r="BA53" s="16">
        <v>117.72010767000002</v>
      </c>
      <c r="BB53" s="16">
        <v>117.11957019000002</v>
      </c>
      <c r="BC53" s="16">
        <v>107.9</v>
      </c>
      <c r="BD53" s="16">
        <v>119.5</v>
      </c>
      <c r="BE53" s="25">
        <v>112.4</v>
      </c>
      <c r="BF53" s="25">
        <v>109.1</v>
      </c>
      <c r="BG53" s="16">
        <v>101.23542808000001</v>
      </c>
      <c r="BH53" s="16">
        <v>104.2</v>
      </c>
      <c r="BI53" s="16">
        <v>111.3</v>
      </c>
      <c r="BJ53" s="16">
        <v>100</v>
      </c>
      <c r="BK53" s="16">
        <v>102.4</v>
      </c>
      <c r="BL53" s="16">
        <v>102.4</v>
      </c>
      <c r="BM53" s="16">
        <v>65.400000000000006</v>
      </c>
      <c r="BN53" s="16">
        <v>61.4</v>
      </c>
      <c r="BO53" s="16">
        <v>115.7</v>
      </c>
      <c r="BP53" s="16">
        <v>115.2</v>
      </c>
      <c r="BQ53" s="16">
        <v>109.3</v>
      </c>
      <c r="BR53" s="16">
        <v>149.80000000000001</v>
      </c>
      <c r="BS53" s="16">
        <v>155.80000000000001</v>
      </c>
      <c r="BT53" s="16">
        <v>156.80000000000001</v>
      </c>
      <c r="BU53" s="16">
        <v>166.8</v>
      </c>
      <c r="BV53" s="16">
        <v>150.30000000000001</v>
      </c>
      <c r="BW53" s="16">
        <v>155.80000000000001</v>
      </c>
      <c r="BX53" s="16">
        <v>157</v>
      </c>
      <c r="BY53" s="16">
        <v>115.3</v>
      </c>
      <c r="BZ53" s="16">
        <v>115.1</v>
      </c>
      <c r="CA53" s="16">
        <v>125.9</v>
      </c>
      <c r="CB53" s="16">
        <v>123.9</v>
      </c>
      <c r="CC53" s="16">
        <v>125.9</v>
      </c>
      <c r="CD53" s="16">
        <v>128.9</v>
      </c>
      <c r="CE53" s="16">
        <v>131.9</v>
      </c>
      <c r="CF53" s="16">
        <v>135.9</v>
      </c>
      <c r="CG53" s="16">
        <v>145.19999999999999</v>
      </c>
      <c r="CH53" s="16">
        <v>260.5</v>
      </c>
      <c r="CI53" s="16">
        <v>159.19999999999999</v>
      </c>
      <c r="CJ53" s="16">
        <v>159.5</v>
      </c>
      <c r="CK53" s="16">
        <v>159.5</v>
      </c>
      <c r="CL53" s="16">
        <v>162.9</v>
      </c>
      <c r="CM53" s="16">
        <v>162.9</v>
      </c>
      <c r="CN53" s="16">
        <v>162.9</v>
      </c>
      <c r="CO53" s="16">
        <v>162.9</v>
      </c>
      <c r="CP53" s="16">
        <v>162.9</v>
      </c>
      <c r="CQ53" s="16">
        <v>162.9</v>
      </c>
      <c r="CR53" s="16">
        <v>162.9</v>
      </c>
      <c r="CS53" s="16">
        <v>162.9</v>
      </c>
      <c r="CT53" s="16">
        <v>162.9</v>
      </c>
      <c r="CU53" s="16">
        <v>159.19999999999999</v>
      </c>
      <c r="CV53" s="16">
        <v>159.15</v>
      </c>
      <c r="CW53" s="16">
        <v>159.5</v>
      </c>
      <c r="CX53" s="16">
        <v>162.9</v>
      </c>
      <c r="CY53" s="16">
        <v>160.07</v>
      </c>
      <c r="CZ53" s="16">
        <v>162.9</v>
      </c>
      <c r="DA53" s="16">
        <v>162.9</v>
      </c>
      <c r="DB53" s="16">
        <v>160</v>
      </c>
      <c r="DC53" s="16">
        <v>162.9</v>
      </c>
      <c r="DD53" s="16">
        <v>160</v>
      </c>
      <c r="DE53" s="16">
        <v>158.32</v>
      </c>
      <c r="DF53" s="16">
        <v>141.12</v>
      </c>
      <c r="DG53" s="16">
        <v>114</v>
      </c>
      <c r="DH53" s="16">
        <v>40.46</v>
      </c>
      <c r="DI53" s="16">
        <v>51</v>
      </c>
      <c r="DJ53" s="16">
        <v>51.95</v>
      </c>
      <c r="DK53" s="16">
        <v>51.5</v>
      </c>
      <c r="DL53" s="16">
        <v>61.35</v>
      </c>
      <c r="DM53" s="16">
        <v>58</v>
      </c>
      <c r="DN53" s="16">
        <v>58</v>
      </c>
      <c r="DO53" s="16">
        <v>58</v>
      </c>
      <c r="DP53" s="16">
        <v>57.5</v>
      </c>
      <c r="DQ53" s="16">
        <v>57.5</v>
      </c>
      <c r="DR53" s="16">
        <v>35.9</v>
      </c>
      <c r="DS53" s="16">
        <v>44.78</v>
      </c>
      <c r="DT53" s="16">
        <v>44.78</v>
      </c>
      <c r="DU53" s="16">
        <v>43.44</v>
      </c>
      <c r="DV53" s="16">
        <v>43.44</v>
      </c>
      <c r="DW53" s="16">
        <v>67</v>
      </c>
      <c r="DX53" s="16">
        <v>66.5</v>
      </c>
      <c r="DY53" s="16">
        <v>66.5</v>
      </c>
      <c r="DZ53" s="16">
        <v>66.23</v>
      </c>
    </row>
    <row r="54" spans="1:130" ht="13" x14ac:dyDescent="0.3">
      <c r="A54" s="15" t="s">
        <v>66</v>
      </c>
      <c r="B54" s="16">
        <v>16.335442579999999</v>
      </c>
      <c r="C54" s="16">
        <v>16.37818497</v>
      </c>
      <c r="D54" s="16">
        <v>11.15318497</v>
      </c>
      <c r="E54" s="16">
        <v>10.926088459999999</v>
      </c>
      <c r="F54" s="16">
        <v>11.05843754</v>
      </c>
      <c r="G54" s="16">
        <v>12.014749699999999</v>
      </c>
      <c r="H54" s="16">
        <v>11.701547940000001</v>
      </c>
      <c r="I54" s="16">
        <v>11.921365900000001</v>
      </c>
      <c r="J54" s="16">
        <v>31.340827149999999</v>
      </c>
      <c r="K54" s="16">
        <v>30.975295670000005</v>
      </c>
      <c r="L54" s="16">
        <v>9.9386499699999984</v>
      </c>
      <c r="M54" s="16">
        <v>8.3921953900000013</v>
      </c>
      <c r="N54" s="16">
        <v>7.3738848099999998</v>
      </c>
      <c r="O54" s="16">
        <v>6.4499899000000003</v>
      </c>
      <c r="P54" s="16">
        <v>11.4499899</v>
      </c>
      <c r="Q54" s="16">
        <v>13.829889899999998</v>
      </c>
      <c r="R54" s="16">
        <v>13.829889899999998</v>
      </c>
      <c r="S54" s="16">
        <v>13.8263999</v>
      </c>
      <c r="T54" s="16">
        <v>13.8098799</v>
      </c>
      <c r="U54" s="16">
        <v>13.8098799</v>
      </c>
      <c r="V54" s="16">
        <v>13.0598799</v>
      </c>
      <c r="W54" s="16">
        <v>14.1847399</v>
      </c>
      <c r="X54" s="16">
        <v>14.99857257</v>
      </c>
      <c r="Y54" s="16">
        <v>14.056319899999998</v>
      </c>
      <c r="Z54" s="16">
        <v>11.34642</v>
      </c>
      <c r="AA54" s="16">
        <v>11.866779999999999</v>
      </c>
      <c r="AB54" s="16">
        <v>10.821879999999998</v>
      </c>
      <c r="AC54" s="16">
        <v>10.7819</v>
      </c>
      <c r="AD54" s="16">
        <v>10.73063</v>
      </c>
      <c r="AE54" s="16">
        <v>10.695049999999998</v>
      </c>
      <c r="AF54" s="16">
        <v>11.80427506</v>
      </c>
      <c r="AG54" s="16">
        <v>19.370348499999999</v>
      </c>
      <c r="AH54" s="16">
        <v>13.078825350000001</v>
      </c>
      <c r="AI54" s="16">
        <v>12.6498946</v>
      </c>
      <c r="AJ54" s="16">
        <v>12.771541880000001</v>
      </c>
      <c r="AK54" s="16">
        <v>12.84686896</v>
      </c>
      <c r="AL54" s="16">
        <v>6.3</v>
      </c>
      <c r="AM54" s="16">
        <v>8.6</v>
      </c>
      <c r="AN54" s="16">
        <v>5.8</v>
      </c>
      <c r="AO54" s="16">
        <v>7.4793700000000003</v>
      </c>
      <c r="AP54" s="16">
        <v>7.6688895599999993</v>
      </c>
      <c r="AQ54" s="16">
        <v>7.6188895599999995</v>
      </c>
      <c r="AR54" s="16">
        <v>7.5608895599999997</v>
      </c>
      <c r="AS54" s="16">
        <v>7.5348895599999999</v>
      </c>
      <c r="AT54" s="16">
        <v>7.3575195600000001</v>
      </c>
      <c r="AU54" s="16">
        <v>7.2235195599999997</v>
      </c>
      <c r="AV54" s="16">
        <v>17.205519559999999</v>
      </c>
      <c r="AW54" s="16">
        <v>7.1895195599999999</v>
      </c>
      <c r="AX54" s="16">
        <v>7.2</v>
      </c>
      <c r="AY54" s="16">
        <v>2.2999999999999998</v>
      </c>
      <c r="AZ54" s="16">
        <v>6.9</v>
      </c>
      <c r="BA54" s="16">
        <v>8.1</v>
      </c>
      <c r="BB54" s="16">
        <v>7.9</v>
      </c>
      <c r="BC54" s="16">
        <v>7.7</v>
      </c>
      <c r="BD54" s="16">
        <v>10.199999999999999</v>
      </c>
      <c r="BE54" s="25">
        <v>12.4</v>
      </c>
      <c r="BF54" s="25">
        <v>12.6</v>
      </c>
      <c r="BG54" s="16">
        <v>27.03573763</v>
      </c>
      <c r="BH54" s="16">
        <v>8.1999999999999993</v>
      </c>
      <c r="BI54" s="16">
        <v>8.6</v>
      </c>
      <c r="BJ54" s="16">
        <v>7.9</v>
      </c>
      <c r="BK54" s="16">
        <v>8.1</v>
      </c>
      <c r="BL54" s="16">
        <v>8.1</v>
      </c>
      <c r="BM54" s="16">
        <v>8.3000000000000007</v>
      </c>
      <c r="BN54" s="16">
        <v>8.4</v>
      </c>
      <c r="BO54" s="16">
        <v>9.1999999999999993</v>
      </c>
      <c r="BP54" s="16">
        <v>9.4289461800000005</v>
      </c>
      <c r="BQ54" s="16">
        <v>12.163238399999999</v>
      </c>
      <c r="BR54" s="16">
        <v>14.8</v>
      </c>
      <c r="BS54" s="16">
        <v>18.8</v>
      </c>
      <c r="BT54" s="16">
        <v>18.8</v>
      </c>
      <c r="BU54" s="16">
        <v>30.8</v>
      </c>
      <c r="BV54" s="16">
        <v>10.199999999999999</v>
      </c>
      <c r="BW54" s="16">
        <v>31.6</v>
      </c>
      <c r="BX54" s="16">
        <v>32.9</v>
      </c>
      <c r="BY54" s="16">
        <v>36.200000000000003</v>
      </c>
      <c r="BZ54" s="16">
        <v>36.200000000000003</v>
      </c>
      <c r="CA54" s="16">
        <v>41.3</v>
      </c>
      <c r="CB54" s="16">
        <v>40.299999999999997</v>
      </c>
      <c r="CC54" s="16">
        <v>41.3</v>
      </c>
      <c r="CD54" s="16">
        <v>45.3</v>
      </c>
      <c r="CE54" s="16">
        <v>50.3</v>
      </c>
      <c r="CF54" s="16">
        <v>52.3</v>
      </c>
      <c r="CG54" s="16">
        <v>60.3</v>
      </c>
      <c r="CH54" s="16">
        <v>22.5</v>
      </c>
      <c r="CI54" s="16">
        <v>75.099999999999994</v>
      </c>
      <c r="CJ54" s="16">
        <v>75.3</v>
      </c>
      <c r="CK54" s="16">
        <v>75.3</v>
      </c>
      <c r="CL54" s="16">
        <v>76</v>
      </c>
      <c r="CM54" s="16">
        <v>78.08</v>
      </c>
      <c r="CN54" s="16">
        <v>78</v>
      </c>
      <c r="CO54" s="16">
        <v>80.040000000000006</v>
      </c>
      <c r="CP54" s="16">
        <v>80.040000000000006</v>
      </c>
      <c r="CQ54" s="16">
        <v>80.040000000000006</v>
      </c>
      <c r="CR54" s="16">
        <v>80.040000000000006</v>
      </c>
      <c r="CS54" s="16">
        <v>80.040000000000006</v>
      </c>
      <c r="CT54" s="16">
        <v>80.239999999999995</v>
      </c>
      <c r="CU54" s="16">
        <v>76.23</v>
      </c>
      <c r="CV54" s="16">
        <v>76.23</v>
      </c>
      <c r="CW54" s="16">
        <v>74.92</v>
      </c>
      <c r="CX54" s="16">
        <v>67.239999999999995</v>
      </c>
      <c r="CY54" s="16">
        <v>60.24</v>
      </c>
      <c r="CZ54" s="16">
        <v>83</v>
      </c>
      <c r="DA54" s="16">
        <v>61</v>
      </c>
      <c r="DB54" s="16">
        <v>90.77</v>
      </c>
      <c r="DC54" s="16">
        <v>80.040000000000006</v>
      </c>
      <c r="DD54" s="16">
        <v>80.040000000000006</v>
      </c>
      <c r="DE54" s="16">
        <v>85</v>
      </c>
      <c r="DF54" s="16">
        <v>80.239999999999995</v>
      </c>
      <c r="DG54" s="16">
        <v>52.24</v>
      </c>
      <c r="DH54" s="16">
        <v>63</v>
      </c>
      <c r="DI54" s="16">
        <v>62</v>
      </c>
      <c r="DJ54" s="16">
        <v>62</v>
      </c>
      <c r="DK54" s="16">
        <v>62.2</v>
      </c>
      <c r="DL54" s="16">
        <v>65</v>
      </c>
      <c r="DM54" s="16">
        <v>65</v>
      </c>
      <c r="DN54" s="16">
        <v>65</v>
      </c>
      <c r="DO54" s="16">
        <v>65</v>
      </c>
      <c r="DP54" s="16">
        <v>65</v>
      </c>
      <c r="DQ54" s="16">
        <v>64.680000000000007</v>
      </c>
      <c r="DR54" s="16">
        <v>35</v>
      </c>
      <c r="DS54" s="16">
        <v>32</v>
      </c>
      <c r="DT54" s="16">
        <v>33.67</v>
      </c>
      <c r="DU54" s="16">
        <v>32.880000000000003</v>
      </c>
      <c r="DV54" s="16">
        <v>32.880000000000003</v>
      </c>
      <c r="DW54" s="16">
        <v>57</v>
      </c>
      <c r="DX54" s="16">
        <v>56.66</v>
      </c>
      <c r="DY54" s="16">
        <v>56.66</v>
      </c>
      <c r="DZ54" s="16">
        <v>56.66</v>
      </c>
    </row>
    <row r="55" spans="1:130" ht="13" x14ac:dyDescent="0.3">
      <c r="A55" s="15" t="s">
        <v>67</v>
      </c>
      <c r="B55" s="16">
        <v>273.97416940999994</v>
      </c>
      <c r="C55" s="16">
        <v>268.41543593</v>
      </c>
      <c r="D55" s="16">
        <v>264.51053925000002</v>
      </c>
      <c r="E55" s="16">
        <v>255.69471204999999</v>
      </c>
      <c r="F55" s="16">
        <v>246.81642264000001</v>
      </c>
      <c r="G55" s="16">
        <v>309.36700501000001</v>
      </c>
      <c r="H55" s="16">
        <v>305.96320227999996</v>
      </c>
      <c r="I55" s="16">
        <v>304.49843415000004</v>
      </c>
      <c r="J55" s="16">
        <v>311.90067214000004</v>
      </c>
      <c r="K55" s="16">
        <v>305.38656103999995</v>
      </c>
      <c r="L55" s="16">
        <v>306.77511598999996</v>
      </c>
      <c r="M55" s="16">
        <v>297.64786541000007</v>
      </c>
      <c r="N55" s="16">
        <v>289.20728130000003</v>
      </c>
      <c r="O55" s="16">
        <v>284.63800940000004</v>
      </c>
      <c r="P55" s="16">
        <v>287.57832654999999</v>
      </c>
      <c r="Q55" s="16">
        <v>280.78514694999996</v>
      </c>
      <c r="R55" s="16">
        <v>282.69617547000001</v>
      </c>
      <c r="S55" s="16">
        <v>285.56576838999996</v>
      </c>
      <c r="T55" s="16">
        <v>280.90382456000003</v>
      </c>
      <c r="U55" s="16">
        <v>288.03976483999992</v>
      </c>
      <c r="V55" s="16">
        <v>279.31305888000003</v>
      </c>
      <c r="W55" s="16">
        <v>268.91015281</v>
      </c>
      <c r="X55" s="16">
        <v>267.47736708000002</v>
      </c>
      <c r="Y55" s="16">
        <v>168.47902407999999</v>
      </c>
      <c r="Z55" s="16">
        <v>242.10573074999996</v>
      </c>
      <c r="AA55" s="16">
        <v>247.60027127000001</v>
      </c>
      <c r="AB55" s="16">
        <v>230.74392091000001</v>
      </c>
      <c r="AC55" s="16">
        <v>244.35601408999997</v>
      </c>
      <c r="AD55" s="16">
        <v>237.62582026000007</v>
      </c>
      <c r="AE55" s="16">
        <v>231.26102507000004</v>
      </c>
      <c r="AF55" s="16">
        <v>229.77440861000008</v>
      </c>
      <c r="AG55" s="16">
        <v>216.75448540999997</v>
      </c>
      <c r="AH55" s="16">
        <v>163.82950853</v>
      </c>
      <c r="AI55" s="16">
        <v>143.44019582999999</v>
      </c>
      <c r="AJ55" s="16">
        <v>195.40518786999999</v>
      </c>
      <c r="AK55" s="16">
        <v>188.74415885000002</v>
      </c>
      <c r="AL55" s="16">
        <v>159.30000000000001</v>
      </c>
      <c r="AM55" s="16">
        <v>157.30000000000001</v>
      </c>
      <c r="AN55" s="16">
        <v>146</v>
      </c>
      <c r="AO55" s="16">
        <v>151.80000000000001</v>
      </c>
      <c r="AP55" s="16">
        <v>155.4139715</v>
      </c>
      <c r="AQ55" s="16">
        <v>163.22582211</v>
      </c>
      <c r="AR55" s="16">
        <v>162.37075751999998</v>
      </c>
      <c r="AS55" s="16">
        <v>287.37843272000003</v>
      </c>
      <c r="AT55" s="16">
        <v>228.18562143</v>
      </c>
      <c r="AU55" s="16">
        <v>351.87565903000001</v>
      </c>
      <c r="AV55" s="16">
        <v>239.81431411</v>
      </c>
      <c r="AW55" s="16">
        <v>293.69097646</v>
      </c>
      <c r="AX55" s="16">
        <v>333.61095849999998</v>
      </c>
      <c r="AY55" s="16">
        <v>330.58241009</v>
      </c>
      <c r="AZ55" s="16">
        <v>326.82126962999996</v>
      </c>
      <c r="BA55" s="16">
        <v>337</v>
      </c>
      <c r="BB55" s="16">
        <v>329.3</v>
      </c>
      <c r="BC55" s="16">
        <v>334.2</v>
      </c>
      <c r="BD55" s="16">
        <v>314.28334323000007</v>
      </c>
      <c r="BE55" s="25">
        <v>315.22740839999989</v>
      </c>
      <c r="BF55" s="25">
        <v>301.28986836999991</v>
      </c>
      <c r="BG55" s="16">
        <v>301.43189204000021</v>
      </c>
      <c r="BH55" s="16">
        <v>310.3</v>
      </c>
      <c r="BI55" s="16">
        <v>348.5</v>
      </c>
      <c r="BJ55" s="16">
        <v>353.29871682000027</v>
      </c>
      <c r="BK55" s="16">
        <v>358.2</v>
      </c>
      <c r="BL55" s="16">
        <v>358.2</v>
      </c>
      <c r="BM55" s="16">
        <v>337</v>
      </c>
      <c r="BN55" s="16">
        <v>362.85782763999993</v>
      </c>
      <c r="BO55" s="16">
        <v>320.70000000000005</v>
      </c>
      <c r="BP55" s="16">
        <v>382.73859915999998</v>
      </c>
      <c r="BQ55" s="16">
        <v>419.3</v>
      </c>
      <c r="BR55" s="16">
        <v>380.1</v>
      </c>
      <c r="BS55" s="16">
        <v>390.5</v>
      </c>
      <c r="BT55" s="16">
        <v>392.1</v>
      </c>
      <c r="BU55" s="16">
        <v>411.8</v>
      </c>
      <c r="BV55" s="16">
        <v>481.66636</v>
      </c>
      <c r="BW55" s="16">
        <v>412.6</v>
      </c>
      <c r="BX55" s="16">
        <v>413.90000000000003</v>
      </c>
      <c r="BY55" s="16">
        <v>362.6</v>
      </c>
      <c r="BZ55" s="16">
        <v>362.70000000000005</v>
      </c>
      <c r="CA55" s="16">
        <v>377.20000000000005</v>
      </c>
      <c r="CB55" s="16">
        <v>374.46000000000004</v>
      </c>
      <c r="CC55" s="16">
        <v>376.45000000000005</v>
      </c>
      <c r="CD55" s="16">
        <v>382.45000000000005</v>
      </c>
      <c r="CE55" s="16">
        <v>385.58000000000004</v>
      </c>
      <c r="CF55" s="16">
        <v>386.97</v>
      </c>
      <c r="CG55" s="16">
        <v>397.43</v>
      </c>
      <c r="CH55" s="16">
        <v>556.81999999999994</v>
      </c>
      <c r="CI55" s="16">
        <v>410.97</v>
      </c>
      <c r="CJ55" s="16">
        <v>411.61</v>
      </c>
      <c r="CK55" s="16">
        <v>411.61</v>
      </c>
      <c r="CL55" s="16">
        <v>413.41</v>
      </c>
      <c r="CM55" s="16">
        <v>413.76000000000005</v>
      </c>
      <c r="CN55" s="16">
        <v>413.34</v>
      </c>
      <c r="CO55" s="16">
        <v>413.34</v>
      </c>
      <c r="CP55" s="16">
        <v>406.86999999999995</v>
      </c>
      <c r="CQ55" s="16">
        <v>406.86999999999995</v>
      </c>
      <c r="CR55" s="16">
        <v>418.34</v>
      </c>
      <c r="CS55" s="16">
        <v>418.34</v>
      </c>
      <c r="CT55" s="16">
        <v>418</v>
      </c>
      <c r="CU55" s="16">
        <v>410.97</v>
      </c>
      <c r="CV55" s="16">
        <v>410.97</v>
      </c>
      <c r="CW55" s="16">
        <v>411.61</v>
      </c>
      <c r="CX55" s="16">
        <v>413.41</v>
      </c>
      <c r="CY55" s="16">
        <v>406.17</v>
      </c>
      <c r="CZ55" s="16">
        <v>355.64</v>
      </c>
      <c r="DA55" s="16">
        <v>413.34</v>
      </c>
      <c r="DB55" s="16">
        <v>402</v>
      </c>
      <c r="DC55" s="16">
        <v>306</v>
      </c>
      <c r="DD55" s="16">
        <v>306.63</v>
      </c>
      <c r="DE55" s="16">
        <v>298.02999999999997</v>
      </c>
      <c r="DF55" s="16">
        <v>280</v>
      </c>
      <c r="DG55" s="16">
        <v>300</v>
      </c>
      <c r="DH55" s="16">
        <v>77</v>
      </c>
      <c r="DI55" s="16">
        <v>77</v>
      </c>
      <c r="DJ55" s="16">
        <v>77</v>
      </c>
      <c r="DK55" s="16">
        <v>77</v>
      </c>
      <c r="DL55" s="16">
        <v>77</v>
      </c>
      <c r="DM55" s="16">
        <v>77</v>
      </c>
      <c r="DN55" s="16">
        <v>77</v>
      </c>
      <c r="DO55" s="16">
        <v>77</v>
      </c>
      <c r="DP55" s="16">
        <v>77</v>
      </c>
      <c r="DQ55" s="16">
        <v>77</v>
      </c>
      <c r="DR55" s="16">
        <v>65</v>
      </c>
      <c r="DS55" s="16">
        <v>64</v>
      </c>
      <c r="DT55" s="16">
        <v>64</v>
      </c>
      <c r="DU55" s="16">
        <v>63.09</v>
      </c>
      <c r="DV55" s="16">
        <v>63.09</v>
      </c>
      <c r="DW55" s="16">
        <v>89.31</v>
      </c>
      <c r="DX55" s="16">
        <v>89.31</v>
      </c>
      <c r="DY55" s="16">
        <v>89.31</v>
      </c>
      <c r="DZ55" s="16">
        <v>87</v>
      </c>
    </row>
    <row r="56" spans="1:130" ht="13" x14ac:dyDescent="0.3">
      <c r="A56" s="15" t="s">
        <v>68</v>
      </c>
      <c r="B56" s="16">
        <v>62.836085009999991</v>
      </c>
      <c r="C56" s="16">
        <v>79.167032089999992</v>
      </c>
      <c r="D56" s="16">
        <v>78.919718450000005</v>
      </c>
      <c r="E56" s="16">
        <v>76.419959589999991</v>
      </c>
      <c r="F56" s="16">
        <v>75.258665199999996</v>
      </c>
      <c r="G56" s="16">
        <v>61.868415479999996</v>
      </c>
      <c r="H56" s="16">
        <v>61.27887896</v>
      </c>
      <c r="I56" s="16">
        <v>63.341432939999997</v>
      </c>
      <c r="J56" s="16">
        <v>40.772835380000004</v>
      </c>
      <c r="K56" s="16">
        <v>35.215200279999998</v>
      </c>
      <c r="L56" s="16">
        <v>32.458417760000003</v>
      </c>
      <c r="M56" s="16">
        <v>35.862680220000001</v>
      </c>
      <c r="N56" s="16">
        <v>67.423898920000013</v>
      </c>
      <c r="O56" s="16">
        <v>67.292917770000003</v>
      </c>
      <c r="P56" s="16">
        <v>66.264607270000013</v>
      </c>
      <c r="Q56" s="16">
        <v>71.715369699999997</v>
      </c>
      <c r="R56" s="16">
        <v>70.201960259999993</v>
      </c>
      <c r="S56" s="16">
        <v>75.431700590000005</v>
      </c>
      <c r="T56" s="16">
        <v>81.640306219999999</v>
      </c>
      <c r="U56" s="16">
        <v>102.95185914000001</v>
      </c>
      <c r="V56" s="16">
        <v>105.47310890000003</v>
      </c>
      <c r="W56" s="16">
        <v>101.10963066000001</v>
      </c>
      <c r="X56" s="16">
        <v>99.857770690000009</v>
      </c>
      <c r="Y56" s="16">
        <v>102.21188318000002</v>
      </c>
      <c r="Z56" s="16">
        <v>57.555018709999999</v>
      </c>
      <c r="AA56" s="16">
        <v>61.053952889999998</v>
      </c>
      <c r="AB56" s="16">
        <v>64.036315460000012</v>
      </c>
      <c r="AC56" s="16">
        <v>64.78929703</v>
      </c>
      <c r="AD56" s="16">
        <v>64.679793719999992</v>
      </c>
      <c r="AE56" s="16">
        <v>64.715602289999993</v>
      </c>
      <c r="AF56" s="16">
        <v>65.400775440000004</v>
      </c>
      <c r="AG56" s="16">
        <v>65.841638320000001</v>
      </c>
      <c r="AH56" s="16">
        <v>66.199259769999998</v>
      </c>
      <c r="AI56" s="16">
        <v>56.532102200000004</v>
      </c>
      <c r="AJ56" s="16">
        <v>65.347723989999992</v>
      </c>
      <c r="AK56" s="16">
        <v>58.39274399</v>
      </c>
      <c r="AL56" s="16">
        <v>48.136398079999999</v>
      </c>
      <c r="AM56" s="16">
        <v>47.421205700000009</v>
      </c>
      <c r="AN56" s="16">
        <v>51.333306270000001</v>
      </c>
      <c r="AO56" s="16">
        <v>52.039468340000006</v>
      </c>
      <c r="AP56" s="16">
        <v>52.727005789999993</v>
      </c>
      <c r="AQ56" s="16">
        <v>53.456768579999995</v>
      </c>
      <c r="AR56" s="16">
        <v>56.376497219999997</v>
      </c>
      <c r="AS56" s="16">
        <v>56.270922680000005</v>
      </c>
      <c r="AT56" s="16">
        <v>52.110393770000002</v>
      </c>
      <c r="AU56" s="16">
        <v>54.761241450000007</v>
      </c>
      <c r="AV56" s="16">
        <v>54.771484350000009</v>
      </c>
      <c r="AW56" s="16">
        <v>65.61994704</v>
      </c>
      <c r="AX56" s="16">
        <v>58.789705619999999</v>
      </c>
      <c r="AY56" s="16">
        <v>55.985299599999998</v>
      </c>
      <c r="AZ56" s="16">
        <v>55.41732829</v>
      </c>
      <c r="BA56" s="16">
        <v>60.54113375</v>
      </c>
      <c r="BB56" s="16">
        <v>64.79202244999999</v>
      </c>
      <c r="BC56" s="16">
        <v>61.146796229999993</v>
      </c>
      <c r="BD56" s="16">
        <v>61.96246738</v>
      </c>
      <c r="BE56" s="16">
        <v>56.78067033</v>
      </c>
      <c r="BF56" s="16">
        <v>58.290032750000002</v>
      </c>
      <c r="BG56" s="16">
        <v>54.317861459999996</v>
      </c>
      <c r="BH56" s="16">
        <v>30.599935380000002</v>
      </c>
      <c r="BI56" s="16">
        <v>30.564652809999998</v>
      </c>
      <c r="BJ56" s="16">
        <v>29.307791839999997</v>
      </c>
      <c r="BK56" s="16">
        <v>27.01489037</v>
      </c>
      <c r="BL56" s="16">
        <v>27.01489037</v>
      </c>
      <c r="BM56" s="16">
        <v>29.315538370000002</v>
      </c>
      <c r="BN56" s="16">
        <v>30.644021820000003</v>
      </c>
      <c r="BO56" s="16">
        <v>29.873828460000002</v>
      </c>
      <c r="BP56" s="16">
        <v>30.22493257</v>
      </c>
      <c r="BQ56" s="16">
        <v>28.217874800000001</v>
      </c>
      <c r="BR56" s="16">
        <v>28.064597897369318</v>
      </c>
      <c r="BS56" s="16">
        <v>25.769525147369315</v>
      </c>
      <c r="BT56" s="16">
        <v>28.044603250000002</v>
      </c>
      <c r="BU56" s="16">
        <v>25.700773960000003</v>
      </c>
      <c r="BV56" s="16">
        <v>18.361579249999998</v>
      </c>
      <c r="BW56" s="16">
        <v>16.898874489999997</v>
      </c>
      <c r="BX56" s="16">
        <v>16.898799490000002</v>
      </c>
      <c r="BY56" s="16">
        <v>17.696127299999997</v>
      </c>
      <c r="BZ56" s="16">
        <v>1.4872769700000001</v>
      </c>
      <c r="CA56" s="16">
        <v>1.4847165</v>
      </c>
      <c r="CB56" s="16">
        <v>2.6437027899999999</v>
      </c>
      <c r="CC56" s="16">
        <v>3.1879284800000001</v>
      </c>
      <c r="CD56" s="16">
        <v>3.1875365500000004</v>
      </c>
      <c r="CE56" s="16">
        <v>3.0158499999999999</v>
      </c>
      <c r="CF56" s="16">
        <v>3.12785</v>
      </c>
      <c r="CG56" s="16">
        <v>2.9278499999999998</v>
      </c>
      <c r="CH56" s="16">
        <v>4.7184300000000006</v>
      </c>
      <c r="CI56" s="16">
        <v>2.3478499999999998</v>
      </c>
      <c r="CJ56" s="16">
        <v>0.92900815999999997</v>
      </c>
      <c r="CK56" s="16">
        <v>9.1245100000000008</v>
      </c>
      <c r="CL56" s="16">
        <v>7.8275100000000002</v>
      </c>
      <c r="CM56" s="16">
        <v>9.6225100000000001</v>
      </c>
      <c r="CN56" s="16">
        <v>9.6185100000000006</v>
      </c>
      <c r="CO56" s="16">
        <v>9.7205100000000009</v>
      </c>
      <c r="CP56" s="16">
        <v>10.493</v>
      </c>
      <c r="CQ56" s="16">
        <v>10.493</v>
      </c>
      <c r="CR56" s="16">
        <v>9.9109999999999996</v>
      </c>
      <c r="CS56" s="16">
        <v>20.80866</v>
      </c>
      <c r="CT56" s="16">
        <v>31.342650000000003</v>
      </c>
      <c r="CU56" s="16">
        <v>31.342309999999998</v>
      </c>
      <c r="CV56" s="16">
        <v>23.487839999999998</v>
      </c>
      <c r="CW56" s="16">
        <v>27.80226</v>
      </c>
      <c r="CX56" s="16">
        <v>26.715300000000003</v>
      </c>
      <c r="CY56" s="16">
        <v>26.790299999999998</v>
      </c>
      <c r="CZ56" s="16">
        <v>25.549330000000001</v>
      </c>
      <c r="DA56" s="16">
        <v>24.62433</v>
      </c>
      <c r="DB56" s="16">
        <v>25.251330000000003</v>
      </c>
      <c r="DC56" s="16">
        <v>25.082330000000002</v>
      </c>
      <c r="DD56" s="16">
        <v>24.904330000000002</v>
      </c>
      <c r="DE56" s="16">
        <v>24.745330000000003</v>
      </c>
      <c r="DF56" s="16">
        <v>24.516020000000001</v>
      </c>
      <c r="DG56" s="16">
        <v>22.31</v>
      </c>
      <c r="DH56" s="16">
        <v>23.778845520000001</v>
      </c>
      <c r="DI56" s="16">
        <v>25.272881980000001</v>
      </c>
      <c r="DJ56" s="16">
        <v>25.260352869999998</v>
      </c>
      <c r="DK56" s="16">
        <v>25.179135149999997</v>
      </c>
      <c r="DL56" s="16">
        <v>26.514850219999996</v>
      </c>
      <c r="DM56" s="16">
        <v>26.08848987</v>
      </c>
      <c r="DN56" s="16">
        <v>26.416924040000001</v>
      </c>
      <c r="DO56" s="16">
        <v>33.297884230000001</v>
      </c>
      <c r="DP56" s="16">
        <v>30.980955170000204</v>
      </c>
      <c r="DQ56" s="16">
        <v>30.97122044</v>
      </c>
      <c r="DR56" s="16">
        <v>34.268223110000001</v>
      </c>
      <c r="DS56" s="16">
        <v>57.488127660000004</v>
      </c>
      <c r="DT56" s="16">
        <v>62.277151459999992</v>
      </c>
      <c r="DU56" s="16">
        <v>60.605543969999999</v>
      </c>
      <c r="DV56" s="16">
        <v>64.114316790000004</v>
      </c>
      <c r="DW56" s="16">
        <v>69.711460509999995</v>
      </c>
      <c r="DX56" s="16">
        <v>71.091853220000004</v>
      </c>
      <c r="DY56" s="16">
        <v>69.059613220000003</v>
      </c>
      <c r="DZ56" s="16">
        <v>87.324285220000007</v>
      </c>
    </row>
    <row r="57" spans="1:130" ht="13" x14ac:dyDescent="0.3">
      <c r="A57" s="15" t="s">
        <v>69</v>
      </c>
      <c r="B57" s="16">
        <v>114.24988063000001</v>
      </c>
      <c r="C57" s="16">
        <v>70.912481600000007</v>
      </c>
      <c r="D57" s="16">
        <v>112.68344845999997</v>
      </c>
      <c r="E57" s="16">
        <v>113.19154065000001</v>
      </c>
      <c r="F57" s="16">
        <v>93.434278190000001</v>
      </c>
      <c r="G57" s="16">
        <v>111.87280222</v>
      </c>
      <c r="H57" s="16">
        <v>112.58945663999998</v>
      </c>
      <c r="I57" s="16">
        <v>112.24894346999999</v>
      </c>
      <c r="J57" s="16">
        <v>112.25613695999998</v>
      </c>
      <c r="K57" s="16">
        <v>117.25522669999997</v>
      </c>
      <c r="L57" s="16">
        <v>120.52198880999997</v>
      </c>
      <c r="M57" s="16">
        <v>121.11320456999999</v>
      </c>
      <c r="N57" s="16">
        <v>112.88638785999999</v>
      </c>
      <c r="O57" s="16">
        <v>124.20192517999998</v>
      </c>
      <c r="P57" s="16">
        <v>137.16901331999998</v>
      </c>
      <c r="Q57" s="16">
        <v>150.77427766999995</v>
      </c>
      <c r="R57" s="16">
        <v>123.50615732999999</v>
      </c>
      <c r="S57" s="16">
        <v>138.90808326999996</v>
      </c>
      <c r="T57" s="16">
        <v>140.02911244999996</v>
      </c>
      <c r="U57" s="16">
        <v>138.75851122999995</v>
      </c>
      <c r="V57" s="16">
        <v>143.54094228999995</v>
      </c>
      <c r="W57" s="16">
        <v>146.58231396999992</v>
      </c>
      <c r="X57" s="16">
        <v>151.91733253999993</v>
      </c>
      <c r="Y57" s="16">
        <v>159.63102410999991</v>
      </c>
      <c r="Z57" s="16">
        <v>96.727164149999993</v>
      </c>
      <c r="AA57" s="16">
        <v>143.77488229999994</v>
      </c>
      <c r="AB57" s="16">
        <v>153.93210925999992</v>
      </c>
      <c r="AC57" s="16">
        <v>146.95759029999999</v>
      </c>
      <c r="AD57" s="16">
        <v>151.94217869999997</v>
      </c>
      <c r="AE57" s="16">
        <v>153.22042584999997</v>
      </c>
      <c r="AF57" s="16">
        <v>156.90994028999998</v>
      </c>
      <c r="AG57" s="16">
        <v>165.52065695099998</v>
      </c>
      <c r="AH57" s="16">
        <v>162.19410472099997</v>
      </c>
      <c r="AI57" s="16">
        <v>168.67717335099996</v>
      </c>
      <c r="AJ57" s="16">
        <v>157.68502857099998</v>
      </c>
      <c r="AK57" s="16">
        <v>181.92306388099999</v>
      </c>
      <c r="AL57" s="16">
        <v>175.67679849099997</v>
      </c>
      <c r="AM57" s="16">
        <v>154.80492277099998</v>
      </c>
      <c r="AN57" s="16">
        <v>162.24553654099998</v>
      </c>
      <c r="AO57" s="16">
        <v>163.19260534999998</v>
      </c>
      <c r="AP57" s="16">
        <v>171.22239168999997</v>
      </c>
      <c r="AQ57" s="16">
        <v>172.49490981999998</v>
      </c>
      <c r="AR57" s="16">
        <v>185.10053908999996</v>
      </c>
      <c r="AS57" s="16">
        <v>182.75133104999995</v>
      </c>
      <c r="AT57" s="16">
        <v>186.31437904999999</v>
      </c>
      <c r="AU57" s="16">
        <v>185.24337640999997</v>
      </c>
      <c r="AV57" s="16">
        <v>182.40580816999997</v>
      </c>
      <c r="AW57" s="16">
        <v>186.53544798999999</v>
      </c>
      <c r="AX57" s="16">
        <v>170.41131426999996</v>
      </c>
      <c r="AY57" s="16">
        <v>192.09713436999996</v>
      </c>
      <c r="AZ57" s="16">
        <v>171.81911656999995</v>
      </c>
      <c r="BA57" s="16">
        <v>172.43791673999996</v>
      </c>
      <c r="BB57" s="16">
        <v>177.31456927999992</v>
      </c>
      <c r="BC57" s="16">
        <v>178.59822716999992</v>
      </c>
      <c r="BD57" s="16">
        <v>152.6946003699999</v>
      </c>
      <c r="BE57" s="16">
        <v>151.30549933999993</v>
      </c>
      <c r="BF57" s="16">
        <v>156.56061500999994</v>
      </c>
      <c r="BG57" s="16">
        <v>147.82961401999995</v>
      </c>
      <c r="BH57" s="16">
        <v>147.33895735999991</v>
      </c>
      <c r="BI57" s="16">
        <v>146.17760235999987</v>
      </c>
      <c r="BJ57" s="16">
        <v>139.78113981999991</v>
      </c>
      <c r="BK57" s="16">
        <v>151.7559110899999</v>
      </c>
      <c r="BL57" s="16">
        <v>151.7559110899999</v>
      </c>
      <c r="BM57" s="16">
        <v>139.73208497999991</v>
      </c>
      <c r="BN57" s="16">
        <v>140.63258452999992</v>
      </c>
      <c r="BO57" s="16">
        <v>145.92716951999989</v>
      </c>
      <c r="BP57" s="16">
        <v>158.28618683999989</v>
      </c>
      <c r="BQ57" s="16">
        <v>154.79145792999989</v>
      </c>
      <c r="BR57" s="16">
        <v>165.85346095999989</v>
      </c>
      <c r="BS57" s="16">
        <v>171.29095130999985</v>
      </c>
      <c r="BT57" s="16">
        <v>37.36855668999987</v>
      </c>
      <c r="BU57" s="16">
        <v>36.95049042999986</v>
      </c>
      <c r="BV57" s="16">
        <v>35.419757409999846</v>
      </c>
      <c r="BW57" s="16">
        <v>28.396808489999806</v>
      </c>
      <c r="BX57" s="16">
        <v>32.319532489999808</v>
      </c>
      <c r="BY57" s="16">
        <v>31.579708179999805</v>
      </c>
      <c r="BZ57" s="16">
        <v>33.496797649999806</v>
      </c>
      <c r="CA57" s="16">
        <v>32.888573949999802</v>
      </c>
      <c r="CB57" s="16">
        <v>30.273514469999878</v>
      </c>
      <c r="CC57" s="16">
        <v>114.08248134999985</v>
      </c>
      <c r="CD57" s="16">
        <v>114.09878134999987</v>
      </c>
      <c r="CE57" s="16">
        <v>128.82919683999987</v>
      </c>
      <c r="CF57" s="16">
        <v>128.41297605999986</v>
      </c>
      <c r="CG57" s="16">
        <v>130.44153315999986</v>
      </c>
      <c r="CH57" s="16">
        <v>69.789161019999881</v>
      </c>
      <c r="CI57" s="16">
        <v>127.7811221599999</v>
      </c>
      <c r="CJ57" s="16">
        <v>58.907271729999884</v>
      </c>
      <c r="CK57" s="16">
        <v>54.202483389999877</v>
      </c>
      <c r="CL57" s="16">
        <v>83.191326349999869</v>
      </c>
      <c r="CM57" s="16">
        <v>85.715701349999875</v>
      </c>
      <c r="CN57" s="16">
        <v>84.645089349999864</v>
      </c>
      <c r="CO57" s="16">
        <v>85.712059349999876</v>
      </c>
      <c r="CP57" s="16">
        <v>79.389828349999874</v>
      </c>
      <c r="CQ57" s="16">
        <v>79.778795499999887</v>
      </c>
      <c r="CR57" s="16">
        <v>78.688964049999882</v>
      </c>
      <c r="CS57" s="16">
        <v>80.106045049999878</v>
      </c>
      <c r="CT57" s="16">
        <v>81.857591049999868</v>
      </c>
      <c r="CU57" s="16">
        <v>79.140516049999874</v>
      </c>
      <c r="CV57" s="16">
        <v>82.958599349999872</v>
      </c>
      <c r="CW57" s="16">
        <v>82.963706049999871</v>
      </c>
      <c r="CX57" s="16">
        <v>71.523766349999875</v>
      </c>
      <c r="CY57" s="16">
        <v>72.199003349999884</v>
      </c>
      <c r="CZ57" s="16">
        <v>70.271333349999878</v>
      </c>
      <c r="DA57" s="16">
        <v>71.631229349999884</v>
      </c>
      <c r="DB57" s="16">
        <v>71.366607349999882</v>
      </c>
      <c r="DC57" s="16">
        <v>71.153587549999884</v>
      </c>
      <c r="DD57" s="16">
        <v>71.083354549999882</v>
      </c>
      <c r="DE57" s="16">
        <v>70.939877549999878</v>
      </c>
      <c r="DF57" s="16">
        <v>70.816327709999882</v>
      </c>
      <c r="DG57" s="16">
        <v>70.52</v>
      </c>
      <c r="DH57" s="16">
        <v>70.777846399999873</v>
      </c>
      <c r="DI57" s="16">
        <v>70.428395349999889</v>
      </c>
      <c r="DJ57" s="16">
        <v>70.198573459999878</v>
      </c>
      <c r="DK57" s="16">
        <v>70.93442645999987</v>
      </c>
      <c r="DL57" s="16">
        <v>70.508079349999889</v>
      </c>
      <c r="DM57" s="16">
        <v>67.538750839999878</v>
      </c>
      <c r="DN57" s="16">
        <v>71.343415839999864</v>
      </c>
      <c r="DO57" s="16">
        <v>45.164866679999875</v>
      </c>
      <c r="DP57" s="16">
        <v>48.81405553999987</v>
      </c>
      <c r="DQ57" s="16">
        <v>50.645774019999877</v>
      </c>
      <c r="DR57" s="16">
        <v>65.343573379999881</v>
      </c>
      <c r="DS57" s="16">
        <v>71.241438049999886</v>
      </c>
      <c r="DT57" s="16">
        <v>107.12218838999989</v>
      </c>
      <c r="DU57" s="16">
        <v>246.05981291000003</v>
      </c>
      <c r="DV57" s="16">
        <v>91.821939849999978</v>
      </c>
      <c r="DW57" s="16">
        <v>44.68670316</v>
      </c>
      <c r="DX57" s="16">
        <v>44.556186370000006</v>
      </c>
      <c r="DY57" s="16">
        <v>45.631404529999998</v>
      </c>
      <c r="DZ57" s="16">
        <v>45.552799510000007</v>
      </c>
    </row>
    <row r="58" spans="1:130" ht="13" x14ac:dyDescent="0.3">
      <c r="A58" s="15" t="s">
        <v>70</v>
      </c>
      <c r="B58" s="16">
        <v>141.59585701999998</v>
      </c>
      <c r="C58" s="16">
        <v>141.10803330000002</v>
      </c>
      <c r="D58" s="16">
        <v>139.29642427000002</v>
      </c>
      <c r="E58" s="16">
        <v>138.83217407999999</v>
      </c>
      <c r="F58" s="16">
        <v>138.79651917000001</v>
      </c>
      <c r="G58" s="16">
        <v>137.562488</v>
      </c>
      <c r="H58" s="16">
        <v>136.84566587999998</v>
      </c>
      <c r="I58" s="16">
        <v>137.41722258000001</v>
      </c>
      <c r="J58" s="16">
        <v>136.50359219999999</v>
      </c>
      <c r="K58" s="16">
        <v>117.67021685</v>
      </c>
      <c r="L58" s="16">
        <v>65.8932152</v>
      </c>
      <c r="M58" s="16">
        <v>64.13281477000001</v>
      </c>
      <c r="N58" s="16">
        <v>65.984354699999997</v>
      </c>
      <c r="O58" s="16">
        <v>62.665717389999998</v>
      </c>
      <c r="P58" s="16">
        <v>63.991501670000005</v>
      </c>
      <c r="Q58" s="16">
        <v>84.630445000000009</v>
      </c>
      <c r="R58" s="16">
        <v>86.264094630000002</v>
      </c>
      <c r="S58" s="16">
        <v>89.940053719999995</v>
      </c>
      <c r="T58" s="16">
        <v>96.800093809999993</v>
      </c>
      <c r="U58" s="16">
        <v>96.240848960000008</v>
      </c>
      <c r="V58" s="16">
        <v>98.11591675999999</v>
      </c>
      <c r="W58" s="16">
        <v>96.937563449999999</v>
      </c>
      <c r="X58" s="16">
        <v>97.186911410000022</v>
      </c>
      <c r="Y58" s="16">
        <v>22.336439370000008</v>
      </c>
      <c r="Z58" s="16">
        <v>95.582874830000009</v>
      </c>
      <c r="AA58" s="16">
        <v>95.100874830000009</v>
      </c>
      <c r="AB58" s="16">
        <v>94.99978883</v>
      </c>
      <c r="AC58" s="16">
        <v>94.903984739999999</v>
      </c>
      <c r="AD58" s="16">
        <v>94.415419390000011</v>
      </c>
      <c r="AE58" s="16">
        <v>78.965419390000008</v>
      </c>
      <c r="AF58" s="16">
        <v>84.157137640000002</v>
      </c>
      <c r="AG58" s="16">
        <v>84.143475999999993</v>
      </c>
      <c r="AH58" s="16">
        <v>84.727693130000006</v>
      </c>
      <c r="AI58" s="16">
        <v>76.928511909999983</v>
      </c>
      <c r="AJ58" s="16">
        <v>77.524277259999991</v>
      </c>
      <c r="AK58" s="16">
        <v>77.592625769999998</v>
      </c>
      <c r="AL58" s="16">
        <v>69.773313130000005</v>
      </c>
      <c r="AM58" s="16">
        <v>65.987818430000004</v>
      </c>
      <c r="AN58" s="16">
        <v>68.606584310000017</v>
      </c>
      <c r="AO58" s="16">
        <v>63.467768520000007</v>
      </c>
      <c r="AP58" s="16">
        <v>61.656601559999999</v>
      </c>
      <c r="AQ58" s="16">
        <v>60.048209710000002</v>
      </c>
      <c r="AR58" s="16">
        <v>60.470193250000001</v>
      </c>
      <c r="AS58" s="16">
        <v>59.630401630000001</v>
      </c>
      <c r="AT58" s="16">
        <v>59.429216010000005</v>
      </c>
      <c r="AU58" s="16">
        <v>59.968056060000002</v>
      </c>
      <c r="AV58" s="16">
        <v>38.148120310000003</v>
      </c>
      <c r="AW58" s="16">
        <v>38.490240619999994</v>
      </c>
      <c r="AX58" s="16">
        <v>35.20090665</v>
      </c>
      <c r="AY58" s="16">
        <v>34.605880359999993</v>
      </c>
      <c r="AZ58" s="16">
        <v>34.394289359999995</v>
      </c>
      <c r="BA58" s="16">
        <v>34.396058359999998</v>
      </c>
      <c r="BB58" s="16">
        <v>34.396058359999998</v>
      </c>
      <c r="BC58" s="16">
        <v>34.17446236</v>
      </c>
      <c r="BD58" s="16">
        <v>29.99992846</v>
      </c>
      <c r="BE58" s="16">
        <v>29.99992846</v>
      </c>
      <c r="BF58" s="16">
        <v>32.06905665</v>
      </c>
      <c r="BG58" s="16">
        <v>31.56692846</v>
      </c>
      <c r="BH58" s="16">
        <v>31.44516746</v>
      </c>
      <c r="BI58" s="16">
        <v>31.585167460000001</v>
      </c>
      <c r="BJ58" s="16">
        <v>2.8951674600000001</v>
      </c>
      <c r="BK58" s="16">
        <v>4.6046674599999999</v>
      </c>
      <c r="BL58" s="16">
        <v>4.6046674599999999</v>
      </c>
      <c r="BM58" s="16">
        <v>4.3000076199999997</v>
      </c>
      <c r="BN58" s="16">
        <v>4.3000076199999997</v>
      </c>
      <c r="BO58" s="16">
        <v>4.3000076199999997</v>
      </c>
      <c r="BP58" s="16">
        <v>4.3000076199999997</v>
      </c>
      <c r="BQ58" s="16">
        <v>6.399007619999999</v>
      </c>
      <c r="BR58" s="16">
        <v>6.3990076199999999</v>
      </c>
      <c r="BS58" s="16">
        <v>7.1650076199999999</v>
      </c>
      <c r="BT58" s="16">
        <v>9.1950076200000002</v>
      </c>
      <c r="BU58" s="16">
        <v>18.200007620000001</v>
      </c>
      <c r="BV58" s="16">
        <v>19.899999999999999</v>
      </c>
      <c r="BW58" s="16">
        <v>19.899999999999999</v>
      </c>
      <c r="BX58" s="16">
        <v>11</v>
      </c>
      <c r="BY58" s="16">
        <v>11</v>
      </c>
      <c r="BZ58" s="16">
        <v>0</v>
      </c>
      <c r="CA58" s="16">
        <v>0</v>
      </c>
      <c r="CB58" s="16">
        <v>0</v>
      </c>
      <c r="CC58" s="16">
        <v>0</v>
      </c>
      <c r="CD58" s="16">
        <v>0</v>
      </c>
      <c r="CE58" s="16">
        <v>1</v>
      </c>
      <c r="CF58" s="16">
        <v>0.99</v>
      </c>
      <c r="CG58" s="16">
        <v>16.428999999999998</v>
      </c>
      <c r="CH58" s="16">
        <v>21.914000000000001</v>
      </c>
      <c r="CI58" s="16">
        <v>16.402999999999999</v>
      </c>
      <c r="CJ58" s="16">
        <v>16.391999999999999</v>
      </c>
      <c r="CK58" s="16">
        <v>15.433</v>
      </c>
      <c r="CL58" s="16">
        <v>15.433</v>
      </c>
      <c r="CM58" s="16">
        <v>15.409000000000001</v>
      </c>
      <c r="CN58" s="16">
        <v>15.397</v>
      </c>
      <c r="CO58" s="16">
        <v>15.385</v>
      </c>
      <c r="CP58" s="16">
        <v>15.371</v>
      </c>
      <c r="CQ58" s="16">
        <v>15.358000000000001</v>
      </c>
      <c r="CR58" s="16">
        <v>15.345000000000001</v>
      </c>
      <c r="CS58" s="16">
        <v>15.332000000000001</v>
      </c>
      <c r="CT58" s="16">
        <v>15.319000000000001</v>
      </c>
      <c r="CU58" s="16">
        <v>15.305999999999999</v>
      </c>
      <c r="CV58" s="16">
        <v>15.292999999999999</v>
      </c>
      <c r="CW58" s="16">
        <v>15.279</v>
      </c>
      <c r="CX58" s="16">
        <v>15.265000000000001</v>
      </c>
      <c r="CY58" s="16">
        <v>15.250999999999999</v>
      </c>
      <c r="CZ58" s="16">
        <v>15.237</v>
      </c>
      <c r="DA58" s="16">
        <v>15.234999999999999</v>
      </c>
      <c r="DB58" s="16">
        <v>13.271000000000001</v>
      </c>
      <c r="DC58" s="16">
        <v>16.405999999999999</v>
      </c>
      <c r="DD58" s="16">
        <v>16.405999999999999</v>
      </c>
      <c r="DE58" s="16">
        <v>16.405999999999999</v>
      </c>
      <c r="DF58" s="16">
        <v>18.095020000000002</v>
      </c>
      <c r="DG58" s="16">
        <v>18.41</v>
      </c>
      <c r="DH58" s="16">
        <v>18.48077</v>
      </c>
      <c r="DI58" s="16">
        <v>16.28669</v>
      </c>
      <c r="DJ58" s="16">
        <v>16.287050000000001</v>
      </c>
      <c r="DK58" s="16">
        <v>15.305440000000001</v>
      </c>
      <c r="DL58" s="16">
        <v>16.78173</v>
      </c>
      <c r="DM58" s="16">
        <v>16.741970000000002</v>
      </c>
      <c r="DN58" s="16">
        <v>16.735109999999999</v>
      </c>
      <c r="DO58" s="16">
        <v>19.689550000000001</v>
      </c>
      <c r="DP58" s="16">
        <v>19.62163</v>
      </c>
      <c r="DQ58" s="16">
        <v>19.69417</v>
      </c>
      <c r="DR58" s="16">
        <v>18.61129</v>
      </c>
      <c r="DS58" s="16">
        <v>18.669599999999999</v>
      </c>
      <c r="DT58" s="16">
        <v>18.668430000000001</v>
      </c>
      <c r="DU58" s="16">
        <v>20.12152</v>
      </c>
      <c r="DV58" s="16">
        <v>22.087870000000002</v>
      </c>
      <c r="DW58" s="16">
        <v>22.318900000000003</v>
      </c>
      <c r="DX58" s="16">
        <v>48.208899999999993</v>
      </c>
      <c r="DY58" s="16">
        <v>47.978619999999992</v>
      </c>
      <c r="DZ58" s="16">
        <v>47.722300000000004</v>
      </c>
    </row>
    <row r="59" spans="1:130" ht="13" x14ac:dyDescent="0.3">
      <c r="A59" s="15" t="s">
        <v>71</v>
      </c>
      <c r="B59" s="16">
        <v>48.765969999999996</v>
      </c>
      <c r="C59" s="16">
        <v>36.356000000000002</v>
      </c>
      <c r="D59" s="16">
        <v>35.652000000000001</v>
      </c>
      <c r="E59" s="16">
        <v>32.73567852</v>
      </c>
      <c r="F59" s="16">
        <v>32.867817440000003</v>
      </c>
      <c r="G59" s="16">
        <v>48.674225459999995</v>
      </c>
      <c r="H59" s="16">
        <v>52.911500960000005</v>
      </c>
      <c r="I59" s="16">
        <v>50.995061310000004</v>
      </c>
      <c r="J59" s="16">
        <v>51.573760350000001</v>
      </c>
      <c r="K59" s="16">
        <v>51.444626939999999</v>
      </c>
      <c r="L59" s="16">
        <v>48.841253250000001</v>
      </c>
      <c r="M59" s="16">
        <v>52.773903249999996</v>
      </c>
      <c r="N59" s="16">
        <v>36.693199999999997</v>
      </c>
      <c r="O59" s="16">
        <v>36.753660000000004</v>
      </c>
      <c r="P59" s="16">
        <v>39.365392000000007</v>
      </c>
      <c r="Q59" s="16">
        <v>40.229206690000005</v>
      </c>
      <c r="R59" s="16">
        <v>42.272612980000005</v>
      </c>
      <c r="S59" s="16">
        <v>43.478768760000008</v>
      </c>
      <c r="T59" s="16">
        <v>41.912391850000006</v>
      </c>
      <c r="U59" s="16">
        <v>41.881947510000003</v>
      </c>
      <c r="V59" s="16">
        <v>40.846259410000002</v>
      </c>
      <c r="W59" s="16">
        <v>44.051712530000003</v>
      </c>
      <c r="X59" s="16">
        <v>44.712021370000002</v>
      </c>
      <c r="Y59" s="16">
        <v>45.216297240000003</v>
      </c>
      <c r="Z59" s="16">
        <v>45.845684979999994</v>
      </c>
      <c r="AA59" s="16">
        <v>44.289926080000001</v>
      </c>
      <c r="AB59" s="16">
        <v>44.205644339999999</v>
      </c>
      <c r="AC59" s="16">
        <v>40.275668639999999</v>
      </c>
      <c r="AD59" s="16">
        <v>42.140983230000003</v>
      </c>
      <c r="AE59" s="16">
        <v>42.836765720000002</v>
      </c>
      <c r="AF59" s="16">
        <v>41.539873570000005</v>
      </c>
      <c r="AG59" s="16">
        <v>38.430743350000007</v>
      </c>
      <c r="AH59" s="16">
        <v>38.250960460000002</v>
      </c>
      <c r="AI59" s="16">
        <v>38.025976450000002</v>
      </c>
      <c r="AJ59" s="16">
        <v>41.551587210000001</v>
      </c>
      <c r="AK59" s="16">
        <v>43.289622659999999</v>
      </c>
      <c r="AL59" s="16">
        <v>36.111535510000003</v>
      </c>
      <c r="AM59" s="16">
        <v>41.608918530000011</v>
      </c>
      <c r="AN59" s="16">
        <v>41.989671140000006</v>
      </c>
      <c r="AO59" s="16">
        <v>42.189315490000006</v>
      </c>
      <c r="AP59" s="16">
        <v>43.225414839999999</v>
      </c>
      <c r="AQ59" s="16">
        <v>44.141883739999997</v>
      </c>
      <c r="AR59" s="16">
        <v>44.400881499999997</v>
      </c>
      <c r="AS59" s="16">
        <v>46.151386009999996</v>
      </c>
      <c r="AT59" s="16">
        <v>39.935279990000005</v>
      </c>
      <c r="AU59" s="16">
        <v>41.285283619999994</v>
      </c>
      <c r="AV59" s="16">
        <v>44.097635339999997</v>
      </c>
      <c r="AW59" s="16">
        <v>42.77263924999999</v>
      </c>
      <c r="AX59" s="16">
        <v>32.20936537</v>
      </c>
      <c r="AY59" s="16">
        <v>30.88201647</v>
      </c>
      <c r="AZ59" s="16">
        <v>29.366051399999996</v>
      </c>
      <c r="BA59" s="16">
        <v>29.135598079999998</v>
      </c>
      <c r="BB59" s="16">
        <v>28.983229679999997</v>
      </c>
      <c r="BC59" s="16">
        <v>29.063984079999997</v>
      </c>
      <c r="BD59" s="16">
        <v>27.460585299999998</v>
      </c>
      <c r="BE59" s="16">
        <v>27.466262960000002</v>
      </c>
      <c r="BF59" s="16">
        <v>26.77447742</v>
      </c>
      <c r="BG59" s="16">
        <v>22.442717099999999</v>
      </c>
      <c r="BH59" s="16">
        <v>22.040584799999998</v>
      </c>
      <c r="BI59" s="16">
        <v>21.994600889999997</v>
      </c>
      <c r="BJ59" s="16">
        <v>21.732184999999998</v>
      </c>
      <c r="BK59" s="16">
        <v>21.71716812</v>
      </c>
      <c r="BL59" s="16">
        <v>21.71716812</v>
      </c>
      <c r="BM59" s="16">
        <v>6.2167344899999994</v>
      </c>
      <c r="BN59" s="16">
        <v>5.7367844899999998</v>
      </c>
      <c r="BO59" s="16">
        <v>5.3693790000000012</v>
      </c>
      <c r="BP59" s="16">
        <v>5.1284860000000005</v>
      </c>
      <c r="BQ59" s="16">
        <v>5.1284860000000005</v>
      </c>
      <c r="BR59" s="16">
        <v>5.1284860000000005</v>
      </c>
      <c r="BS59" s="16">
        <v>5.0974307999999997</v>
      </c>
      <c r="BT59" s="16">
        <v>6.6036607999999992</v>
      </c>
      <c r="BU59" s="16">
        <v>14.083851899999999</v>
      </c>
      <c r="BV59" s="16">
        <v>11.66915</v>
      </c>
      <c r="BW59" s="16">
        <v>11.052059999999999</v>
      </c>
      <c r="BX59" s="16">
        <v>11.052059999999999</v>
      </c>
      <c r="BY59" s="16">
        <v>17.01793</v>
      </c>
      <c r="BZ59" s="16">
        <v>22.20017</v>
      </c>
      <c r="CA59" s="16">
        <v>22.132240000000003</v>
      </c>
      <c r="CB59" s="16">
        <v>22.114709999999999</v>
      </c>
      <c r="CC59" s="16">
        <v>23.014700000000001</v>
      </c>
      <c r="CD59" s="16">
        <v>25.972660000000001</v>
      </c>
      <c r="CE59" s="16">
        <v>25.952990000000003</v>
      </c>
      <c r="CF59" s="16">
        <v>29.135000000000002</v>
      </c>
      <c r="CG59" s="16">
        <v>29.934999999999999</v>
      </c>
      <c r="CH59" s="16">
        <v>29.434999999999999</v>
      </c>
      <c r="CI59" s="16">
        <v>53.935000000000002</v>
      </c>
      <c r="CJ59" s="16">
        <v>54.435000000000002</v>
      </c>
      <c r="CK59" s="16">
        <v>54.435000000000002</v>
      </c>
      <c r="CL59" s="16">
        <v>68.334999999999994</v>
      </c>
      <c r="CM59" s="16">
        <v>66.605689999999996</v>
      </c>
      <c r="CN59" s="16">
        <v>66.068190000000001</v>
      </c>
      <c r="CO59" s="16">
        <v>65.738190000000003</v>
      </c>
      <c r="CP59" s="16">
        <v>65.578190000000006</v>
      </c>
      <c r="CQ59" s="16">
        <v>59.766373540000004</v>
      </c>
      <c r="CR59" s="16">
        <v>79.538802140000001</v>
      </c>
      <c r="CS59" s="16">
        <v>79.381242139999998</v>
      </c>
      <c r="CT59" s="16">
        <v>65.415480000000002</v>
      </c>
      <c r="CU59" s="16">
        <v>65.239236140000003</v>
      </c>
      <c r="CV59" s="16">
        <v>65.177816140000004</v>
      </c>
      <c r="CW59" s="16">
        <v>65.308859999999996</v>
      </c>
      <c r="CX59" s="16">
        <v>57.722859999999997</v>
      </c>
      <c r="CY59" s="16">
        <v>55.527629999999995</v>
      </c>
      <c r="CZ59" s="16">
        <v>55.560519999999997</v>
      </c>
      <c r="DA59" s="16">
        <v>31.672299999999996</v>
      </c>
      <c r="DB59" s="16">
        <v>38.324080000000002</v>
      </c>
      <c r="DC59" s="16">
        <v>38.324080000000002</v>
      </c>
      <c r="DD59" s="16">
        <v>38.487079999999999</v>
      </c>
      <c r="DE59" s="16">
        <v>37.69408</v>
      </c>
      <c r="DF59" s="16">
        <v>35.749759999999995</v>
      </c>
      <c r="DG59" s="16">
        <v>35.72</v>
      </c>
      <c r="DH59" s="16">
        <v>35.024999999999999</v>
      </c>
      <c r="DI59" s="16">
        <v>34.955199999999998</v>
      </c>
      <c r="DJ59" s="16">
        <v>34.953940000000003</v>
      </c>
      <c r="DK59" s="16">
        <v>40.053429999999999</v>
      </c>
      <c r="DL59" s="16">
        <v>38.9848</v>
      </c>
      <c r="DM59" s="16">
        <v>40.220869999999998</v>
      </c>
      <c r="DN59" s="16">
        <v>50.84167999999999</v>
      </c>
      <c r="DO59" s="16">
        <v>54.395540000000004</v>
      </c>
      <c r="DP59" s="16">
        <v>66.797839999999994</v>
      </c>
      <c r="DQ59" s="16">
        <v>66.770409999999984</v>
      </c>
      <c r="DR59" s="16">
        <v>65.103649999999988</v>
      </c>
      <c r="DS59" s="16">
        <v>66.078890000000001</v>
      </c>
      <c r="DT59" s="16">
        <v>66.968689999999981</v>
      </c>
      <c r="DU59" s="16">
        <v>71.47396999999998</v>
      </c>
      <c r="DV59" s="16">
        <v>71.604479999999995</v>
      </c>
      <c r="DW59" s="16">
        <v>85.785350000000008</v>
      </c>
      <c r="DX59" s="16">
        <v>85.585070000000002</v>
      </c>
      <c r="DY59" s="16">
        <v>82.319969999999998</v>
      </c>
      <c r="DZ59" s="16">
        <v>83.705550000000002</v>
      </c>
    </row>
    <row r="60" spans="1:130" ht="13" x14ac:dyDescent="0.3">
      <c r="A60" s="15" t="s">
        <v>72</v>
      </c>
      <c r="B60" s="16">
        <v>23.047524230000001</v>
      </c>
      <c r="C60" s="16">
        <v>22.642557110000002</v>
      </c>
      <c r="D60" s="16">
        <v>22.248266090000001</v>
      </c>
      <c r="E60" s="16">
        <v>21.70413074</v>
      </c>
      <c r="F60" s="16">
        <v>21.50488605</v>
      </c>
      <c r="G60" s="16">
        <v>20.844195930000001</v>
      </c>
      <c r="H60" s="16">
        <v>20.35853745</v>
      </c>
      <c r="I60" s="16">
        <v>17.403959200000003</v>
      </c>
      <c r="J60" s="16">
        <v>13.909227749999999</v>
      </c>
      <c r="K60" s="16">
        <v>13.03453157</v>
      </c>
      <c r="L60" s="16">
        <v>12.79243718</v>
      </c>
      <c r="M60" s="16">
        <v>12.486267100000001</v>
      </c>
      <c r="N60" s="16">
        <v>11.67623949</v>
      </c>
      <c r="O60" s="16">
        <v>11.4611711</v>
      </c>
      <c r="P60" s="16">
        <v>11.372177280000001</v>
      </c>
      <c r="Q60" s="16">
        <v>11.11183739</v>
      </c>
      <c r="R60" s="16">
        <v>10.938391099999999</v>
      </c>
      <c r="S60" s="16">
        <v>2.2784537899999995</v>
      </c>
      <c r="T60" s="16">
        <v>4.331203809999999</v>
      </c>
      <c r="U60" s="16">
        <v>3.3957145399999993</v>
      </c>
      <c r="V60" s="16">
        <v>4.5126570099999999</v>
      </c>
      <c r="W60" s="16">
        <v>4.7700235499999994</v>
      </c>
      <c r="X60" s="16">
        <v>5.603580309999999</v>
      </c>
      <c r="Y60" s="16">
        <v>6.173445899999999</v>
      </c>
      <c r="Z60" s="16">
        <v>5.377872019999999</v>
      </c>
      <c r="AA60" s="16">
        <v>4.7028979199999998</v>
      </c>
      <c r="AB60" s="16">
        <v>4.2345502799999997</v>
      </c>
      <c r="AC60" s="16">
        <v>3.3039999999999989</v>
      </c>
      <c r="AD60" s="16">
        <v>1.8159999999999994</v>
      </c>
      <c r="AE60" s="16">
        <v>1.8469999999999993</v>
      </c>
      <c r="AF60" s="16">
        <v>1.3119999999999994</v>
      </c>
      <c r="AG60" s="16">
        <v>0.84999999999999931</v>
      </c>
      <c r="AH60" s="16">
        <v>1.3729999999999993</v>
      </c>
      <c r="AI60" s="16">
        <v>2.3601688399999992</v>
      </c>
      <c r="AJ60" s="16">
        <v>4.3161079499999992</v>
      </c>
      <c r="AK60" s="16">
        <v>4.1555107499999995</v>
      </c>
      <c r="AL60" s="16">
        <v>5.2665961299999999</v>
      </c>
      <c r="AM60" s="16">
        <v>4.8981339999999989</v>
      </c>
      <c r="AN60" s="16">
        <v>7.4108724399999995</v>
      </c>
      <c r="AO60" s="16">
        <v>9.1178168599999996</v>
      </c>
      <c r="AP60" s="16">
        <v>11.3886997</v>
      </c>
      <c r="AQ60" s="16">
        <v>18.325272849999998</v>
      </c>
      <c r="AR60" s="16">
        <v>17.868852079999996</v>
      </c>
      <c r="AS60" s="16">
        <v>17.603775949999996</v>
      </c>
      <c r="AT60" s="16">
        <v>9.9566479099999992</v>
      </c>
      <c r="AU60" s="16">
        <v>9.7206937199999999</v>
      </c>
      <c r="AV60" s="16">
        <v>15.734306119999998</v>
      </c>
      <c r="AW60" s="16">
        <v>24.583244339999997</v>
      </c>
      <c r="AX60" s="16">
        <v>23.211141389999998</v>
      </c>
      <c r="AY60" s="16">
        <v>22.839030910000002</v>
      </c>
      <c r="AZ60" s="16">
        <v>22.61303324</v>
      </c>
      <c r="BA60" s="16">
        <v>22.326162080000003</v>
      </c>
      <c r="BB60" s="16">
        <v>21.930204150000002</v>
      </c>
      <c r="BC60" s="16">
        <v>21.497976749999999</v>
      </c>
      <c r="BD60" s="16">
        <v>14.570306949999999</v>
      </c>
      <c r="BE60" s="16">
        <v>14.29555087</v>
      </c>
      <c r="BF60" s="16">
        <v>16.054407429999998</v>
      </c>
      <c r="BG60" s="16">
        <v>15.708051619999999</v>
      </c>
      <c r="BH60" s="16">
        <v>15.079860399999998</v>
      </c>
      <c r="BI60" s="16">
        <v>9.6176046899999985</v>
      </c>
      <c r="BJ60" s="16">
        <v>9.2284166999999986</v>
      </c>
      <c r="BK60" s="16">
        <v>9.0805251299999981</v>
      </c>
      <c r="BL60" s="16">
        <v>9.0805251299999981</v>
      </c>
      <c r="BM60" s="16">
        <v>18.901577969999998</v>
      </c>
      <c r="BN60" s="16">
        <v>18.597794950000001</v>
      </c>
      <c r="BO60" s="16">
        <v>19.621087319999997</v>
      </c>
      <c r="BP60" s="16">
        <v>19.384735179999996</v>
      </c>
      <c r="BQ60" s="16">
        <v>19.188062909999999</v>
      </c>
      <c r="BR60" s="16">
        <v>19.019412505442375</v>
      </c>
      <c r="BS60" s="16">
        <v>18.826288275442376</v>
      </c>
      <c r="BT60" s="16">
        <v>19.335073700000002</v>
      </c>
      <c r="BU60" s="16">
        <v>21.709139649999997</v>
      </c>
      <c r="BV60" s="16">
        <v>21.049074609999998</v>
      </c>
      <c r="BW60" s="16">
        <v>21.494208409999999</v>
      </c>
      <c r="BX60" s="16">
        <v>20.783788399999999</v>
      </c>
      <c r="BY60" s="16">
        <v>20.657573629999998</v>
      </c>
      <c r="BZ60" s="16">
        <v>18.814862139999939</v>
      </c>
      <c r="CA60" s="16">
        <v>18.80593</v>
      </c>
      <c r="CB60" s="16">
        <v>28.30593</v>
      </c>
      <c r="CC60" s="16">
        <v>22.824309999999997</v>
      </c>
      <c r="CD60" s="16">
        <v>22.72268</v>
      </c>
      <c r="CE60" s="16">
        <v>22.333290000000002</v>
      </c>
      <c r="CF60" s="16">
        <v>22.501832290000003</v>
      </c>
      <c r="CG60" s="16">
        <v>22.142529999999997</v>
      </c>
      <c r="CH60" s="16">
        <v>20.703690000000002</v>
      </c>
      <c r="CI60" s="16">
        <v>17.751099999999997</v>
      </c>
      <c r="CJ60" s="16">
        <v>17.751099999999997</v>
      </c>
      <c r="CK60" s="16">
        <v>22.097180000000002</v>
      </c>
      <c r="CL60" s="16">
        <v>13.681850000000001</v>
      </c>
      <c r="CM60" s="16">
        <v>13.793100000000001</v>
      </c>
      <c r="CN60" s="16">
        <v>13.485010000000003</v>
      </c>
      <c r="CO60" s="16">
        <v>13.666199999999998</v>
      </c>
      <c r="CP60" s="16">
        <v>10.459490000000001</v>
      </c>
      <c r="CQ60" s="16">
        <v>10.58367</v>
      </c>
      <c r="CR60" s="16">
        <v>10.92693</v>
      </c>
      <c r="CS60" s="16">
        <v>12.13672</v>
      </c>
      <c r="CT60" s="16">
        <v>11.379650000000002</v>
      </c>
      <c r="CU60" s="16">
        <v>11.347910000000002</v>
      </c>
      <c r="CV60" s="16">
        <v>11.273549999999998</v>
      </c>
      <c r="CW60" s="16">
        <v>11.197419999999999</v>
      </c>
      <c r="CX60" s="16">
        <v>11.168700000000001</v>
      </c>
      <c r="CY60" s="16">
        <v>10.896090000000003</v>
      </c>
      <c r="CZ60" s="16">
        <v>13.924939999999999</v>
      </c>
      <c r="DA60" s="16">
        <v>14.576060000000002</v>
      </c>
      <c r="DB60" s="16">
        <v>14.53961</v>
      </c>
      <c r="DC60" s="16">
        <v>15.01498</v>
      </c>
      <c r="DD60" s="16">
        <v>15.038889999999999</v>
      </c>
      <c r="DE60" s="16">
        <v>14.53139</v>
      </c>
      <c r="DF60" s="16">
        <v>17.689439999999998</v>
      </c>
      <c r="DG60" s="16">
        <v>17.170000000000002</v>
      </c>
      <c r="DH60" s="16">
        <v>17.221519999999998</v>
      </c>
      <c r="DI60" s="16">
        <v>17.668489999999998</v>
      </c>
      <c r="DJ60" s="16">
        <v>17.683389999999999</v>
      </c>
      <c r="DK60" s="16">
        <v>17.713229999999999</v>
      </c>
      <c r="DL60" s="16">
        <v>14.717549999999999</v>
      </c>
      <c r="DM60" s="16">
        <v>15.032109999999999</v>
      </c>
      <c r="DN60" s="16">
        <v>3.6614700000000013</v>
      </c>
      <c r="DO60" s="16">
        <v>3.6614700000000004</v>
      </c>
      <c r="DP60" s="16">
        <v>0.87547000000000008</v>
      </c>
      <c r="DQ60" s="16">
        <v>0.87547000000000008</v>
      </c>
      <c r="DR60" s="16">
        <v>18.512580000000003</v>
      </c>
      <c r="DS60" s="16">
        <v>23.838630000000002</v>
      </c>
      <c r="DT60" s="16">
        <v>18.342970000000001</v>
      </c>
      <c r="DU60" s="16">
        <v>18.333659999999998</v>
      </c>
      <c r="DV60" s="16">
        <v>18.331049999999998</v>
      </c>
      <c r="DW60" s="16">
        <v>156.113</v>
      </c>
      <c r="DX60" s="16">
        <v>159.65077000000002</v>
      </c>
      <c r="DY60" s="16">
        <v>159.65077000000002</v>
      </c>
      <c r="DZ60" s="16">
        <v>159.62839000000002</v>
      </c>
    </row>
    <row r="61" spans="1:130" ht="13" x14ac:dyDescent="0.3">
      <c r="A61" s="15" t="s">
        <v>73</v>
      </c>
      <c r="B61" s="16">
        <v>6.4833872400000008</v>
      </c>
      <c r="C61" s="16">
        <v>6.406387239999999</v>
      </c>
      <c r="D61" s="16">
        <v>6.3047032699999992</v>
      </c>
      <c r="E61" s="16">
        <v>6.2337032699999995</v>
      </c>
      <c r="F61" s="16">
        <v>6.1521318499999991</v>
      </c>
      <c r="G61" s="16">
        <v>6.0631818500000003</v>
      </c>
      <c r="H61" s="16">
        <v>5.9747218499999999</v>
      </c>
      <c r="I61" s="16">
        <v>5.8222718499999999</v>
      </c>
      <c r="J61" s="16">
        <v>5.7284618499999995</v>
      </c>
      <c r="K61" s="16">
        <v>5.4964851299999999</v>
      </c>
      <c r="L61" s="16">
        <v>5.4122251300000004</v>
      </c>
      <c r="M61" s="16">
        <v>5.2753395300000001</v>
      </c>
      <c r="N61" s="16">
        <v>5.1561536799999992</v>
      </c>
      <c r="O61" s="16">
        <v>4.9461841499999997</v>
      </c>
      <c r="P61" s="16">
        <v>4.9072441500000004</v>
      </c>
      <c r="Q61" s="16">
        <v>4.8684641499999994</v>
      </c>
      <c r="R61" s="16">
        <v>4.8284841500000004</v>
      </c>
      <c r="S61" s="16">
        <v>4.7894141500000007</v>
      </c>
      <c r="T61" s="16">
        <v>4.7484799999999998</v>
      </c>
      <c r="U61" s="16">
        <v>4.7075500000000003</v>
      </c>
      <c r="V61" s="16">
        <v>4.6660600000000008</v>
      </c>
      <c r="W61" s="16">
        <v>4.62188</v>
      </c>
      <c r="X61" s="16">
        <v>4.52196</v>
      </c>
      <c r="Y61" s="16">
        <v>4.4782099999999998</v>
      </c>
      <c r="Z61" s="16">
        <v>4.4341900000000001</v>
      </c>
      <c r="AA61" s="16">
        <v>4.3894700000000002</v>
      </c>
      <c r="AB61" s="16">
        <v>4.3442600000000002</v>
      </c>
      <c r="AC61" s="16">
        <v>4.2987900000000003</v>
      </c>
      <c r="AD61" s="16">
        <v>4.2520699999999998</v>
      </c>
      <c r="AE61" s="16">
        <v>4.20519</v>
      </c>
      <c r="AF61" s="16">
        <v>4.1563500000000007</v>
      </c>
      <c r="AG61" s="16">
        <v>4.1062599999999998</v>
      </c>
      <c r="AH61" s="16">
        <v>4.0602200000000002</v>
      </c>
      <c r="AI61" s="16">
        <v>4.0105699999999995</v>
      </c>
      <c r="AJ61" s="16">
        <v>3.9594800000000001</v>
      </c>
      <c r="AK61" s="16">
        <v>3.9083399999999999</v>
      </c>
      <c r="AL61" s="16">
        <v>3.8563499999999999</v>
      </c>
      <c r="AM61" s="16">
        <v>3.8562500000000002</v>
      </c>
      <c r="AN61" s="16">
        <v>3.8562500000000002</v>
      </c>
      <c r="AO61" s="16">
        <v>3.8174800000000002</v>
      </c>
      <c r="AP61" s="16">
        <v>3.8174800000000002</v>
      </c>
      <c r="AQ61" s="16">
        <v>3.8174800000000002</v>
      </c>
      <c r="AR61" s="16">
        <v>3.8174800000000002</v>
      </c>
      <c r="AS61" s="16">
        <v>3.8175700000000004</v>
      </c>
      <c r="AT61" s="16">
        <v>3.8175700000000004</v>
      </c>
      <c r="AU61" s="16">
        <v>3.8175700000000004</v>
      </c>
      <c r="AV61" s="16">
        <v>3.3</v>
      </c>
      <c r="AW61" s="16">
        <v>3.3</v>
      </c>
      <c r="AX61" s="16">
        <v>3.3</v>
      </c>
      <c r="AY61" s="16">
        <v>3.3</v>
      </c>
      <c r="AZ61" s="16">
        <v>3.3</v>
      </c>
      <c r="BA61" s="16">
        <v>3.3</v>
      </c>
      <c r="BB61" s="16">
        <v>3.3</v>
      </c>
      <c r="BC61" s="16">
        <v>3.3</v>
      </c>
      <c r="BD61" s="16">
        <v>3.3</v>
      </c>
      <c r="BE61" s="16">
        <v>3.3</v>
      </c>
      <c r="BF61" s="16">
        <v>3.3</v>
      </c>
      <c r="BG61" s="16">
        <v>3.3</v>
      </c>
      <c r="BH61" s="16">
        <v>3.3</v>
      </c>
      <c r="BI61" s="16">
        <v>3.3</v>
      </c>
      <c r="BJ61" s="16">
        <v>3.3</v>
      </c>
      <c r="BK61" s="16">
        <v>3.3</v>
      </c>
      <c r="BL61" s="16">
        <v>3.3</v>
      </c>
      <c r="BM61" s="16">
        <v>3.3</v>
      </c>
      <c r="BN61" s="16">
        <v>3.3</v>
      </c>
      <c r="BO61" s="16">
        <v>3.3</v>
      </c>
      <c r="BP61" s="16">
        <v>3.3</v>
      </c>
      <c r="BQ61" s="16">
        <v>3.3</v>
      </c>
      <c r="BR61" s="16">
        <v>3.3</v>
      </c>
      <c r="BS61" s="16">
        <v>3.3</v>
      </c>
      <c r="BT61" s="16">
        <v>3.3</v>
      </c>
      <c r="BU61" s="16">
        <v>3.3</v>
      </c>
      <c r="BV61" s="16">
        <v>3.3</v>
      </c>
      <c r="BW61" s="16">
        <v>3.3</v>
      </c>
      <c r="BX61" s="16">
        <v>4.1197499999999998</v>
      </c>
      <c r="BY61" s="16">
        <v>4.1197499999999998</v>
      </c>
      <c r="BZ61" s="16">
        <v>4.0678279399999999</v>
      </c>
      <c r="CA61" s="16">
        <v>4.0678279399999999</v>
      </c>
      <c r="CB61" s="16">
        <v>4.0678279399999999</v>
      </c>
      <c r="CC61" s="16">
        <v>4.02497872</v>
      </c>
      <c r="CD61" s="16">
        <v>4.02497872</v>
      </c>
      <c r="CE61" s="16">
        <v>3.2999987200000001</v>
      </c>
      <c r="CF61" s="16">
        <v>3.3</v>
      </c>
      <c r="CG61" s="16">
        <v>3.3</v>
      </c>
      <c r="CH61" s="16">
        <v>3.3</v>
      </c>
      <c r="CI61" s="16">
        <v>3.3</v>
      </c>
      <c r="CJ61" s="16">
        <v>3.3</v>
      </c>
      <c r="CK61" s="16">
        <v>3.3</v>
      </c>
      <c r="CL61" s="16">
        <v>3.3</v>
      </c>
      <c r="CM61" s="16">
        <v>3.3</v>
      </c>
      <c r="CN61" s="16">
        <v>3.3</v>
      </c>
      <c r="CO61" s="16">
        <v>3.3</v>
      </c>
      <c r="CP61" s="16">
        <v>3.3</v>
      </c>
      <c r="CQ61" s="16">
        <v>3.3</v>
      </c>
      <c r="CR61" s="16">
        <v>3.3</v>
      </c>
      <c r="CS61" s="16">
        <v>3.3</v>
      </c>
      <c r="CT61" s="16">
        <v>3.3</v>
      </c>
      <c r="CU61" s="16">
        <v>3.3</v>
      </c>
      <c r="CV61" s="16">
        <v>3.3</v>
      </c>
      <c r="CW61" s="16">
        <v>3.3</v>
      </c>
      <c r="CX61" s="16">
        <v>3.3</v>
      </c>
      <c r="CY61" s="16">
        <v>3.3</v>
      </c>
      <c r="CZ61" s="16">
        <v>3.3</v>
      </c>
      <c r="DA61" s="16">
        <v>3.3</v>
      </c>
      <c r="DB61" s="16">
        <v>3.3</v>
      </c>
      <c r="DC61" s="16">
        <v>3.3</v>
      </c>
      <c r="DD61" s="16">
        <v>3.3</v>
      </c>
      <c r="DE61" s="16">
        <v>3.3</v>
      </c>
      <c r="DF61" s="16">
        <v>3.3</v>
      </c>
      <c r="DG61" s="16">
        <v>3.3</v>
      </c>
      <c r="DH61" s="16">
        <v>3.3</v>
      </c>
      <c r="DI61" s="16">
        <v>3.3</v>
      </c>
      <c r="DJ61" s="16">
        <v>3.3</v>
      </c>
      <c r="DK61" s="16">
        <v>3.3</v>
      </c>
      <c r="DL61" s="16">
        <v>3.3</v>
      </c>
      <c r="DM61" s="16">
        <v>3.3</v>
      </c>
      <c r="DN61" s="16">
        <v>3.3</v>
      </c>
      <c r="DO61" s="16">
        <v>3.3</v>
      </c>
      <c r="DP61" s="16">
        <v>3.3</v>
      </c>
      <c r="DQ61" s="16">
        <v>3.3</v>
      </c>
      <c r="DR61" s="16">
        <v>3.3</v>
      </c>
      <c r="DS61" s="16">
        <v>3.3</v>
      </c>
      <c r="DT61" s="16">
        <v>3.3</v>
      </c>
      <c r="DU61" s="16">
        <v>3.3</v>
      </c>
      <c r="DV61" s="16">
        <v>3.3</v>
      </c>
      <c r="DW61" s="16">
        <v>3.3</v>
      </c>
      <c r="DX61" s="16">
        <v>3.3</v>
      </c>
      <c r="DY61" s="16">
        <v>3.3</v>
      </c>
      <c r="DZ61" s="16">
        <v>3.3</v>
      </c>
    </row>
    <row r="62" spans="1:130" ht="13" x14ac:dyDescent="0.3">
      <c r="A62" s="15" t="s">
        <v>74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0</v>
      </c>
      <c r="AB62" s="16">
        <v>0</v>
      </c>
      <c r="AC62" s="16">
        <v>0</v>
      </c>
      <c r="AD62" s="16">
        <v>0</v>
      </c>
      <c r="AE62" s="16">
        <v>0</v>
      </c>
      <c r="AF62" s="16">
        <v>0</v>
      </c>
      <c r="AG62" s="16">
        <v>0</v>
      </c>
      <c r="AH62" s="16">
        <v>0</v>
      </c>
      <c r="AI62" s="16">
        <v>0</v>
      </c>
      <c r="AJ62" s="16">
        <v>0</v>
      </c>
      <c r="AK62" s="16">
        <v>0</v>
      </c>
      <c r="AL62" s="16">
        <v>0</v>
      </c>
      <c r="AM62" s="16">
        <v>0</v>
      </c>
      <c r="AN62" s="16">
        <v>0</v>
      </c>
      <c r="AO62" s="16">
        <v>0</v>
      </c>
      <c r="AP62" s="16">
        <v>0</v>
      </c>
      <c r="AQ62" s="16">
        <v>0</v>
      </c>
      <c r="AR62" s="16">
        <v>0</v>
      </c>
      <c r="AS62" s="16">
        <v>0</v>
      </c>
      <c r="AT62" s="16">
        <v>0</v>
      </c>
      <c r="AU62" s="16">
        <v>0</v>
      </c>
      <c r="AV62" s="16">
        <v>0</v>
      </c>
      <c r="AW62" s="16">
        <v>0</v>
      </c>
      <c r="AX62" s="16">
        <v>0</v>
      </c>
      <c r="AY62" s="16">
        <v>0</v>
      </c>
      <c r="AZ62" s="16">
        <v>0</v>
      </c>
      <c r="BA62" s="16">
        <v>0</v>
      </c>
      <c r="BB62" s="16">
        <v>0</v>
      </c>
      <c r="BC62" s="16">
        <v>0</v>
      </c>
      <c r="BD62" s="16">
        <v>0</v>
      </c>
      <c r="BE62" s="16">
        <v>0</v>
      </c>
      <c r="BF62" s="16">
        <v>0.5</v>
      </c>
      <c r="BG62" s="16">
        <v>0.5</v>
      </c>
      <c r="BH62" s="16">
        <v>0.5</v>
      </c>
      <c r="BI62" s="16">
        <v>0.5</v>
      </c>
      <c r="BJ62" s="16">
        <v>0.5</v>
      </c>
      <c r="BK62" s="16">
        <v>0.5</v>
      </c>
      <c r="BL62" s="16">
        <v>0.5</v>
      </c>
      <c r="BM62" s="16">
        <v>6.9956310000000022E-2</v>
      </c>
      <c r="BN62" s="16">
        <v>6.9907620000000018E-2</v>
      </c>
      <c r="BO62" s="16">
        <v>6.9888850000000016E-2</v>
      </c>
      <c r="BP62" s="16">
        <v>6.9888850000000016E-2</v>
      </c>
      <c r="BQ62" s="16">
        <v>6.9888850000000016E-2</v>
      </c>
      <c r="BR62" s="16">
        <v>6.900000000000002E-2</v>
      </c>
      <c r="BS62" s="16">
        <v>6.900000000000002E-2</v>
      </c>
      <c r="BT62" s="16">
        <v>6.2285000000000014E-2</v>
      </c>
      <c r="BU62" s="16">
        <v>6.2285000000000014E-2</v>
      </c>
      <c r="BV62" s="16">
        <v>0</v>
      </c>
      <c r="BW62" s="16">
        <v>0</v>
      </c>
      <c r="BX62" s="16">
        <v>0</v>
      </c>
      <c r="BY62" s="16">
        <v>0</v>
      </c>
      <c r="BZ62" s="16">
        <v>0</v>
      </c>
      <c r="CA62" s="16">
        <v>0</v>
      </c>
      <c r="CB62" s="16">
        <v>0</v>
      </c>
      <c r="CC62" s="16">
        <v>0</v>
      </c>
      <c r="CD62" s="16">
        <v>0</v>
      </c>
      <c r="CE62" s="16">
        <v>0</v>
      </c>
      <c r="CF62" s="16">
        <v>0</v>
      </c>
      <c r="CG62" s="16">
        <v>0</v>
      </c>
      <c r="CH62" s="16">
        <v>0</v>
      </c>
      <c r="CI62" s="16">
        <v>0</v>
      </c>
      <c r="CJ62" s="16">
        <v>0</v>
      </c>
      <c r="CK62" s="16">
        <v>0</v>
      </c>
      <c r="CL62" s="16">
        <v>0</v>
      </c>
      <c r="CM62" s="16">
        <v>0</v>
      </c>
      <c r="CN62" s="16">
        <v>0</v>
      </c>
      <c r="CO62" s="16">
        <v>0</v>
      </c>
      <c r="CP62" s="16">
        <v>0</v>
      </c>
      <c r="CQ62" s="16">
        <v>0</v>
      </c>
      <c r="CR62" s="16">
        <v>0</v>
      </c>
      <c r="CS62" s="16">
        <v>0</v>
      </c>
      <c r="CT62" s="16">
        <v>0</v>
      </c>
      <c r="CU62" s="16">
        <v>0</v>
      </c>
      <c r="CV62" s="16">
        <v>0</v>
      </c>
      <c r="CW62" s="16">
        <v>0</v>
      </c>
      <c r="CX62" s="16">
        <v>0</v>
      </c>
      <c r="CY62" s="16">
        <v>0</v>
      </c>
      <c r="CZ62" s="16">
        <v>0</v>
      </c>
      <c r="DA62" s="16">
        <v>0</v>
      </c>
      <c r="DB62" s="16">
        <v>0</v>
      </c>
      <c r="DC62" s="16">
        <v>0</v>
      </c>
      <c r="DD62" s="16">
        <v>0</v>
      </c>
      <c r="DE62" s="16">
        <v>0</v>
      </c>
      <c r="DF62" s="16">
        <v>0</v>
      </c>
      <c r="DG62" s="16">
        <v>0</v>
      </c>
      <c r="DH62" s="16">
        <v>0</v>
      </c>
      <c r="DI62" s="16">
        <v>0</v>
      </c>
      <c r="DJ62" s="16">
        <v>0</v>
      </c>
      <c r="DK62" s="16">
        <v>0</v>
      </c>
      <c r="DL62" s="16">
        <v>0</v>
      </c>
      <c r="DM62" s="16">
        <v>0</v>
      </c>
      <c r="DN62" s="16">
        <v>0</v>
      </c>
      <c r="DO62" s="16">
        <v>0</v>
      </c>
      <c r="DP62" s="16">
        <v>0</v>
      </c>
      <c r="DQ62" s="16">
        <v>0</v>
      </c>
      <c r="DR62" s="16">
        <v>0</v>
      </c>
      <c r="DS62" s="16">
        <v>0</v>
      </c>
      <c r="DT62" s="16">
        <v>0</v>
      </c>
      <c r="DU62" s="16">
        <v>0</v>
      </c>
      <c r="DV62" s="16">
        <v>0</v>
      </c>
      <c r="DW62" s="16">
        <v>0</v>
      </c>
      <c r="DX62" s="16">
        <v>0</v>
      </c>
      <c r="DY62" s="16">
        <v>0</v>
      </c>
      <c r="DZ62" s="16">
        <v>0</v>
      </c>
    </row>
    <row r="63" spans="1:130" ht="13" x14ac:dyDescent="0.3">
      <c r="A63" s="12" t="s">
        <v>75</v>
      </c>
      <c r="B63" s="13">
        <v>2012.0411484199999</v>
      </c>
      <c r="C63" s="13">
        <v>1785.5628699199997</v>
      </c>
      <c r="D63" s="13">
        <v>1907.9114689399998</v>
      </c>
      <c r="E63" s="13">
        <v>1939.4681325599995</v>
      </c>
      <c r="F63" s="13">
        <v>1838.8976762399998</v>
      </c>
      <c r="G63" s="13">
        <v>1887.6375183600005</v>
      </c>
      <c r="H63" s="13">
        <v>1917.4987835299994</v>
      </c>
      <c r="I63" s="13">
        <v>1692.8330736100002</v>
      </c>
      <c r="J63" s="13">
        <v>1660.0855514200005</v>
      </c>
      <c r="K63" s="13">
        <v>1713.3547500700004</v>
      </c>
      <c r="L63" s="13">
        <v>1570.9547421243301</v>
      </c>
      <c r="M63" s="13">
        <v>1520.42221691433</v>
      </c>
      <c r="N63" s="13">
        <v>1464.6712059300003</v>
      </c>
      <c r="O63" s="13">
        <v>1470.5588263299999</v>
      </c>
      <c r="P63" s="13">
        <v>1516.08973012</v>
      </c>
      <c r="Q63" s="13">
        <v>1660.8093328999998</v>
      </c>
      <c r="R63" s="13">
        <v>1638.9113538899996</v>
      </c>
      <c r="S63" s="13">
        <v>1625.99332177</v>
      </c>
      <c r="T63" s="13">
        <v>1643.2259640899997</v>
      </c>
      <c r="U63" s="13">
        <v>1662.7127504099999</v>
      </c>
      <c r="V63" s="13">
        <v>1743.9060458299998</v>
      </c>
      <c r="W63" s="13">
        <v>1829.9488853399996</v>
      </c>
      <c r="X63" s="13">
        <v>1807.3116019499998</v>
      </c>
      <c r="Y63" s="13">
        <v>1882.1729689999995</v>
      </c>
      <c r="Z63" s="13">
        <v>1654.8189437900003</v>
      </c>
      <c r="AA63" s="13">
        <v>1658.0082050100004</v>
      </c>
      <c r="AB63" s="13">
        <v>1684.64456206</v>
      </c>
      <c r="AC63" s="13">
        <v>1686.4593544699999</v>
      </c>
      <c r="AD63" s="13">
        <v>1707.0129402499999</v>
      </c>
      <c r="AE63" s="13">
        <v>1742.2615322800002</v>
      </c>
      <c r="AF63" s="13">
        <v>1736.3903036099998</v>
      </c>
      <c r="AG63" s="13">
        <v>1730.1362109200002</v>
      </c>
      <c r="AH63" s="13">
        <v>1713.4136968099999</v>
      </c>
      <c r="AI63" s="13">
        <v>1672.2612792199998</v>
      </c>
      <c r="AJ63" s="13">
        <v>1575.8447731399997</v>
      </c>
      <c r="AK63" s="13">
        <v>1693.0951512399997</v>
      </c>
      <c r="AL63" s="13">
        <v>1720.0137053599994</v>
      </c>
      <c r="AM63" s="13">
        <v>1742.7977141399997</v>
      </c>
      <c r="AN63" s="13">
        <v>1764.2868627299997</v>
      </c>
      <c r="AO63" s="13">
        <v>1860.5016762599998</v>
      </c>
      <c r="AP63" s="13">
        <v>1920.0305853899997</v>
      </c>
      <c r="AQ63" s="13">
        <v>1976.9014153899998</v>
      </c>
      <c r="AR63" s="13">
        <v>1988.2489662400001</v>
      </c>
      <c r="AS63" s="13">
        <v>1929.3091599799998</v>
      </c>
      <c r="AT63" s="13">
        <v>1929.4382617800004</v>
      </c>
      <c r="AU63" s="13">
        <v>1947.77258091</v>
      </c>
      <c r="AV63" s="13">
        <v>1948.7767587900003</v>
      </c>
      <c r="AW63" s="13">
        <v>2011.8404731799999</v>
      </c>
      <c r="AX63" s="13">
        <v>2947.775119930001</v>
      </c>
      <c r="AY63" s="13">
        <v>2987.5064055900011</v>
      </c>
      <c r="AZ63" s="13">
        <v>3073.8835998599998</v>
      </c>
      <c r="BA63" s="13">
        <v>3105.7278928200008</v>
      </c>
      <c r="BB63" s="13">
        <v>3106.1638490599998</v>
      </c>
      <c r="BC63" s="13">
        <v>3104.68928448</v>
      </c>
      <c r="BD63" s="13">
        <v>3120.8118201500001</v>
      </c>
      <c r="BE63" s="13">
        <v>3129.99833343</v>
      </c>
      <c r="BF63" s="13">
        <v>3168.2634559499984</v>
      </c>
      <c r="BG63" s="13">
        <v>3212.9703361399993</v>
      </c>
      <c r="BH63" s="13">
        <v>3311.5398630399991</v>
      </c>
      <c r="BI63" s="13">
        <v>3366.5749910299983</v>
      </c>
      <c r="BJ63" s="13">
        <v>3429.5785270499987</v>
      </c>
      <c r="BK63" s="13">
        <v>3575.0327059699989</v>
      </c>
      <c r="BL63" s="13">
        <v>3575.0327059699989</v>
      </c>
      <c r="BM63" s="13">
        <v>3547.6745700500005</v>
      </c>
      <c r="BN63" s="13">
        <v>3355.8268925500001</v>
      </c>
      <c r="BO63" s="13">
        <v>3339.5298523299994</v>
      </c>
      <c r="BP63" s="13">
        <v>3420.1902844999995</v>
      </c>
      <c r="BQ63" s="13">
        <v>3446.1093296499985</v>
      </c>
      <c r="BR63" s="13">
        <v>3539.1203901718718</v>
      </c>
      <c r="BS63" s="13">
        <v>3539.0590920218724</v>
      </c>
      <c r="BT63" s="13">
        <v>3604.6447456200008</v>
      </c>
      <c r="BU63" s="13">
        <v>3616.1943017300005</v>
      </c>
      <c r="BV63" s="13">
        <v>3430.3478119199985</v>
      </c>
      <c r="BW63" s="13">
        <v>3428.2853572399999</v>
      </c>
      <c r="BX63" s="13">
        <v>3459.4464506000008</v>
      </c>
      <c r="BY63" s="13">
        <v>3507.0098461400016</v>
      </c>
      <c r="BZ63" s="13">
        <v>3556.2633936699985</v>
      </c>
      <c r="CA63" s="13">
        <v>3630.8407764100002</v>
      </c>
      <c r="CB63" s="13">
        <v>3671.8187352900018</v>
      </c>
      <c r="CC63" s="13">
        <v>3698.8984897200003</v>
      </c>
      <c r="CD63" s="13">
        <v>3704.6041604500024</v>
      </c>
      <c r="CE63" s="13">
        <v>3742.0254777700002</v>
      </c>
      <c r="CF63" s="13">
        <v>3724.4585431799997</v>
      </c>
      <c r="CG63" s="13">
        <v>3727.2251970000007</v>
      </c>
      <c r="CH63" s="13">
        <v>3761.9594102499996</v>
      </c>
      <c r="CI63" s="13">
        <v>3770.0493040900001</v>
      </c>
      <c r="CJ63" s="13">
        <v>3762.1744505700012</v>
      </c>
      <c r="CK63" s="13">
        <v>3771.6282039700036</v>
      </c>
      <c r="CL63" s="13">
        <v>3802.9377976700007</v>
      </c>
      <c r="CM63" s="13">
        <v>3869.206200600001</v>
      </c>
      <c r="CN63" s="13">
        <v>3900.6724955100012</v>
      </c>
      <c r="CO63" s="13">
        <v>3976.1368001299984</v>
      </c>
      <c r="CP63" s="13">
        <v>3997.4257707799993</v>
      </c>
      <c r="CQ63" s="13">
        <v>3998.6007570500001</v>
      </c>
      <c r="CR63" s="13">
        <v>3983.2669050700006</v>
      </c>
      <c r="CS63" s="13">
        <v>3971.0873786599991</v>
      </c>
      <c r="CT63" s="13">
        <v>3925.142908440002</v>
      </c>
      <c r="CU63" s="13">
        <v>3876.5556859000008</v>
      </c>
      <c r="CV63" s="13">
        <v>3937.3066690100031</v>
      </c>
      <c r="CW63" s="13">
        <v>3905.6095576700031</v>
      </c>
      <c r="CX63" s="13">
        <v>4088.4976482100024</v>
      </c>
      <c r="CY63" s="13">
        <v>4088.9559307000054</v>
      </c>
      <c r="CZ63" s="13">
        <v>4052.3170646800031</v>
      </c>
      <c r="DA63" s="13">
        <v>4048.1934004500044</v>
      </c>
      <c r="DB63" s="13">
        <v>4014.6656993100046</v>
      </c>
      <c r="DC63" s="13">
        <v>3995.493431560004</v>
      </c>
      <c r="DD63" s="13">
        <v>3984.9325539800029</v>
      </c>
      <c r="DE63" s="13">
        <v>3935.2499505600013</v>
      </c>
      <c r="DF63" s="13">
        <v>3871.99556183</v>
      </c>
      <c r="DG63" s="13">
        <v>3867.77</v>
      </c>
      <c r="DH63" s="13">
        <v>3841.403486010001</v>
      </c>
      <c r="DI63" s="13">
        <v>3797.0506153900005</v>
      </c>
      <c r="DJ63" s="13">
        <v>3829.7389604400009</v>
      </c>
      <c r="DK63" s="13">
        <v>3817.1040599400008</v>
      </c>
      <c r="DL63" s="13">
        <v>3715.4711214600006</v>
      </c>
      <c r="DM63" s="13">
        <v>3649.7062666200013</v>
      </c>
      <c r="DN63" s="13">
        <v>3610.8982968100013</v>
      </c>
      <c r="DO63" s="13">
        <v>3692.5266531800007</v>
      </c>
      <c r="DP63" s="13">
        <v>3683.8939772600011</v>
      </c>
      <c r="DQ63" s="13">
        <v>3634.8823705100003</v>
      </c>
      <c r="DR63" s="13">
        <v>2822.5931828200005</v>
      </c>
      <c r="DS63" s="13">
        <v>2945.3502655500006</v>
      </c>
      <c r="DT63" s="13">
        <v>2987.6978338999998</v>
      </c>
      <c r="DU63" s="13">
        <v>3016.9271973700002</v>
      </c>
      <c r="DV63" s="13">
        <v>3032.2596403799998</v>
      </c>
      <c r="DW63" s="13">
        <v>2854.8410464000003</v>
      </c>
      <c r="DX63" s="13">
        <v>2902.3955871200001</v>
      </c>
      <c r="DY63" s="13">
        <v>2783.2833168400002</v>
      </c>
      <c r="DZ63" s="13">
        <v>2821.2223733700007</v>
      </c>
    </row>
    <row r="64" spans="1:130" ht="13" x14ac:dyDescent="0.3">
      <c r="A64" s="15" t="s">
        <v>76</v>
      </c>
      <c r="B64" s="16">
        <v>1558.0540092900001</v>
      </c>
      <c r="C64" s="16">
        <v>1416.7176587199999</v>
      </c>
      <c r="D64" s="16">
        <v>1531.2006727599999</v>
      </c>
      <c r="E64" s="16">
        <v>1556.1658139499996</v>
      </c>
      <c r="F64" s="16">
        <v>1451.0140160399999</v>
      </c>
      <c r="G64" s="16">
        <v>1474.5553388800006</v>
      </c>
      <c r="H64" s="16">
        <v>1491.8080570599996</v>
      </c>
      <c r="I64" s="16">
        <v>1299.3762843900001</v>
      </c>
      <c r="J64" s="16">
        <v>1264.8744871100002</v>
      </c>
      <c r="K64" s="16">
        <v>1354.84527364</v>
      </c>
      <c r="L64" s="16">
        <v>1239.0894581800001</v>
      </c>
      <c r="M64" s="16">
        <v>1222.0103700899999</v>
      </c>
      <c r="N64" s="16">
        <v>1181.9124643700002</v>
      </c>
      <c r="O64" s="16">
        <v>1195.1964801099998</v>
      </c>
      <c r="P64" s="16">
        <v>1242.4869029400002</v>
      </c>
      <c r="Q64" s="16">
        <v>1388.1825877199999</v>
      </c>
      <c r="R64" s="16">
        <v>1371.9392659199998</v>
      </c>
      <c r="S64" s="16">
        <v>1402.8986426399999</v>
      </c>
      <c r="T64" s="16">
        <v>1431.3787905499998</v>
      </c>
      <c r="U64" s="16">
        <v>1451.60367952</v>
      </c>
      <c r="V64" s="16">
        <v>1535.0728663199998</v>
      </c>
      <c r="W64" s="16">
        <v>1620.9425120099995</v>
      </c>
      <c r="X64" s="16">
        <v>1597.1028899200001</v>
      </c>
      <c r="Y64" s="16">
        <v>1655.2644598699997</v>
      </c>
      <c r="Z64" s="16">
        <v>1406.3985706199999</v>
      </c>
      <c r="AA64" s="16">
        <v>1400.2106377900002</v>
      </c>
      <c r="AB64" s="16">
        <v>1418.35461252</v>
      </c>
      <c r="AC64" s="16">
        <v>1428.9944904199997</v>
      </c>
      <c r="AD64" s="16">
        <v>1452.03443552</v>
      </c>
      <c r="AE64" s="16">
        <v>1483.0137097100001</v>
      </c>
      <c r="AF64" s="16">
        <v>1487.6552512999999</v>
      </c>
      <c r="AG64" s="16">
        <v>1480.75474145</v>
      </c>
      <c r="AH64" s="16">
        <v>1458.6201110099998</v>
      </c>
      <c r="AI64" s="16">
        <v>1417.9421720399996</v>
      </c>
      <c r="AJ64" s="16">
        <v>1320.3635131299995</v>
      </c>
      <c r="AK64" s="16">
        <v>1437.3130273699999</v>
      </c>
      <c r="AL64" s="16">
        <v>1478.6936823199997</v>
      </c>
      <c r="AM64" s="16">
        <v>1514.8418982699995</v>
      </c>
      <c r="AN64" s="16">
        <v>1533.5782483599999</v>
      </c>
      <c r="AO64" s="16">
        <v>1601.69508288</v>
      </c>
      <c r="AP64" s="16">
        <v>1661.6242430699997</v>
      </c>
      <c r="AQ64" s="16">
        <v>1721.9911567199999</v>
      </c>
      <c r="AR64" s="16">
        <v>1735.2956077599999</v>
      </c>
      <c r="AS64" s="16">
        <v>1680.9913583</v>
      </c>
      <c r="AT64" s="16">
        <v>1690.5832317600004</v>
      </c>
      <c r="AU64" s="16">
        <v>1708.5459074599999</v>
      </c>
      <c r="AV64" s="16">
        <v>1716.4801374100002</v>
      </c>
      <c r="AW64" s="16">
        <v>1777.9998283199998</v>
      </c>
      <c r="AX64" s="16">
        <v>2721.0776802000009</v>
      </c>
      <c r="AY64" s="16">
        <v>2765.0192493100012</v>
      </c>
      <c r="AZ64" s="16">
        <v>2845.7731422799998</v>
      </c>
      <c r="BA64" s="16">
        <v>2880.195095770001</v>
      </c>
      <c r="BB64" s="16">
        <v>2881.3417466199999</v>
      </c>
      <c r="BC64" s="16">
        <v>2877.3566580600004</v>
      </c>
      <c r="BD64" s="16">
        <v>2864.8200552400003</v>
      </c>
      <c r="BE64" s="16">
        <v>2877.6721872500002</v>
      </c>
      <c r="BF64" s="16">
        <v>2912.2212202899987</v>
      </c>
      <c r="BG64" s="16">
        <v>2953.9398928299993</v>
      </c>
      <c r="BH64" s="16">
        <v>3068.5843146399993</v>
      </c>
      <c r="BI64" s="16">
        <v>3119.6982740199983</v>
      </c>
      <c r="BJ64" s="16">
        <v>3258.5719492599987</v>
      </c>
      <c r="BK64" s="16">
        <v>3397.405854019999</v>
      </c>
      <c r="BL64" s="16">
        <v>3397.405854019999</v>
      </c>
      <c r="BM64" s="16">
        <v>3376.0518646200012</v>
      </c>
      <c r="BN64" s="16">
        <v>3182.7084329000004</v>
      </c>
      <c r="BO64" s="16">
        <v>3286.5975937499998</v>
      </c>
      <c r="BP64" s="16">
        <v>3368.3601276399995</v>
      </c>
      <c r="BQ64" s="16">
        <v>3394.3772992499989</v>
      </c>
      <c r="BR64" s="16">
        <v>3487.4927874888504</v>
      </c>
      <c r="BS64" s="16">
        <v>3488.2859347488502</v>
      </c>
      <c r="BT64" s="16">
        <v>3545.0326175700006</v>
      </c>
      <c r="BU64" s="16">
        <v>3557.8149663300001</v>
      </c>
      <c r="BV64" s="16">
        <v>3371.2544755899985</v>
      </c>
      <c r="BW64" s="16">
        <v>3369.57458391</v>
      </c>
      <c r="BX64" s="16">
        <v>3399.6192172700007</v>
      </c>
      <c r="BY64" s="16">
        <v>3447.9004228100011</v>
      </c>
      <c r="BZ64" s="16">
        <v>3493.9008003399986</v>
      </c>
      <c r="CA64" s="16">
        <v>3569.6300730800003</v>
      </c>
      <c r="CB64" s="16">
        <v>3611.5388319600015</v>
      </c>
      <c r="CC64" s="16">
        <v>3641.2773663900002</v>
      </c>
      <c r="CD64" s="16">
        <v>3646.971290450002</v>
      </c>
      <c r="CE64" s="16">
        <v>3683.15757777</v>
      </c>
      <c r="CF64" s="16">
        <v>3663.1680731799993</v>
      </c>
      <c r="CG64" s="16">
        <v>3650.7135070000008</v>
      </c>
      <c r="CH64" s="16">
        <v>3666.2986535799996</v>
      </c>
      <c r="CI64" s="16">
        <v>3689.15317473</v>
      </c>
      <c r="CJ64" s="16">
        <v>3687.3847458600012</v>
      </c>
      <c r="CK64" s="16">
        <v>3699.4529639700031</v>
      </c>
      <c r="CL64" s="16">
        <v>3729.7622576700005</v>
      </c>
      <c r="CM64" s="16">
        <v>3797.7149606000007</v>
      </c>
      <c r="CN64" s="16">
        <v>3823.5108155100011</v>
      </c>
      <c r="CO64" s="16">
        <v>3899.5015101299982</v>
      </c>
      <c r="CP64" s="16">
        <v>3921.9000007799996</v>
      </c>
      <c r="CQ64" s="16">
        <v>3915.17873061</v>
      </c>
      <c r="CR64" s="16">
        <v>3900.4410150700005</v>
      </c>
      <c r="CS64" s="16">
        <v>3887.497179519999</v>
      </c>
      <c r="CT64" s="16">
        <v>3840.2349152200018</v>
      </c>
      <c r="CU64" s="16">
        <v>3793.5570826800008</v>
      </c>
      <c r="CV64" s="16">
        <v>3854.8877357900033</v>
      </c>
      <c r="CW64" s="16">
        <v>3822.6873534800002</v>
      </c>
      <c r="CX64" s="16">
        <v>4005.9774840199993</v>
      </c>
      <c r="CY64" s="16">
        <v>4006.6367265100021</v>
      </c>
      <c r="CZ64" s="16">
        <v>3966.4869771600002</v>
      </c>
      <c r="DA64" s="16">
        <v>3963.065682930001</v>
      </c>
      <c r="DB64" s="16">
        <v>3930.266111790002</v>
      </c>
      <c r="DC64" s="16">
        <v>3905.1251115600012</v>
      </c>
      <c r="DD64" s="16">
        <v>3894.6349295600003</v>
      </c>
      <c r="DE64" s="16">
        <v>3859.1102261400015</v>
      </c>
      <c r="DF64" s="16">
        <v>3798.6071574100001</v>
      </c>
      <c r="DG64" s="16">
        <v>3794.33</v>
      </c>
      <c r="DH64" s="16">
        <v>3768.2780515900013</v>
      </c>
      <c r="DI64" s="16">
        <v>3720.7812009700006</v>
      </c>
      <c r="DJ64" s="16">
        <v>3754.2624604400012</v>
      </c>
      <c r="DK64" s="16">
        <v>3742.7192099400004</v>
      </c>
      <c r="DL64" s="16">
        <v>3637.8543714600005</v>
      </c>
      <c r="DM64" s="16">
        <v>3580.2826566200015</v>
      </c>
      <c r="DN64" s="16">
        <v>3549.7988620300011</v>
      </c>
      <c r="DO64" s="16">
        <v>3621.0754767100011</v>
      </c>
      <c r="DP64" s="16">
        <v>3611.2194724700007</v>
      </c>
      <c r="DQ64" s="16">
        <v>3562.17373051</v>
      </c>
      <c r="DR64" s="16">
        <v>2754.1219328700008</v>
      </c>
      <c r="DS64" s="16">
        <v>2869.3747532600005</v>
      </c>
      <c r="DT64" s="16">
        <v>2893.1737625600003</v>
      </c>
      <c r="DU64" s="16">
        <v>2918.7683678300004</v>
      </c>
      <c r="DV64" s="16">
        <v>2931.6687031399997</v>
      </c>
      <c r="DW64" s="16">
        <v>2680.5026792600006</v>
      </c>
      <c r="DX64" s="16">
        <v>2729.4990856899999</v>
      </c>
      <c r="DY64" s="16">
        <v>2610.9506854100005</v>
      </c>
      <c r="DZ64" s="16">
        <v>2651.3828951600008</v>
      </c>
    </row>
    <row r="65" spans="1:130" ht="13" x14ac:dyDescent="0.3">
      <c r="A65" s="15" t="s">
        <v>77</v>
      </c>
      <c r="B65" s="16">
        <v>6.53836072</v>
      </c>
      <c r="C65" s="16">
        <v>6.5383607200000009</v>
      </c>
      <c r="D65" s="16">
        <v>6.53836072</v>
      </c>
      <c r="E65" s="16">
        <v>6.4583607199999999</v>
      </c>
      <c r="F65" s="16">
        <v>6.1450732500000003</v>
      </c>
      <c r="G65" s="16">
        <v>6.1450732500000003</v>
      </c>
      <c r="H65" s="16">
        <v>6.0633732499999997</v>
      </c>
      <c r="I65" s="16">
        <v>6.0633732499999997</v>
      </c>
      <c r="J65" s="16">
        <v>6.0633732499999997</v>
      </c>
      <c r="K65" s="16">
        <v>5.32237238</v>
      </c>
      <c r="L65" s="16">
        <v>5.32237238</v>
      </c>
      <c r="M65" s="16">
        <v>5.3224723799999998</v>
      </c>
      <c r="N65" s="16">
        <v>5.1591723800000002</v>
      </c>
      <c r="O65" s="16">
        <v>5.1591723800000002</v>
      </c>
      <c r="P65" s="16">
        <v>4.9857930699999997</v>
      </c>
      <c r="Q65" s="16">
        <v>4.9857930700000006</v>
      </c>
      <c r="R65" s="16">
        <v>4.9857930700000006</v>
      </c>
      <c r="S65" s="16">
        <v>4.826464220000001</v>
      </c>
      <c r="T65" s="16">
        <v>4.4494967900000004</v>
      </c>
      <c r="U65" s="16">
        <v>4.4494967900000004</v>
      </c>
      <c r="V65" s="16">
        <v>4.4494967900000004</v>
      </c>
      <c r="W65" s="16">
        <v>4.4350394299999998</v>
      </c>
      <c r="X65" s="16">
        <v>4.4350394299999998</v>
      </c>
      <c r="Y65" s="16">
        <v>4.4350394299999998</v>
      </c>
      <c r="Z65" s="16">
        <v>3.5724214599999997</v>
      </c>
      <c r="AA65" s="16">
        <v>3.5724214600000002</v>
      </c>
      <c r="AB65" s="16">
        <v>3.5724214600000002</v>
      </c>
      <c r="AC65" s="16">
        <v>3.5724214600000002</v>
      </c>
      <c r="AD65" s="16">
        <v>3.5724214600000002</v>
      </c>
      <c r="AE65" s="16">
        <v>2.75760191</v>
      </c>
      <c r="AF65" s="16">
        <v>2.2731690700000002</v>
      </c>
      <c r="AG65" s="16">
        <v>2.2731690699999998</v>
      </c>
      <c r="AH65" s="16">
        <v>2.2731690699999998</v>
      </c>
      <c r="AI65" s="16">
        <v>2.8131690699999998</v>
      </c>
      <c r="AJ65" s="16">
        <v>2.8131690699999998</v>
      </c>
      <c r="AK65" s="16">
        <v>2.8131690699999998</v>
      </c>
      <c r="AL65" s="16">
        <v>2.8131690699999998</v>
      </c>
      <c r="AM65" s="16">
        <v>2.6936832499999999</v>
      </c>
      <c r="AN65" s="16">
        <v>2.6936832499999999</v>
      </c>
      <c r="AO65" s="16">
        <v>2.6936832499999999</v>
      </c>
      <c r="AP65" s="16">
        <v>2.6936832499999999</v>
      </c>
      <c r="AQ65" s="16">
        <v>2.6936832499999999</v>
      </c>
      <c r="AR65" s="16">
        <v>2.6936832499999999</v>
      </c>
      <c r="AS65" s="16">
        <v>1.3640806299999999</v>
      </c>
      <c r="AT65" s="16">
        <v>1.3640806299999999</v>
      </c>
      <c r="AU65" s="16">
        <v>0</v>
      </c>
      <c r="AV65" s="16">
        <v>0</v>
      </c>
      <c r="AW65" s="16">
        <v>0</v>
      </c>
      <c r="AX65" s="16">
        <v>0</v>
      </c>
      <c r="AY65" s="16">
        <v>0</v>
      </c>
      <c r="AZ65" s="16">
        <v>0</v>
      </c>
      <c r="BA65" s="16">
        <v>0</v>
      </c>
      <c r="BB65" s="16">
        <v>0</v>
      </c>
      <c r="BC65" s="16">
        <v>0</v>
      </c>
      <c r="BD65" s="16">
        <v>0</v>
      </c>
      <c r="BE65" s="16">
        <v>0</v>
      </c>
      <c r="BF65" s="16">
        <v>0</v>
      </c>
      <c r="BG65" s="16">
        <v>0</v>
      </c>
      <c r="BH65" s="16">
        <v>0</v>
      </c>
      <c r="BI65" s="16">
        <v>0</v>
      </c>
      <c r="BJ65" s="16">
        <v>0</v>
      </c>
      <c r="BK65" s="16">
        <v>3.6677499999999998</v>
      </c>
      <c r="BL65" s="16">
        <v>3.6677499999999998</v>
      </c>
      <c r="BM65" s="16">
        <v>3.5813000000000001</v>
      </c>
      <c r="BN65" s="16">
        <v>3.5813000000000001</v>
      </c>
      <c r="BO65" s="16">
        <v>3.48828</v>
      </c>
      <c r="BP65" s="16">
        <v>3.48828</v>
      </c>
      <c r="BQ65" s="16">
        <v>3.48828</v>
      </c>
      <c r="BR65" s="16">
        <v>3.48828</v>
      </c>
      <c r="BS65" s="16">
        <v>3.48828</v>
      </c>
      <c r="BT65" s="16">
        <v>0</v>
      </c>
      <c r="BU65" s="16">
        <v>0</v>
      </c>
      <c r="BV65" s="16">
        <v>0</v>
      </c>
      <c r="BW65" s="16">
        <v>0</v>
      </c>
      <c r="BX65" s="16">
        <v>0</v>
      </c>
      <c r="BY65" s="16">
        <v>0</v>
      </c>
      <c r="BZ65" s="16">
        <v>4.8889100000000001</v>
      </c>
      <c r="CA65" s="16">
        <v>4.8889100000000001</v>
      </c>
      <c r="CB65" s="16">
        <v>4.8889100000000001</v>
      </c>
      <c r="CC65" s="16">
        <v>4.8889100000000001</v>
      </c>
      <c r="CD65" s="16">
        <v>4.8889100000000001</v>
      </c>
      <c r="CE65" s="16">
        <v>4.8889100000000001</v>
      </c>
      <c r="CF65" s="16">
        <v>4.8889100000000001</v>
      </c>
      <c r="CG65" s="16">
        <v>4.8889100000000001</v>
      </c>
      <c r="CH65" s="16">
        <v>4.8889100000000001</v>
      </c>
      <c r="CI65" s="16">
        <v>4.8889100000000001</v>
      </c>
      <c r="CJ65" s="16">
        <v>0</v>
      </c>
      <c r="CK65" s="16">
        <v>0</v>
      </c>
      <c r="CL65" s="16">
        <v>0</v>
      </c>
      <c r="CM65" s="16">
        <v>0</v>
      </c>
      <c r="CN65" s="16">
        <v>0</v>
      </c>
      <c r="CO65" s="16">
        <v>0</v>
      </c>
      <c r="CP65" s="16">
        <v>0</v>
      </c>
      <c r="CQ65" s="16">
        <v>0</v>
      </c>
      <c r="CR65" s="16">
        <v>0</v>
      </c>
      <c r="CS65" s="16">
        <v>0</v>
      </c>
      <c r="CT65" s="16">
        <v>0</v>
      </c>
      <c r="CU65" s="16">
        <v>0</v>
      </c>
      <c r="CV65" s="16">
        <v>0</v>
      </c>
      <c r="CW65" s="16">
        <v>0</v>
      </c>
      <c r="CX65" s="16">
        <v>0</v>
      </c>
      <c r="CY65" s="16">
        <v>0</v>
      </c>
      <c r="CZ65" s="16">
        <v>0</v>
      </c>
      <c r="DA65" s="16">
        <v>0</v>
      </c>
      <c r="DB65" s="16">
        <v>0</v>
      </c>
      <c r="DC65" s="16">
        <v>0</v>
      </c>
      <c r="DD65" s="16">
        <v>0</v>
      </c>
      <c r="DE65" s="16">
        <v>0</v>
      </c>
      <c r="DF65" s="16">
        <v>0</v>
      </c>
      <c r="DG65" s="16">
        <v>0</v>
      </c>
      <c r="DH65" s="16">
        <v>0</v>
      </c>
      <c r="DI65" s="16">
        <v>0</v>
      </c>
      <c r="DJ65" s="16">
        <v>0</v>
      </c>
      <c r="DK65" s="16">
        <v>0</v>
      </c>
      <c r="DL65" s="16">
        <v>0</v>
      </c>
      <c r="DM65" s="16">
        <v>0</v>
      </c>
      <c r="DN65" s="16">
        <v>0</v>
      </c>
      <c r="DO65" s="16">
        <v>0</v>
      </c>
      <c r="DP65" s="16">
        <v>0</v>
      </c>
      <c r="DQ65" s="16">
        <v>0</v>
      </c>
      <c r="DR65" s="16">
        <v>0</v>
      </c>
      <c r="DS65" s="16">
        <v>0</v>
      </c>
      <c r="DT65" s="16">
        <v>0</v>
      </c>
      <c r="DU65" s="16">
        <v>0</v>
      </c>
      <c r="DV65" s="16">
        <v>0</v>
      </c>
      <c r="DW65" s="16">
        <v>0</v>
      </c>
      <c r="DX65" s="16">
        <v>0</v>
      </c>
      <c r="DY65" s="16">
        <v>0</v>
      </c>
      <c r="DZ65" s="16">
        <v>0</v>
      </c>
    </row>
    <row r="66" spans="1:130" ht="13" x14ac:dyDescent="0.3">
      <c r="A66" s="15" t="s">
        <v>78</v>
      </c>
      <c r="B66" s="16">
        <v>206.93089098999999</v>
      </c>
      <c r="C66" s="16">
        <v>206.93087665999997</v>
      </c>
      <c r="D66" s="16">
        <v>206.93087665999997</v>
      </c>
      <c r="E66" s="16">
        <v>206.87364436000001</v>
      </c>
      <c r="F66" s="16">
        <v>206.86334421000001</v>
      </c>
      <c r="G66" s="16">
        <v>200.19170092000005</v>
      </c>
      <c r="H66" s="16">
        <v>195.42993145000003</v>
      </c>
      <c r="I66" s="16">
        <v>199.42993144999997</v>
      </c>
      <c r="J66" s="16">
        <v>199.80162894999998</v>
      </c>
      <c r="K66" s="16">
        <v>191.99839008999999</v>
      </c>
      <c r="L66" s="16">
        <v>191.99839008999999</v>
      </c>
      <c r="M66" s="16">
        <v>191.99839008999999</v>
      </c>
      <c r="N66" s="16">
        <v>188.17450697000001</v>
      </c>
      <c r="O66" s="16">
        <v>188.17450697000001</v>
      </c>
      <c r="P66" s="16">
        <v>188.16256929000002</v>
      </c>
      <c r="Q66" s="16">
        <v>187.80772557</v>
      </c>
      <c r="R66" s="16">
        <v>185.80772557</v>
      </c>
      <c r="S66" s="16">
        <v>185.80772557</v>
      </c>
      <c r="T66" s="16">
        <v>176.76324889000003</v>
      </c>
      <c r="U66" s="16">
        <v>176.76324889</v>
      </c>
      <c r="V66" s="16">
        <v>176.76324889</v>
      </c>
      <c r="W66" s="16">
        <v>175.22478734999999</v>
      </c>
      <c r="X66" s="16">
        <v>175.22478734999999</v>
      </c>
      <c r="Y66" s="16">
        <v>192.49258334999999</v>
      </c>
      <c r="Z66" s="16">
        <v>210.07005149999998</v>
      </c>
      <c r="AA66" s="16">
        <v>219.74680985000003</v>
      </c>
      <c r="AB66" s="16">
        <v>226.81389122999997</v>
      </c>
      <c r="AC66" s="16">
        <v>220.66082111000003</v>
      </c>
      <c r="AD66" s="16">
        <v>220.56082111000001</v>
      </c>
      <c r="AE66" s="16">
        <v>219.00857312000002</v>
      </c>
      <c r="AF66" s="16">
        <v>202.12337114000005</v>
      </c>
      <c r="AG66" s="16">
        <v>202.33812309999999</v>
      </c>
      <c r="AH66" s="16">
        <v>202.55550762999999</v>
      </c>
      <c r="AI66" s="16">
        <v>202.75418958999998</v>
      </c>
      <c r="AJ66" s="16">
        <v>202.52845459</v>
      </c>
      <c r="AK66" s="16">
        <v>202.15781529</v>
      </c>
      <c r="AL66" s="16">
        <v>192.91766263</v>
      </c>
      <c r="AM66" s="16">
        <v>183.23707815</v>
      </c>
      <c r="AN66" s="16">
        <v>183.23707815</v>
      </c>
      <c r="AO66" s="16">
        <v>182.09160402000003</v>
      </c>
      <c r="AP66" s="16">
        <v>182.09160402000003</v>
      </c>
      <c r="AQ66" s="16">
        <v>180.50986105000004</v>
      </c>
      <c r="AR66" s="16">
        <v>180.50986105000001</v>
      </c>
      <c r="AS66" s="16">
        <v>179.53261352000001</v>
      </c>
      <c r="AT66" s="16">
        <v>175.03261352000001</v>
      </c>
      <c r="AU66" s="16">
        <v>174.61255795000002</v>
      </c>
      <c r="AV66" s="16">
        <v>174.61255795000002</v>
      </c>
      <c r="AW66" s="16">
        <v>174.61255795</v>
      </c>
      <c r="AX66" s="16">
        <v>172.95907273999998</v>
      </c>
      <c r="AY66" s="16">
        <v>162.96206274000002</v>
      </c>
      <c r="AZ66" s="16">
        <v>162.96206274000002</v>
      </c>
      <c r="BA66" s="16">
        <v>159.52613739000003</v>
      </c>
      <c r="BB66" s="16">
        <v>159.52613739</v>
      </c>
      <c r="BC66" s="16">
        <v>159.52613739</v>
      </c>
      <c r="BD66" s="16">
        <v>159.52613739</v>
      </c>
      <c r="BE66" s="16">
        <v>159.52613739</v>
      </c>
      <c r="BF66" s="16">
        <v>159.52613739</v>
      </c>
      <c r="BG66" s="16">
        <v>159.52613739</v>
      </c>
      <c r="BH66" s="16">
        <v>159.52613739</v>
      </c>
      <c r="BI66" s="16">
        <v>159.52613739</v>
      </c>
      <c r="BJ66" s="16">
        <v>104.48124013999998</v>
      </c>
      <c r="BK66" s="16">
        <v>104.48124014</v>
      </c>
      <c r="BL66" s="16">
        <v>104.48124014</v>
      </c>
      <c r="BM66" s="16">
        <v>104.48124014</v>
      </c>
      <c r="BN66" s="16">
        <v>104.48124014</v>
      </c>
      <c r="BO66" s="16">
        <v>1.5</v>
      </c>
      <c r="BP66" s="16">
        <v>1.5</v>
      </c>
      <c r="BQ66" s="16">
        <v>1.5</v>
      </c>
      <c r="BR66" s="16">
        <v>1.4876653581635642</v>
      </c>
      <c r="BS66" s="16">
        <v>0.98766535816356416</v>
      </c>
      <c r="BT66" s="16">
        <v>0</v>
      </c>
      <c r="BU66" s="16">
        <v>0</v>
      </c>
      <c r="BV66" s="16">
        <v>0</v>
      </c>
      <c r="BW66" s="16">
        <v>0</v>
      </c>
      <c r="BX66" s="16">
        <v>0</v>
      </c>
      <c r="BY66" s="16">
        <v>0</v>
      </c>
      <c r="BZ66" s="16">
        <v>0</v>
      </c>
      <c r="CA66" s="16">
        <v>0</v>
      </c>
      <c r="CB66" s="16">
        <v>0</v>
      </c>
      <c r="CC66" s="16">
        <v>0</v>
      </c>
      <c r="CD66" s="16">
        <v>0</v>
      </c>
      <c r="CE66" s="16">
        <v>0</v>
      </c>
      <c r="CF66" s="16">
        <v>0</v>
      </c>
      <c r="CG66" s="16">
        <v>0</v>
      </c>
      <c r="CH66" s="16">
        <v>0</v>
      </c>
      <c r="CI66" s="16">
        <v>0</v>
      </c>
      <c r="CJ66" s="16">
        <v>0</v>
      </c>
      <c r="CK66" s="16">
        <v>0</v>
      </c>
      <c r="CL66" s="16">
        <v>0</v>
      </c>
      <c r="CM66" s="16">
        <v>0</v>
      </c>
      <c r="CN66" s="16">
        <v>0</v>
      </c>
      <c r="CO66" s="16">
        <v>0</v>
      </c>
      <c r="CP66" s="16">
        <v>0</v>
      </c>
      <c r="CQ66" s="16">
        <v>0</v>
      </c>
      <c r="CR66" s="16">
        <v>0</v>
      </c>
      <c r="CS66" s="16">
        <v>0</v>
      </c>
      <c r="CT66" s="16">
        <v>0</v>
      </c>
      <c r="CU66" s="16">
        <v>0</v>
      </c>
      <c r="CV66" s="16">
        <v>0</v>
      </c>
      <c r="CW66" s="16">
        <v>0</v>
      </c>
      <c r="CX66" s="16">
        <v>0</v>
      </c>
      <c r="CY66" s="16">
        <v>0</v>
      </c>
      <c r="CZ66" s="16">
        <v>0</v>
      </c>
      <c r="DA66" s="16">
        <v>0</v>
      </c>
      <c r="DB66" s="16">
        <v>0</v>
      </c>
      <c r="DC66" s="16">
        <v>0</v>
      </c>
      <c r="DD66" s="16">
        <v>0</v>
      </c>
      <c r="DE66" s="16">
        <v>0</v>
      </c>
      <c r="DF66" s="16">
        <v>0</v>
      </c>
      <c r="DG66" s="16">
        <v>0</v>
      </c>
      <c r="DH66" s="16">
        <v>0</v>
      </c>
      <c r="DI66" s="16">
        <v>0</v>
      </c>
      <c r="DJ66" s="16">
        <v>0</v>
      </c>
      <c r="DK66" s="16">
        <v>0</v>
      </c>
      <c r="DL66" s="16">
        <v>0</v>
      </c>
      <c r="DM66" s="16">
        <v>0</v>
      </c>
      <c r="DN66" s="16">
        <v>0</v>
      </c>
      <c r="DO66" s="16">
        <v>0</v>
      </c>
      <c r="DP66" s="16">
        <v>0</v>
      </c>
      <c r="DQ66" s="16">
        <v>0</v>
      </c>
      <c r="DR66" s="16">
        <v>0</v>
      </c>
      <c r="DS66" s="16">
        <v>0</v>
      </c>
      <c r="DT66" s="16">
        <v>0</v>
      </c>
      <c r="DU66" s="16">
        <v>0</v>
      </c>
      <c r="DV66" s="16">
        <v>0</v>
      </c>
      <c r="DW66" s="16">
        <v>0</v>
      </c>
      <c r="DX66" s="16">
        <v>0</v>
      </c>
      <c r="DY66" s="16">
        <v>0</v>
      </c>
      <c r="DZ66" s="16">
        <v>0</v>
      </c>
    </row>
    <row r="67" spans="1:130" ht="13" x14ac:dyDescent="0.3">
      <c r="A67" s="15" t="s">
        <v>79</v>
      </c>
      <c r="B67" s="16">
        <v>240.51788742000002</v>
      </c>
      <c r="C67" s="16">
        <v>155.37597382000001</v>
      </c>
      <c r="D67" s="16">
        <v>163.24155880000001</v>
      </c>
      <c r="E67" s="16">
        <v>169.97031352999994</v>
      </c>
      <c r="F67" s="16">
        <v>174.87524274</v>
      </c>
      <c r="G67" s="16">
        <v>206.74540530999997</v>
      </c>
      <c r="H67" s="16">
        <v>224.19742176999995</v>
      </c>
      <c r="I67" s="16">
        <v>187.96348452000004</v>
      </c>
      <c r="J67" s="16">
        <v>189.34606210999996</v>
      </c>
      <c r="K67" s="16">
        <v>161.18871396000003</v>
      </c>
      <c r="L67" s="16">
        <v>134.54452147433</v>
      </c>
      <c r="M67" s="16">
        <v>101.09098435433</v>
      </c>
      <c r="N67" s="16">
        <v>89.425062210000007</v>
      </c>
      <c r="O67" s="16">
        <v>82.028666870000009</v>
      </c>
      <c r="P67" s="16">
        <v>80.454464819999998</v>
      </c>
      <c r="Q67" s="16">
        <v>79.833226539999984</v>
      </c>
      <c r="R67" s="16">
        <v>76.178569330000002</v>
      </c>
      <c r="S67" s="16">
        <v>32.460489340000002</v>
      </c>
      <c r="T67" s="16">
        <v>30.634427859999988</v>
      </c>
      <c r="U67" s="16">
        <v>29.896325209999993</v>
      </c>
      <c r="V67" s="16">
        <v>27.620433829999996</v>
      </c>
      <c r="W67" s="16">
        <v>29.346546549999996</v>
      </c>
      <c r="X67" s="16">
        <v>30.548885249999991</v>
      </c>
      <c r="Y67" s="16">
        <v>29.980886349999999</v>
      </c>
      <c r="Z67" s="16">
        <v>34.777900209999999</v>
      </c>
      <c r="AA67" s="16">
        <v>34.478335909999998</v>
      </c>
      <c r="AB67" s="16">
        <v>35.903636849999998</v>
      </c>
      <c r="AC67" s="16">
        <v>33.231621479999994</v>
      </c>
      <c r="AD67" s="16">
        <v>30.845262159999997</v>
      </c>
      <c r="AE67" s="16">
        <v>37.481647539999997</v>
      </c>
      <c r="AF67" s="16">
        <v>44.33851210000001</v>
      </c>
      <c r="AG67" s="16">
        <v>44.7701773</v>
      </c>
      <c r="AH67" s="16">
        <v>49.964909100000007</v>
      </c>
      <c r="AI67" s="16">
        <v>48.75174852</v>
      </c>
      <c r="AJ67" s="16">
        <v>50.139636350000004</v>
      </c>
      <c r="AK67" s="16">
        <v>50.811139509999997</v>
      </c>
      <c r="AL67" s="16">
        <v>45.589191339999992</v>
      </c>
      <c r="AM67" s="16">
        <v>42.025054469999994</v>
      </c>
      <c r="AN67" s="16">
        <v>44.777852969999991</v>
      </c>
      <c r="AO67" s="16">
        <v>74.021306110000012</v>
      </c>
      <c r="AP67" s="16">
        <v>73.621055049999995</v>
      </c>
      <c r="AQ67" s="16">
        <v>71.706714369999986</v>
      </c>
      <c r="AR67" s="16">
        <v>69.749814180000001</v>
      </c>
      <c r="AS67" s="16">
        <v>67.421107530000015</v>
      </c>
      <c r="AT67" s="16">
        <v>62.458335869999999</v>
      </c>
      <c r="AU67" s="16">
        <v>64.614115500000011</v>
      </c>
      <c r="AV67" s="16">
        <v>57.684063430000002</v>
      </c>
      <c r="AW67" s="16">
        <v>59.228086910000009</v>
      </c>
      <c r="AX67" s="16">
        <v>53.73836699000001</v>
      </c>
      <c r="AY67" s="16">
        <v>59.52509354</v>
      </c>
      <c r="AZ67" s="16">
        <v>65.148394839999995</v>
      </c>
      <c r="BA67" s="16">
        <v>66.006659660000011</v>
      </c>
      <c r="BB67" s="16">
        <v>65.295965049999992</v>
      </c>
      <c r="BC67" s="16">
        <v>67.806489029999995</v>
      </c>
      <c r="BD67" s="16">
        <v>96.465627519999998</v>
      </c>
      <c r="BE67" s="16">
        <v>92.800008789999978</v>
      </c>
      <c r="BF67" s="16">
        <v>96.516098269999986</v>
      </c>
      <c r="BG67" s="16">
        <v>99.504305919999979</v>
      </c>
      <c r="BH67" s="16">
        <v>83.429411009999995</v>
      </c>
      <c r="BI67" s="16">
        <v>87.350579620000005</v>
      </c>
      <c r="BJ67" s="16">
        <v>66.525337649999997</v>
      </c>
      <c r="BK67" s="16">
        <v>69.477861810000007</v>
      </c>
      <c r="BL67" s="16">
        <v>69.477861810000007</v>
      </c>
      <c r="BM67" s="16">
        <v>63.560165290000008</v>
      </c>
      <c r="BN67" s="16">
        <v>65.055919509999995</v>
      </c>
      <c r="BO67" s="16">
        <v>47.943978579999992</v>
      </c>
      <c r="BP67" s="16">
        <v>46.841876859999999</v>
      </c>
      <c r="BQ67" s="16">
        <v>46.743750399999996</v>
      </c>
      <c r="BR67" s="16">
        <v>46.651657324858554</v>
      </c>
      <c r="BS67" s="16">
        <v>46.297211914858558</v>
      </c>
      <c r="BT67" s="16">
        <v>59.612128050000003</v>
      </c>
      <c r="BU67" s="16">
        <v>58.379335400000002</v>
      </c>
      <c r="BV67" s="16">
        <v>59.09333633</v>
      </c>
      <c r="BW67" s="16">
        <v>58.710773329999995</v>
      </c>
      <c r="BX67" s="16">
        <v>59.827233330000006</v>
      </c>
      <c r="BY67" s="16">
        <v>59.109423330000006</v>
      </c>
      <c r="BZ67" s="16">
        <v>57.47368333</v>
      </c>
      <c r="CA67" s="16">
        <v>56.321793330000006</v>
      </c>
      <c r="CB67" s="16">
        <v>55.390993330000001</v>
      </c>
      <c r="CC67" s="16">
        <v>52.73221333</v>
      </c>
      <c r="CD67" s="16">
        <v>52.743960000000001</v>
      </c>
      <c r="CE67" s="16">
        <v>53.978989999999996</v>
      </c>
      <c r="CF67" s="16">
        <v>56.401559999999996</v>
      </c>
      <c r="CG67" s="16">
        <v>71.622780000000006</v>
      </c>
      <c r="CH67" s="16">
        <v>90.771846670000016</v>
      </c>
      <c r="CI67" s="16">
        <v>76.007219360000008</v>
      </c>
      <c r="CJ67" s="16">
        <v>74.789704709999995</v>
      </c>
      <c r="CK67" s="16">
        <v>72.175240000000002</v>
      </c>
      <c r="CL67" s="16">
        <v>73.175540000000012</v>
      </c>
      <c r="CM67" s="16">
        <v>71.491239999999991</v>
      </c>
      <c r="CN67" s="16">
        <v>77.161680000000004</v>
      </c>
      <c r="CO67" s="16">
        <v>76.635290000000012</v>
      </c>
      <c r="CP67" s="16">
        <v>75.525770000000009</v>
      </c>
      <c r="CQ67" s="16">
        <v>83.422026439999982</v>
      </c>
      <c r="CR67" s="16">
        <v>82.825890000000001</v>
      </c>
      <c r="CS67" s="16">
        <v>83.590199139999996</v>
      </c>
      <c r="CT67" s="16">
        <v>84.907993220000009</v>
      </c>
      <c r="CU67" s="16">
        <v>82.998603220000007</v>
      </c>
      <c r="CV67" s="16">
        <v>82.418933219999985</v>
      </c>
      <c r="CW67" s="16">
        <v>82.922204190003015</v>
      </c>
      <c r="CX67" s="16">
        <v>82.520164190003001</v>
      </c>
      <c r="CY67" s="16">
        <v>82.31920419000302</v>
      </c>
      <c r="CZ67" s="16">
        <v>85.830087520003019</v>
      </c>
      <c r="DA67" s="16">
        <v>85.127717520003003</v>
      </c>
      <c r="DB67" s="16">
        <v>84.39958752000301</v>
      </c>
      <c r="DC67" s="16">
        <v>90.368320000003024</v>
      </c>
      <c r="DD67" s="16">
        <v>90.297624420003018</v>
      </c>
      <c r="DE67" s="16">
        <v>76.139724420000007</v>
      </c>
      <c r="DF67" s="16">
        <v>73.388404420000015</v>
      </c>
      <c r="DG67" s="16">
        <v>73.45</v>
      </c>
      <c r="DH67" s="16">
        <v>73.125434420000005</v>
      </c>
      <c r="DI67" s="16">
        <v>76.269414420000004</v>
      </c>
      <c r="DJ67" s="16">
        <v>75.476500000000001</v>
      </c>
      <c r="DK67" s="16">
        <v>74.38485</v>
      </c>
      <c r="DL67" s="16">
        <v>77.616749999999996</v>
      </c>
      <c r="DM67" s="16">
        <v>69.423609999999982</v>
      </c>
      <c r="DN67" s="16">
        <v>61.099434779999996</v>
      </c>
      <c r="DO67" s="16">
        <v>71.451176469999993</v>
      </c>
      <c r="DP67" s="16">
        <v>72.674504789999986</v>
      </c>
      <c r="DQ67" s="16">
        <v>72.708640000000003</v>
      </c>
      <c r="DR67" s="16">
        <v>68.471249950000001</v>
      </c>
      <c r="DS67" s="16">
        <v>75.975512289999998</v>
      </c>
      <c r="DT67" s="16">
        <v>94.524071340000006</v>
      </c>
      <c r="DU67" s="16">
        <v>98.158829539999985</v>
      </c>
      <c r="DV67" s="16">
        <v>100.59093723999999</v>
      </c>
      <c r="DW67" s="16">
        <v>174.33836713999995</v>
      </c>
      <c r="DX67" s="16">
        <v>172.89650142999997</v>
      </c>
      <c r="DY67" s="16">
        <v>172.33263142999999</v>
      </c>
      <c r="DZ67" s="16">
        <v>169.83947821000001</v>
      </c>
    </row>
    <row r="68" spans="1:130" ht="13" x14ac:dyDescent="0.3">
      <c r="A68" s="12" t="s">
        <v>80</v>
      </c>
      <c r="B68" s="13">
        <v>5980.9977490499996</v>
      </c>
      <c r="C68" s="13">
        <v>5989.2745333400007</v>
      </c>
      <c r="D68" s="13">
        <v>5735.6891455499999</v>
      </c>
      <c r="E68" s="13">
        <v>5627.5320028099995</v>
      </c>
      <c r="F68" s="13">
        <v>5715.8511506800005</v>
      </c>
      <c r="G68" s="13">
        <v>5669.0210756900005</v>
      </c>
      <c r="H68" s="13">
        <v>5540.5376473099996</v>
      </c>
      <c r="I68" s="13">
        <v>5711.8945457599993</v>
      </c>
      <c r="J68" s="13">
        <v>5712.1902748099992</v>
      </c>
      <c r="K68" s="13">
        <v>5591.0514487299997</v>
      </c>
      <c r="L68" s="13">
        <v>4748.3364513400002</v>
      </c>
      <c r="M68" s="13">
        <v>4681.1452840299999</v>
      </c>
      <c r="N68" s="13">
        <v>3843.6786629100006</v>
      </c>
      <c r="O68" s="13">
        <v>3787.8305991400007</v>
      </c>
      <c r="P68" s="13">
        <v>3933.5958355800008</v>
      </c>
      <c r="Q68" s="13">
        <v>4100.651559723</v>
      </c>
      <c r="R68" s="13">
        <v>3859.4499008529997</v>
      </c>
      <c r="S68" s="13">
        <v>4053.443738153001</v>
      </c>
      <c r="T68" s="13">
        <v>4369.348382313</v>
      </c>
      <c r="U68" s="13">
        <v>4424.9489076230002</v>
      </c>
      <c r="V68" s="13">
        <v>4212.9544892030008</v>
      </c>
      <c r="W68" s="13">
        <v>4535.5604698329998</v>
      </c>
      <c r="X68" s="13">
        <v>4695.2124982200003</v>
      </c>
      <c r="Y68" s="13">
        <v>5000.017304590001</v>
      </c>
      <c r="Z68" s="13">
        <v>4211.3102190099999</v>
      </c>
      <c r="AA68" s="13">
        <v>4215.2175014699997</v>
      </c>
      <c r="AB68" s="13">
        <v>4257.0872138801005</v>
      </c>
      <c r="AC68" s="13">
        <v>4306.454412131</v>
      </c>
      <c r="AD68" s="13">
        <v>4286.6797866510005</v>
      </c>
      <c r="AE68" s="13">
        <v>4368.9477641610001</v>
      </c>
      <c r="AF68" s="13">
        <v>4319.1505564710005</v>
      </c>
      <c r="AG68" s="13">
        <v>4396.8696508109988</v>
      </c>
      <c r="AH68" s="13">
        <v>4425.7017102210002</v>
      </c>
      <c r="AI68" s="13">
        <v>4374.8269093900008</v>
      </c>
      <c r="AJ68" s="13">
        <v>4057.3661943399998</v>
      </c>
      <c r="AK68" s="13">
        <v>4149.5115800200001</v>
      </c>
      <c r="AL68" s="13">
        <v>4069.5462147699991</v>
      </c>
      <c r="AM68" s="13">
        <v>4073.6480375099995</v>
      </c>
      <c r="AN68" s="13">
        <v>4249.4448335899997</v>
      </c>
      <c r="AO68" s="13">
        <v>4207.0052744300001</v>
      </c>
      <c r="AP68" s="13">
        <v>4207.3902363450006</v>
      </c>
      <c r="AQ68" s="13">
        <v>4252.8511474649995</v>
      </c>
      <c r="AR68" s="13">
        <v>4281.7195166849997</v>
      </c>
      <c r="AS68" s="13">
        <v>4337.2281989150006</v>
      </c>
      <c r="AT68" s="13">
        <v>4402.9065577449992</v>
      </c>
      <c r="AU68" s="13">
        <v>4462.2868669019999</v>
      </c>
      <c r="AV68" s="13">
        <v>4508.3921399619994</v>
      </c>
      <c r="AW68" s="13">
        <v>4595.218382602</v>
      </c>
      <c r="AX68" s="13">
        <v>4395.987675641999</v>
      </c>
      <c r="AY68" s="13">
        <v>4377.2587540619988</v>
      </c>
      <c r="AZ68" s="13">
        <v>4509.5077375519995</v>
      </c>
      <c r="BA68" s="13">
        <v>4559.6355099369985</v>
      </c>
      <c r="BB68" s="13">
        <v>4567.3722133120009</v>
      </c>
      <c r="BC68" s="13">
        <v>4473.4556554070004</v>
      </c>
      <c r="BD68" s="13">
        <v>4498.9010536630003</v>
      </c>
      <c r="BE68" s="13">
        <v>4512.4891936430013</v>
      </c>
      <c r="BF68" s="13">
        <v>4632.9757779929996</v>
      </c>
      <c r="BG68" s="13">
        <v>3909.6144059329999</v>
      </c>
      <c r="BH68" s="13">
        <v>3979.0618861329999</v>
      </c>
      <c r="BI68" s="13">
        <v>3869.0426369629995</v>
      </c>
      <c r="BJ68" s="13">
        <v>3298.582158963</v>
      </c>
      <c r="BK68" s="13">
        <v>3405.3744875130001</v>
      </c>
      <c r="BL68" s="13">
        <v>3405.3744875130001</v>
      </c>
      <c r="BM68" s="13">
        <v>2694.7325623600004</v>
      </c>
      <c r="BN68" s="13">
        <v>2744.6457957299999</v>
      </c>
      <c r="BO68" s="13">
        <v>2452.2011219900005</v>
      </c>
      <c r="BP68" s="13">
        <v>2783.6914764500002</v>
      </c>
      <c r="BQ68" s="13">
        <v>2803.8129998900004</v>
      </c>
      <c r="BR68" s="13">
        <v>2750.06148105484</v>
      </c>
      <c r="BS68" s="13">
        <v>2741.7467227848406</v>
      </c>
      <c r="BT68" s="13">
        <v>2590.3509274200005</v>
      </c>
      <c r="BU68" s="13">
        <v>2557.5394840900003</v>
      </c>
      <c r="BV68" s="13">
        <v>1620.15264458</v>
      </c>
      <c r="BW68" s="13">
        <v>1617.2177672100001</v>
      </c>
      <c r="BX68" s="13">
        <v>1629.3537997200001</v>
      </c>
      <c r="BY68" s="13">
        <v>1646.66131746</v>
      </c>
      <c r="BZ68" s="13">
        <v>1497.9149897499999</v>
      </c>
      <c r="CA68" s="13">
        <v>1508.4834979899999</v>
      </c>
      <c r="CB68" s="13">
        <v>1515.5520263599997</v>
      </c>
      <c r="CC68" s="13">
        <v>1492.6336605100005</v>
      </c>
      <c r="CD68" s="13">
        <v>1510.9184541</v>
      </c>
      <c r="CE68" s="13">
        <v>1557.9307453100002</v>
      </c>
      <c r="CF68" s="13">
        <v>1566.8116951000002</v>
      </c>
      <c r="CG68" s="13">
        <v>1495.62331103</v>
      </c>
      <c r="CH68" s="13">
        <v>1499.2830333200004</v>
      </c>
      <c r="CI68" s="13">
        <v>1495.1693497000001</v>
      </c>
      <c r="CJ68" s="13">
        <v>1478.82243883</v>
      </c>
      <c r="CK68" s="13">
        <v>1499.4884202399999</v>
      </c>
      <c r="CL68" s="13">
        <v>1447.1485255</v>
      </c>
      <c r="CM68" s="13">
        <v>1429.2149188999999</v>
      </c>
      <c r="CN68" s="13">
        <v>1354.7722741000002</v>
      </c>
      <c r="CO68" s="13">
        <v>1171.76589057</v>
      </c>
      <c r="CP68" s="13">
        <v>1164.2552020400001</v>
      </c>
      <c r="CQ68" s="13">
        <v>1073.6160856400002</v>
      </c>
      <c r="CR68" s="13">
        <v>1212.4507200500002</v>
      </c>
      <c r="CS68" s="13">
        <v>1210.3401074699998</v>
      </c>
      <c r="CT68" s="13">
        <v>1068.2359988999999</v>
      </c>
      <c r="CU68" s="13">
        <v>1031.0070724100001</v>
      </c>
      <c r="CV68" s="13">
        <v>1038.34803078</v>
      </c>
      <c r="CW68" s="13">
        <v>1040.9986036199998</v>
      </c>
      <c r="CX68" s="13">
        <v>1050.904858461</v>
      </c>
      <c r="CY68" s="13">
        <v>1056.8207402999999</v>
      </c>
      <c r="CZ68" s="13">
        <v>1065.0409468599998</v>
      </c>
      <c r="DA68" s="13">
        <v>1072.15195709</v>
      </c>
      <c r="DB68" s="13">
        <v>1054.3479731799998</v>
      </c>
      <c r="DC68" s="13">
        <v>1074.25274354</v>
      </c>
      <c r="DD68" s="13">
        <v>1120.88588964</v>
      </c>
      <c r="DE68" s="13">
        <v>1208.9501246400098</v>
      </c>
      <c r="DF68" s="13">
        <v>1188.0069629199998</v>
      </c>
      <c r="DG68" s="13">
        <v>1191</v>
      </c>
      <c r="DH68" s="13">
        <v>1043.5491919300002</v>
      </c>
      <c r="DI68" s="13">
        <v>1036.8518535199998</v>
      </c>
      <c r="DJ68" s="13">
        <v>1045.9532090800001</v>
      </c>
      <c r="DK68" s="13">
        <v>1051.2779685199998</v>
      </c>
      <c r="DL68" s="13">
        <v>998.75319189999993</v>
      </c>
      <c r="DM68" s="13">
        <v>980.93756182000016</v>
      </c>
      <c r="DN68" s="13">
        <v>1005.1135843300002</v>
      </c>
      <c r="DO68" s="13">
        <v>925.83862432000012</v>
      </c>
      <c r="DP68" s="13">
        <v>964.51633893000007</v>
      </c>
      <c r="DQ68" s="13">
        <v>998.36437577000015</v>
      </c>
      <c r="DR68" s="13">
        <v>998.07394519000013</v>
      </c>
      <c r="DS68" s="13">
        <v>1102.6014813199999</v>
      </c>
      <c r="DT68" s="13">
        <v>1159.3977422100002</v>
      </c>
      <c r="DU68" s="13">
        <v>1217.0452582399998</v>
      </c>
      <c r="DV68" s="13">
        <v>1242.2720240300002</v>
      </c>
      <c r="DW68" s="13">
        <v>1753.9616608599997</v>
      </c>
      <c r="DX68" s="13">
        <v>1767.84655312</v>
      </c>
      <c r="DY68" s="13">
        <v>1826.7149022200001</v>
      </c>
      <c r="DZ68" s="13">
        <v>1898.5180516300002</v>
      </c>
    </row>
    <row r="69" spans="1:130" ht="13" x14ac:dyDescent="0.3">
      <c r="A69" s="15" t="s">
        <v>81</v>
      </c>
      <c r="B69" s="16">
        <v>2872.1451280699994</v>
      </c>
      <c r="C69" s="16">
        <v>2707.0168908299997</v>
      </c>
      <c r="D69" s="16">
        <v>2685.77242854</v>
      </c>
      <c r="E69" s="16">
        <v>2635.5065979300002</v>
      </c>
      <c r="F69" s="16">
        <v>2748.7152512900002</v>
      </c>
      <c r="G69" s="16">
        <v>2658.8308067100002</v>
      </c>
      <c r="H69" s="16">
        <v>2602.6648951699999</v>
      </c>
      <c r="I69" s="16">
        <v>2784.901611419999</v>
      </c>
      <c r="J69" s="16">
        <v>2788.6453101699999</v>
      </c>
      <c r="K69" s="16">
        <v>2703.1480135800002</v>
      </c>
      <c r="L69" s="16">
        <v>2127.8030055700001</v>
      </c>
      <c r="M69" s="16">
        <v>2010.2080965999999</v>
      </c>
      <c r="N69" s="16">
        <v>1912.9984732900002</v>
      </c>
      <c r="O69" s="16">
        <v>1874.6187321000002</v>
      </c>
      <c r="P69" s="16">
        <v>1928.1927502000001</v>
      </c>
      <c r="Q69" s="16">
        <v>1980.7335141829997</v>
      </c>
      <c r="R69" s="16">
        <v>2007.3946994129999</v>
      </c>
      <c r="S69" s="16">
        <v>2076.1861644830005</v>
      </c>
      <c r="T69" s="16">
        <v>2077.9337401430007</v>
      </c>
      <c r="U69" s="16">
        <v>2118.5759254230002</v>
      </c>
      <c r="V69" s="16">
        <v>2180.1763097930007</v>
      </c>
      <c r="W69" s="16">
        <v>2247.3515682029997</v>
      </c>
      <c r="X69" s="16">
        <v>2399.5354754800001</v>
      </c>
      <c r="Y69" s="16">
        <v>2405.7821966000006</v>
      </c>
      <c r="Z69" s="16">
        <v>2205.7704906600002</v>
      </c>
      <c r="AA69" s="16">
        <v>2210.78786399</v>
      </c>
      <c r="AB69" s="16">
        <v>2266.5655576900008</v>
      </c>
      <c r="AC69" s="16">
        <v>2344.1911543500005</v>
      </c>
      <c r="AD69" s="16">
        <v>2359.0552815999999</v>
      </c>
      <c r="AE69" s="16">
        <v>2388.0526420000001</v>
      </c>
      <c r="AF69" s="16">
        <v>2385.9986578099997</v>
      </c>
      <c r="AG69" s="16">
        <v>2466.1383384699993</v>
      </c>
      <c r="AH69" s="16">
        <v>2509.9098715299997</v>
      </c>
      <c r="AI69" s="16">
        <v>2437.9662002800001</v>
      </c>
      <c r="AJ69" s="16">
        <v>2394.0698424999996</v>
      </c>
      <c r="AK69" s="16">
        <v>2438.9472394399995</v>
      </c>
      <c r="AL69" s="16">
        <v>2411.7335103799992</v>
      </c>
      <c r="AM69" s="16">
        <v>2417.6062011899999</v>
      </c>
      <c r="AN69" s="16">
        <v>2620.3330413699996</v>
      </c>
      <c r="AO69" s="16">
        <v>2646.5604364800001</v>
      </c>
      <c r="AP69" s="16">
        <v>2654.8761315250003</v>
      </c>
      <c r="AQ69" s="16">
        <v>2677.8936039949995</v>
      </c>
      <c r="AR69" s="16">
        <v>2715.1232996250001</v>
      </c>
      <c r="AS69" s="16">
        <v>2770.6742350650006</v>
      </c>
      <c r="AT69" s="16">
        <v>2873.8029203849997</v>
      </c>
      <c r="AU69" s="16">
        <v>2893.449505562</v>
      </c>
      <c r="AV69" s="16">
        <v>2901.4812977920001</v>
      </c>
      <c r="AW69" s="16">
        <v>2959.5461747119998</v>
      </c>
      <c r="AX69" s="16">
        <v>2795.2158309319984</v>
      </c>
      <c r="AY69" s="16">
        <v>2776.544308651999</v>
      </c>
      <c r="AZ69" s="16">
        <v>2867.3361690419993</v>
      </c>
      <c r="BA69" s="16">
        <v>2924.6791765269982</v>
      </c>
      <c r="BB69" s="16">
        <v>2902.0842211320005</v>
      </c>
      <c r="BC69" s="16">
        <v>2881.0967499270005</v>
      </c>
      <c r="BD69" s="16">
        <v>2859.0880693630002</v>
      </c>
      <c r="BE69" s="16">
        <v>2871.8506262630008</v>
      </c>
      <c r="BF69" s="16">
        <v>2904.044418983</v>
      </c>
      <c r="BG69" s="16">
        <v>2173.383780053</v>
      </c>
      <c r="BH69" s="16">
        <v>2209.316192883</v>
      </c>
      <c r="BI69" s="16">
        <v>2021.7131451729997</v>
      </c>
      <c r="BJ69" s="16">
        <v>1564.0313081030001</v>
      </c>
      <c r="BK69" s="16">
        <v>1618.626228783</v>
      </c>
      <c r="BL69" s="16">
        <v>1618.626228783</v>
      </c>
      <c r="BM69" s="16">
        <v>1425.2368828400004</v>
      </c>
      <c r="BN69" s="16">
        <v>1442.50428844</v>
      </c>
      <c r="BO69" s="16">
        <v>1397.1120050700001</v>
      </c>
      <c r="BP69" s="16">
        <v>1396.6235147600005</v>
      </c>
      <c r="BQ69" s="16">
        <v>1386.8060192900002</v>
      </c>
      <c r="BR69" s="16">
        <v>1355.3506707100928</v>
      </c>
      <c r="BS69" s="16">
        <v>1336.4935054500932</v>
      </c>
      <c r="BT69" s="16">
        <v>1202.9853789800002</v>
      </c>
      <c r="BU69" s="16">
        <v>1142.6578573200004</v>
      </c>
      <c r="BV69" s="16">
        <v>425.63604261999996</v>
      </c>
      <c r="BW69" s="16">
        <v>419.25668583000004</v>
      </c>
      <c r="BX69" s="16">
        <v>416.44888473000003</v>
      </c>
      <c r="BY69" s="16">
        <v>405.00668970999999</v>
      </c>
      <c r="BZ69" s="16">
        <v>300.81633298999998</v>
      </c>
      <c r="CA69" s="16">
        <v>295.83192738999998</v>
      </c>
      <c r="CB69" s="16">
        <v>294.40642391</v>
      </c>
      <c r="CC69" s="16">
        <v>288.26888711000004</v>
      </c>
      <c r="CD69" s="16">
        <v>291.31383033000003</v>
      </c>
      <c r="CE69" s="16">
        <v>289.75907357999995</v>
      </c>
      <c r="CF69" s="16">
        <v>291.09962364</v>
      </c>
      <c r="CG69" s="16">
        <v>394.97259811000004</v>
      </c>
      <c r="CH69" s="16">
        <v>388.53913225000002</v>
      </c>
      <c r="CI69" s="16">
        <v>382.56568177000003</v>
      </c>
      <c r="CJ69" s="16">
        <v>375.85564192999999</v>
      </c>
      <c r="CK69" s="16">
        <v>362.51753824999997</v>
      </c>
      <c r="CL69" s="16">
        <v>354.78889416999999</v>
      </c>
      <c r="CM69" s="16">
        <v>348.94009198999998</v>
      </c>
      <c r="CN69" s="16">
        <v>337.89042304000003</v>
      </c>
      <c r="CO69" s="16">
        <v>301.27473667999999</v>
      </c>
      <c r="CP69" s="16">
        <v>289.89600614</v>
      </c>
      <c r="CQ69" s="16">
        <v>279.40245321000009</v>
      </c>
      <c r="CR69" s="16">
        <v>275.42217534000008</v>
      </c>
      <c r="CS69" s="16">
        <v>266.15960025000004</v>
      </c>
      <c r="CT69" s="16">
        <v>163.46087272000003</v>
      </c>
      <c r="CU69" s="16">
        <v>160.64003808999999</v>
      </c>
      <c r="CV69" s="16">
        <v>166.35133421</v>
      </c>
      <c r="CW69" s="16">
        <v>169.09229191</v>
      </c>
      <c r="CX69" s="16">
        <v>170.43231038000002</v>
      </c>
      <c r="CY69" s="16">
        <v>169.53421677</v>
      </c>
      <c r="CZ69" s="16">
        <v>173.09272201999997</v>
      </c>
      <c r="DA69" s="16">
        <v>171.60963993999997</v>
      </c>
      <c r="DB69" s="16">
        <v>176.09681245999994</v>
      </c>
      <c r="DC69" s="16">
        <v>173.94904703999998</v>
      </c>
      <c r="DD69" s="16">
        <v>173.59462982999997</v>
      </c>
      <c r="DE69" s="16">
        <v>209.23431993999998</v>
      </c>
      <c r="DF69" s="16">
        <v>209.09827628999994</v>
      </c>
      <c r="DG69" s="16">
        <v>208.18</v>
      </c>
      <c r="DH69" s="16">
        <v>210.13733436999993</v>
      </c>
      <c r="DI69" s="16">
        <v>207.27875447</v>
      </c>
      <c r="DJ69" s="16">
        <v>204.35395726999997</v>
      </c>
      <c r="DK69" s="16">
        <v>198.65206072999996</v>
      </c>
      <c r="DL69" s="16">
        <v>189.5612562899999</v>
      </c>
      <c r="DM69" s="16">
        <v>193.12930682999996</v>
      </c>
      <c r="DN69" s="16">
        <v>193.75708386999997</v>
      </c>
      <c r="DO69" s="16">
        <v>193.71077817</v>
      </c>
      <c r="DP69" s="16">
        <v>189.60898923999997</v>
      </c>
      <c r="DQ69" s="16">
        <v>201.47175553</v>
      </c>
      <c r="DR69" s="16">
        <v>197.61449386999999</v>
      </c>
      <c r="DS69" s="16">
        <v>209.39387799999997</v>
      </c>
      <c r="DT69" s="16">
        <v>205.97975545999998</v>
      </c>
      <c r="DU69" s="16">
        <v>206.27812014999998</v>
      </c>
      <c r="DV69" s="16">
        <v>198.41736595999996</v>
      </c>
      <c r="DW69" s="16">
        <v>206.38037527</v>
      </c>
      <c r="DX69" s="16">
        <v>215.47083929999997</v>
      </c>
      <c r="DY69" s="16">
        <v>227.24240384999985</v>
      </c>
      <c r="DZ69" s="16">
        <v>219.94480088999998</v>
      </c>
    </row>
    <row r="70" spans="1:130" ht="13" x14ac:dyDescent="0.3">
      <c r="A70" s="15" t="s">
        <v>82</v>
      </c>
      <c r="B70" s="16">
        <v>905.44428678999975</v>
      </c>
      <c r="C70" s="16">
        <v>922.01978592</v>
      </c>
      <c r="D70" s="16">
        <v>933.34618325000008</v>
      </c>
      <c r="E70" s="16">
        <v>909.78348728000014</v>
      </c>
      <c r="F70" s="16">
        <v>901.04059936000021</v>
      </c>
      <c r="G70" s="16">
        <v>891.0743569499997</v>
      </c>
      <c r="H70" s="16">
        <v>868.74786572999994</v>
      </c>
      <c r="I70" s="16">
        <v>866.18347168999969</v>
      </c>
      <c r="J70" s="16">
        <v>868.52724444999978</v>
      </c>
      <c r="K70" s="16">
        <v>859.96112802999983</v>
      </c>
      <c r="L70" s="16">
        <v>666.77877692000004</v>
      </c>
      <c r="M70" s="16">
        <v>729.76827583999989</v>
      </c>
      <c r="N70" s="16">
        <v>721.68368181999995</v>
      </c>
      <c r="O70" s="16">
        <v>710.14956312999993</v>
      </c>
      <c r="P70" s="16">
        <v>749.98278364999987</v>
      </c>
      <c r="Q70" s="16">
        <v>783.33403785999997</v>
      </c>
      <c r="R70" s="16">
        <v>793.88158452000005</v>
      </c>
      <c r="S70" s="16">
        <v>821.85091294000028</v>
      </c>
      <c r="T70" s="16">
        <v>835.86938851000002</v>
      </c>
      <c r="U70" s="16">
        <v>853.16902704000006</v>
      </c>
      <c r="V70" s="16">
        <v>864.94766068000013</v>
      </c>
      <c r="W70" s="16">
        <v>822.07778896000013</v>
      </c>
      <c r="X70" s="16">
        <v>793.79855451999981</v>
      </c>
      <c r="Y70" s="16">
        <v>795.09411277000015</v>
      </c>
      <c r="Z70" s="16">
        <v>592.68185155000003</v>
      </c>
      <c r="AA70" s="16">
        <v>589.99715176000007</v>
      </c>
      <c r="AB70" s="16">
        <v>584.97202244999994</v>
      </c>
      <c r="AC70" s="16">
        <v>579.9796215099999</v>
      </c>
      <c r="AD70" s="16">
        <v>574.47397168999987</v>
      </c>
      <c r="AE70" s="16">
        <v>576.00428037000006</v>
      </c>
      <c r="AF70" s="16">
        <v>573.62823116999994</v>
      </c>
      <c r="AG70" s="16">
        <v>580.54146673999981</v>
      </c>
      <c r="AH70" s="16">
        <v>581.22821127000009</v>
      </c>
      <c r="AI70" s="16">
        <v>607.29534698999998</v>
      </c>
      <c r="AJ70" s="16">
        <v>608.55930624999974</v>
      </c>
      <c r="AK70" s="16">
        <v>639.38941912000007</v>
      </c>
      <c r="AL70" s="16">
        <v>616.89446659999999</v>
      </c>
      <c r="AM70" s="16">
        <v>639.14817232999985</v>
      </c>
      <c r="AN70" s="16">
        <v>630.84268166000004</v>
      </c>
      <c r="AO70" s="16">
        <v>610.39108376999991</v>
      </c>
      <c r="AP70" s="16">
        <v>611.97186655000007</v>
      </c>
      <c r="AQ70" s="16">
        <v>646.1600017999998</v>
      </c>
      <c r="AR70" s="16">
        <v>656.37152008999999</v>
      </c>
      <c r="AS70" s="16">
        <v>710.24711867999986</v>
      </c>
      <c r="AT70" s="16">
        <v>666.7405401699998</v>
      </c>
      <c r="AU70" s="16">
        <v>694.91890888</v>
      </c>
      <c r="AV70" s="16">
        <v>732.99781640999993</v>
      </c>
      <c r="AW70" s="16">
        <v>743.47002215999998</v>
      </c>
      <c r="AX70" s="16">
        <v>671.65697909000005</v>
      </c>
      <c r="AY70" s="16">
        <v>681.77579152999988</v>
      </c>
      <c r="AZ70" s="16">
        <v>677.90941935000012</v>
      </c>
      <c r="BA70" s="16">
        <v>662.35963635000007</v>
      </c>
      <c r="BB70" s="16">
        <v>659.33007049000003</v>
      </c>
      <c r="BC70" s="16">
        <v>660.94579302999989</v>
      </c>
      <c r="BD70" s="16">
        <v>668.21675413000003</v>
      </c>
      <c r="BE70" s="16">
        <v>681.57779466999978</v>
      </c>
      <c r="BF70" s="16">
        <v>688.48267543999987</v>
      </c>
      <c r="BG70" s="16">
        <v>682.00358566</v>
      </c>
      <c r="BH70" s="16">
        <v>719.5515241600001</v>
      </c>
      <c r="BI70" s="16">
        <v>769.72333291000007</v>
      </c>
      <c r="BJ70" s="16">
        <v>741.28449340000009</v>
      </c>
      <c r="BK70" s="16">
        <v>777.93242469000006</v>
      </c>
      <c r="BL70" s="16">
        <v>777.93242469000006</v>
      </c>
      <c r="BM70" s="16">
        <v>322.86816143000004</v>
      </c>
      <c r="BN70" s="16">
        <v>354.69280200999992</v>
      </c>
      <c r="BO70" s="16">
        <v>226.57545205000002</v>
      </c>
      <c r="BP70" s="16">
        <v>224.98269260999996</v>
      </c>
      <c r="BQ70" s="16">
        <v>233.00253591999996</v>
      </c>
      <c r="BR70" s="16">
        <v>231.50777950275511</v>
      </c>
      <c r="BS70" s="16">
        <v>233.59840138275513</v>
      </c>
      <c r="BT70" s="16">
        <v>278.47279005999997</v>
      </c>
      <c r="BU70" s="16">
        <v>285.07049182999998</v>
      </c>
      <c r="BV70" s="16">
        <v>214.72246017999996</v>
      </c>
      <c r="BW70" s="16">
        <v>213.11612978999997</v>
      </c>
      <c r="BX70" s="16">
        <v>212.22567038999998</v>
      </c>
      <c r="BY70" s="16">
        <v>205.62455376</v>
      </c>
      <c r="BZ70" s="16">
        <v>150.03421795</v>
      </c>
      <c r="CA70" s="16">
        <v>146.60571581999997</v>
      </c>
      <c r="CB70" s="16">
        <v>142.61876850999997</v>
      </c>
      <c r="CC70" s="16">
        <v>136.98328956</v>
      </c>
      <c r="CD70" s="16">
        <v>136.36997482000001</v>
      </c>
      <c r="CE70" s="16">
        <v>147.95945247999998</v>
      </c>
      <c r="CF70" s="16">
        <v>149.22921040999998</v>
      </c>
      <c r="CG70" s="16">
        <v>340.12823234000007</v>
      </c>
      <c r="CH70" s="16">
        <v>332.48078519999996</v>
      </c>
      <c r="CI70" s="16">
        <v>326.69022020000006</v>
      </c>
      <c r="CJ70" s="16">
        <v>325.05497436000007</v>
      </c>
      <c r="CK70" s="16">
        <v>334.48508350999998</v>
      </c>
      <c r="CL70" s="16">
        <v>330.38641976000002</v>
      </c>
      <c r="CM70" s="16">
        <v>325.98303865000003</v>
      </c>
      <c r="CN70" s="16">
        <v>313.36329487000006</v>
      </c>
      <c r="CO70" s="16">
        <v>304.65979411000001</v>
      </c>
      <c r="CP70" s="16">
        <v>316.08366114000012</v>
      </c>
      <c r="CQ70" s="16">
        <v>301.35993464000012</v>
      </c>
      <c r="CR70" s="16">
        <v>295.40804443999997</v>
      </c>
      <c r="CS70" s="16">
        <v>290.6887494099999</v>
      </c>
      <c r="CT70" s="16">
        <v>267.53313226999995</v>
      </c>
      <c r="CU70" s="16">
        <v>247.20649429000002</v>
      </c>
      <c r="CV70" s="16">
        <v>238.44287312999998</v>
      </c>
      <c r="CW70" s="16">
        <v>233.59555570000001</v>
      </c>
      <c r="CX70" s="16">
        <v>227.37100887099999</v>
      </c>
      <c r="CY70" s="16">
        <v>216.78185264000001</v>
      </c>
      <c r="CZ70" s="16">
        <v>213.15894127000001</v>
      </c>
      <c r="DA70" s="16">
        <v>210.82245686999997</v>
      </c>
      <c r="DB70" s="16">
        <v>204.41580205999992</v>
      </c>
      <c r="DC70" s="16">
        <v>202.71233026999997</v>
      </c>
      <c r="DD70" s="16">
        <v>202.38452403999997</v>
      </c>
      <c r="DE70" s="16">
        <v>253.58388013000999</v>
      </c>
      <c r="DF70" s="16">
        <v>240.90591465999998</v>
      </c>
      <c r="DG70" s="16">
        <v>235.82</v>
      </c>
      <c r="DH70" s="16">
        <v>234.60129619000006</v>
      </c>
      <c r="DI70" s="16">
        <v>231.22074614999997</v>
      </c>
      <c r="DJ70" s="16">
        <v>225.32989147999999</v>
      </c>
      <c r="DK70" s="16">
        <v>217.37337401999997</v>
      </c>
      <c r="DL70" s="16">
        <v>204.35722056999998</v>
      </c>
      <c r="DM70" s="16">
        <v>197.90891016000003</v>
      </c>
      <c r="DN70" s="16">
        <v>201.85190468000002</v>
      </c>
      <c r="DO70" s="16">
        <v>189.45519610999997</v>
      </c>
      <c r="DP70" s="16">
        <v>194.64078741999998</v>
      </c>
      <c r="DQ70" s="16">
        <v>208.65754723999999</v>
      </c>
      <c r="DR70" s="16">
        <v>192.82050552999993</v>
      </c>
      <c r="DS70" s="16">
        <v>192.30689944</v>
      </c>
      <c r="DT70" s="16">
        <v>187.69695025000001</v>
      </c>
      <c r="DU70" s="16">
        <v>201.68411944000002</v>
      </c>
      <c r="DV70" s="16">
        <v>198.29246729000002</v>
      </c>
      <c r="DW70" s="16">
        <v>426.71821014000005</v>
      </c>
      <c r="DX70" s="16">
        <v>408.90006782999995</v>
      </c>
      <c r="DY70" s="16">
        <v>452.80601658</v>
      </c>
      <c r="DZ70" s="16">
        <v>491.56148910999997</v>
      </c>
    </row>
    <row r="71" spans="1:130" ht="13" x14ac:dyDescent="0.3">
      <c r="A71" s="15" t="s">
        <v>83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16">
        <v>0</v>
      </c>
      <c r="AA71" s="16">
        <v>0</v>
      </c>
      <c r="AB71" s="16">
        <v>0</v>
      </c>
      <c r="AC71" s="16">
        <v>0</v>
      </c>
      <c r="AD71" s="16">
        <v>0</v>
      </c>
      <c r="AE71" s="16">
        <v>0</v>
      </c>
      <c r="AF71" s="16">
        <v>0</v>
      </c>
      <c r="AG71" s="16">
        <v>0</v>
      </c>
      <c r="AH71" s="16">
        <v>0</v>
      </c>
      <c r="AI71" s="16">
        <v>0</v>
      </c>
      <c r="AJ71" s="16">
        <v>0</v>
      </c>
      <c r="AK71" s="16">
        <v>0</v>
      </c>
      <c r="AL71" s="16">
        <v>0</v>
      </c>
      <c r="AM71" s="16">
        <v>0</v>
      </c>
      <c r="AN71" s="16">
        <v>0</v>
      </c>
      <c r="AO71" s="16">
        <v>0</v>
      </c>
      <c r="AP71" s="16">
        <v>0</v>
      </c>
      <c r="AQ71" s="16">
        <v>0</v>
      </c>
      <c r="AR71" s="16">
        <v>0</v>
      </c>
      <c r="AS71" s="16">
        <v>0</v>
      </c>
      <c r="AT71" s="16">
        <v>0</v>
      </c>
      <c r="AU71" s="16">
        <v>0</v>
      </c>
      <c r="AV71" s="16">
        <v>0</v>
      </c>
      <c r="AW71" s="16">
        <v>0</v>
      </c>
      <c r="AX71" s="16">
        <v>0</v>
      </c>
      <c r="AY71" s="16">
        <v>0</v>
      </c>
      <c r="AZ71" s="16">
        <v>0</v>
      </c>
      <c r="BA71" s="16">
        <v>0</v>
      </c>
      <c r="BB71" s="16">
        <v>0</v>
      </c>
      <c r="BC71" s="16">
        <v>0</v>
      </c>
      <c r="BD71" s="16">
        <v>0</v>
      </c>
      <c r="BE71" s="16">
        <v>0</v>
      </c>
      <c r="BF71" s="16">
        <v>0</v>
      </c>
      <c r="BG71" s="16">
        <v>0</v>
      </c>
      <c r="BH71" s="16">
        <v>0</v>
      </c>
      <c r="BI71" s="16">
        <v>0</v>
      </c>
      <c r="BJ71" s="16">
        <v>0</v>
      </c>
      <c r="BK71" s="16">
        <v>0</v>
      </c>
      <c r="BL71" s="16">
        <v>0</v>
      </c>
      <c r="BM71" s="16">
        <v>0</v>
      </c>
      <c r="BN71" s="16"/>
      <c r="BO71" s="16"/>
      <c r="BP71" s="16">
        <v>0</v>
      </c>
      <c r="BQ71" s="16">
        <v>0</v>
      </c>
      <c r="BR71" s="16">
        <v>0</v>
      </c>
      <c r="BS71" s="16">
        <v>0</v>
      </c>
      <c r="BT71" s="16">
        <v>0</v>
      </c>
      <c r="BU71" s="16">
        <v>0</v>
      </c>
      <c r="BV71" s="16">
        <v>0</v>
      </c>
      <c r="BW71" s="16">
        <v>0</v>
      </c>
      <c r="BX71" s="16">
        <v>0</v>
      </c>
      <c r="BY71" s="16">
        <v>0</v>
      </c>
      <c r="BZ71" s="16">
        <v>0</v>
      </c>
      <c r="CA71" s="16">
        <v>0</v>
      </c>
      <c r="CB71" s="16">
        <v>0</v>
      </c>
      <c r="CC71" s="16">
        <v>0</v>
      </c>
      <c r="CD71" s="16">
        <v>0</v>
      </c>
      <c r="CE71" s="16">
        <v>0</v>
      </c>
      <c r="CF71" s="16">
        <v>0</v>
      </c>
      <c r="CG71" s="16">
        <v>0</v>
      </c>
      <c r="CH71" s="16">
        <v>0</v>
      </c>
      <c r="CI71" s="16">
        <v>0</v>
      </c>
      <c r="CJ71" s="16">
        <v>0</v>
      </c>
      <c r="CK71" s="16">
        <v>0</v>
      </c>
      <c r="CL71" s="16">
        <v>0</v>
      </c>
      <c r="CM71" s="16">
        <v>0</v>
      </c>
      <c r="CN71" s="16">
        <v>0</v>
      </c>
      <c r="CO71" s="16">
        <v>0</v>
      </c>
      <c r="CP71" s="16">
        <v>0</v>
      </c>
      <c r="CQ71" s="16">
        <v>0</v>
      </c>
      <c r="CR71" s="16">
        <v>0</v>
      </c>
      <c r="CS71" s="16">
        <v>0</v>
      </c>
      <c r="CT71" s="16">
        <v>0</v>
      </c>
      <c r="CU71" s="16">
        <v>0</v>
      </c>
      <c r="CV71" s="16">
        <v>0</v>
      </c>
      <c r="CW71" s="16">
        <v>0</v>
      </c>
      <c r="CX71" s="16">
        <v>0</v>
      </c>
      <c r="CY71" s="16">
        <v>0</v>
      </c>
      <c r="CZ71" s="16">
        <v>0</v>
      </c>
      <c r="DA71" s="16">
        <v>0</v>
      </c>
      <c r="DB71" s="16">
        <v>0</v>
      </c>
      <c r="DC71" s="16">
        <v>0</v>
      </c>
      <c r="DD71" s="16">
        <v>0</v>
      </c>
      <c r="DE71" s="16">
        <v>0</v>
      </c>
      <c r="DF71" s="16">
        <v>0</v>
      </c>
      <c r="DG71" s="16">
        <v>0</v>
      </c>
      <c r="DH71" s="16">
        <v>0</v>
      </c>
      <c r="DI71" s="16">
        <v>0</v>
      </c>
      <c r="DJ71" s="16">
        <v>0</v>
      </c>
      <c r="DK71" s="16">
        <v>0</v>
      </c>
      <c r="DL71" s="16">
        <v>0</v>
      </c>
      <c r="DM71" s="16">
        <v>0</v>
      </c>
      <c r="DN71" s="16">
        <v>0</v>
      </c>
      <c r="DO71" s="16">
        <v>0</v>
      </c>
      <c r="DP71" s="16">
        <v>0</v>
      </c>
      <c r="DQ71" s="16">
        <v>0</v>
      </c>
      <c r="DR71" s="16">
        <v>0</v>
      </c>
      <c r="DS71" s="16">
        <v>0</v>
      </c>
      <c r="DT71" s="16">
        <v>0</v>
      </c>
      <c r="DU71" s="16">
        <v>0</v>
      </c>
      <c r="DV71" s="16">
        <v>0</v>
      </c>
      <c r="DW71" s="16">
        <v>0</v>
      </c>
      <c r="DX71" s="16">
        <v>0</v>
      </c>
      <c r="DY71" s="16">
        <v>0</v>
      </c>
      <c r="DZ71" s="16">
        <v>0</v>
      </c>
    </row>
    <row r="72" spans="1:130" ht="13" x14ac:dyDescent="0.3">
      <c r="A72" s="15" t="s">
        <v>84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16">
        <v>0</v>
      </c>
      <c r="AA72" s="16">
        <v>0</v>
      </c>
      <c r="AB72" s="16">
        <v>0</v>
      </c>
      <c r="AC72" s="16">
        <v>0</v>
      </c>
      <c r="AD72" s="16">
        <v>0</v>
      </c>
      <c r="AE72" s="16">
        <v>0</v>
      </c>
      <c r="AF72" s="16">
        <v>0</v>
      </c>
      <c r="AG72" s="16">
        <v>0</v>
      </c>
      <c r="AH72" s="16">
        <v>0</v>
      </c>
      <c r="AI72" s="16">
        <v>0</v>
      </c>
      <c r="AJ72" s="16">
        <v>0</v>
      </c>
      <c r="AK72" s="16">
        <v>0</v>
      </c>
      <c r="AL72" s="16">
        <v>0</v>
      </c>
      <c r="AM72" s="16">
        <v>0</v>
      </c>
      <c r="AN72" s="16">
        <v>0</v>
      </c>
      <c r="AO72" s="16">
        <v>0</v>
      </c>
      <c r="AP72" s="16">
        <v>0</v>
      </c>
      <c r="AQ72" s="16">
        <v>0</v>
      </c>
      <c r="AR72" s="16">
        <v>0</v>
      </c>
      <c r="AS72" s="16">
        <v>0</v>
      </c>
      <c r="AT72" s="16">
        <v>0</v>
      </c>
      <c r="AU72" s="16">
        <v>0</v>
      </c>
      <c r="AV72" s="16">
        <v>0</v>
      </c>
      <c r="AW72" s="16">
        <v>0</v>
      </c>
      <c r="AX72" s="16">
        <v>0</v>
      </c>
      <c r="AY72" s="16">
        <v>0</v>
      </c>
      <c r="AZ72" s="16">
        <v>0</v>
      </c>
      <c r="BA72" s="16">
        <v>0</v>
      </c>
      <c r="BB72" s="16">
        <v>0</v>
      </c>
      <c r="BC72" s="16">
        <v>0</v>
      </c>
      <c r="BD72" s="16">
        <v>0</v>
      </c>
      <c r="BE72" s="16">
        <v>0</v>
      </c>
      <c r="BF72" s="16">
        <v>0</v>
      </c>
      <c r="BG72" s="16">
        <v>0</v>
      </c>
      <c r="BH72" s="16">
        <v>0</v>
      </c>
      <c r="BI72" s="16">
        <v>0</v>
      </c>
      <c r="BJ72" s="16">
        <v>0</v>
      </c>
      <c r="BK72" s="16">
        <v>0</v>
      </c>
      <c r="BL72" s="16">
        <v>0</v>
      </c>
      <c r="BM72" s="16">
        <v>0</v>
      </c>
      <c r="BN72" s="16"/>
      <c r="BO72" s="16"/>
      <c r="BP72" s="16">
        <v>0</v>
      </c>
      <c r="BQ72" s="16">
        <v>0</v>
      </c>
      <c r="BR72" s="16">
        <v>0</v>
      </c>
      <c r="BS72" s="16">
        <v>0</v>
      </c>
      <c r="BT72" s="16">
        <v>0</v>
      </c>
      <c r="BU72" s="16">
        <v>0</v>
      </c>
      <c r="BV72" s="16">
        <v>0</v>
      </c>
      <c r="BW72" s="16">
        <v>0</v>
      </c>
      <c r="BX72" s="16">
        <v>0</v>
      </c>
      <c r="BY72" s="16">
        <v>0</v>
      </c>
      <c r="BZ72" s="16">
        <v>0</v>
      </c>
      <c r="CA72" s="16">
        <v>0</v>
      </c>
      <c r="CB72" s="16">
        <v>0</v>
      </c>
      <c r="CC72" s="16">
        <v>0</v>
      </c>
      <c r="CD72" s="16">
        <v>0</v>
      </c>
      <c r="CE72" s="16">
        <v>0</v>
      </c>
      <c r="CF72" s="16">
        <v>0</v>
      </c>
      <c r="CG72" s="16">
        <v>0</v>
      </c>
      <c r="CH72" s="16">
        <v>0</v>
      </c>
      <c r="CI72" s="16">
        <v>0</v>
      </c>
      <c r="CJ72" s="16">
        <v>0</v>
      </c>
      <c r="CK72" s="16">
        <v>0</v>
      </c>
      <c r="CL72" s="16">
        <v>0</v>
      </c>
      <c r="CM72" s="16">
        <v>0</v>
      </c>
      <c r="CN72" s="16">
        <v>0</v>
      </c>
      <c r="CO72" s="16">
        <v>0</v>
      </c>
      <c r="CP72" s="16">
        <v>0</v>
      </c>
      <c r="CQ72" s="16">
        <v>0</v>
      </c>
      <c r="CR72" s="16">
        <v>0</v>
      </c>
      <c r="CS72" s="16">
        <v>0</v>
      </c>
      <c r="CT72" s="16">
        <v>0</v>
      </c>
      <c r="CU72" s="16">
        <v>0</v>
      </c>
      <c r="CV72" s="16">
        <v>0</v>
      </c>
      <c r="CW72" s="16">
        <v>0</v>
      </c>
      <c r="CX72" s="16">
        <v>0</v>
      </c>
      <c r="CY72" s="16">
        <v>0</v>
      </c>
      <c r="CZ72" s="16">
        <v>0</v>
      </c>
      <c r="DA72" s="16">
        <v>0</v>
      </c>
      <c r="DB72" s="16">
        <v>0</v>
      </c>
      <c r="DC72" s="16">
        <v>0</v>
      </c>
      <c r="DD72" s="16">
        <v>0</v>
      </c>
      <c r="DE72" s="16">
        <v>0</v>
      </c>
      <c r="DF72" s="16">
        <v>0</v>
      </c>
      <c r="DG72" s="16">
        <v>0</v>
      </c>
      <c r="DH72" s="16">
        <v>0</v>
      </c>
      <c r="DI72" s="16">
        <v>0</v>
      </c>
      <c r="DJ72" s="16">
        <v>0</v>
      </c>
      <c r="DK72" s="16">
        <v>0</v>
      </c>
      <c r="DL72" s="16">
        <v>0</v>
      </c>
      <c r="DM72" s="16">
        <v>0</v>
      </c>
      <c r="DN72" s="16">
        <v>0</v>
      </c>
      <c r="DO72" s="16">
        <v>0</v>
      </c>
      <c r="DP72" s="16">
        <v>0</v>
      </c>
      <c r="DQ72" s="16">
        <v>0</v>
      </c>
      <c r="DR72" s="16">
        <v>0</v>
      </c>
      <c r="DS72" s="16">
        <v>0</v>
      </c>
      <c r="DT72" s="16">
        <v>0</v>
      </c>
      <c r="DU72" s="16">
        <v>0</v>
      </c>
      <c r="DV72" s="16">
        <v>0</v>
      </c>
      <c r="DW72" s="16">
        <v>0</v>
      </c>
      <c r="DX72" s="16">
        <v>0</v>
      </c>
      <c r="DY72" s="16">
        <v>0</v>
      </c>
      <c r="DZ72" s="16">
        <v>0</v>
      </c>
    </row>
    <row r="73" spans="1:130" ht="13" x14ac:dyDescent="0.3">
      <c r="A73" s="15" t="s">
        <v>85</v>
      </c>
      <c r="B73" s="16">
        <v>160.48249999999999</v>
      </c>
      <c r="C73" s="16">
        <v>257.28133675999999</v>
      </c>
      <c r="D73" s="16">
        <v>166.30603519999997</v>
      </c>
      <c r="E73" s="16">
        <v>176.24684015000003</v>
      </c>
      <c r="F73" s="16">
        <v>168.7663158</v>
      </c>
      <c r="G73" s="16">
        <v>166.46628580000001</v>
      </c>
      <c r="H73" s="16">
        <v>168.43790493</v>
      </c>
      <c r="I73" s="16">
        <v>175.91390493</v>
      </c>
      <c r="J73" s="16">
        <v>175.16536786000003</v>
      </c>
      <c r="K73" s="16">
        <v>182.56050752000002</v>
      </c>
      <c r="L73" s="16">
        <v>181.33993712</v>
      </c>
      <c r="M73" s="16">
        <v>185.80136450999998</v>
      </c>
      <c r="N73" s="16">
        <v>101.58885545</v>
      </c>
      <c r="O73" s="16">
        <v>100.77666031000001</v>
      </c>
      <c r="P73" s="16">
        <v>106.09104031</v>
      </c>
      <c r="Q73" s="16">
        <v>117.52814031</v>
      </c>
      <c r="R73" s="16">
        <v>118.658</v>
      </c>
      <c r="S73" s="16">
        <v>206.86664041</v>
      </c>
      <c r="T73" s="16">
        <v>229.22292041</v>
      </c>
      <c r="U73" s="16">
        <v>214.73120030999999</v>
      </c>
      <c r="V73" s="16">
        <v>211.26022717999999</v>
      </c>
      <c r="W73" s="16">
        <v>221.43033569000002</v>
      </c>
      <c r="X73" s="16">
        <v>223.56083569</v>
      </c>
      <c r="Y73" s="16">
        <v>475.36683568999996</v>
      </c>
      <c r="Z73" s="16">
        <v>161.66684599999999</v>
      </c>
      <c r="AA73" s="16">
        <v>162.19622999999999</v>
      </c>
      <c r="AB73" s="16">
        <v>161.31791200009999</v>
      </c>
      <c r="AC73" s="16">
        <v>163.297775841</v>
      </c>
      <c r="AD73" s="16">
        <v>160.77938827099999</v>
      </c>
      <c r="AE73" s="16">
        <v>165.56406493099999</v>
      </c>
      <c r="AF73" s="16">
        <v>164.372114431</v>
      </c>
      <c r="AG73" s="16">
        <v>156.99006301099999</v>
      </c>
      <c r="AH73" s="16">
        <v>143.50352695099997</v>
      </c>
      <c r="AI73" s="16">
        <v>133.18721124999999</v>
      </c>
      <c r="AJ73" s="16">
        <v>119.43828000999999</v>
      </c>
      <c r="AK73" s="16">
        <v>100.1255</v>
      </c>
      <c r="AL73" s="16">
        <v>125.05249638999997</v>
      </c>
      <c r="AM73" s="16">
        <v>121.88613000000001</v>
      </c>
      <c r="AN73" s="16">
        <v>120.58855527999999</v>
      </c>
      <c r="AO73" s="16">
        <v>169.08761967999996</v>
      </c>
      <c r="AP73" s="16">
        <v>178.36040658000002</v>
      </c>
      <c r="AQ73" s="16">
        <v>186.32328834999998</v>
      </c>
      <c r="AR73" s="16">
        <v>208.06314737</v>
      </c>
      <c r="AS73" s="16">
        <v>157.46785875999998</v>
      </c>
      <c r="AT73" s="16">
        <v>162.91569881999999</v>
      </c>
      <c r="AU73" s="16">
        <v>170.98610837000001</v>
      </c>
      <c r="AV73" s="16">
        <v>171.21522349999998</v>
      </c>
      <c r="AW73" s="16">
        <v>172.31163850000002</v>
      </c>
      <c r="AX73" s="16">
        <v>177.12159133000003</v>
      </c>
      <c r="AY73" s="16">
        <v>170.52599810000001</v>
      </c>
      <c r="AZ73" s="16">
        <v>244.94909810000001</v>
      </c>
      <c r="BA73" s="16">
        <v>248.24640722999999</v>
      </c>
      <c r="BB73" s="16">
        <v>263.42206722999998</v>
      </c>
      <c r="BC73" s="16">
        <v>251.16924722999997</v>
      </c>
      <c r="BD73" s="16">
        <v>254.45288067999999</v>
      </c>
      <c r="BE73" s="16">
        <v>260.44408439</v>
      </c>
      <c r="BF73" s="16">
        <v>264.34041211000005</v>
      </c>
      <c r="BG73" s="16">
        <v>267.01052747</v>
      </c>
      <c r="BH73" s="16">
        <v>306.12373088999999</v>
      </c>
      <c r="BI73" s="16">
        <v>312.49936997999998</v>
      </c>
      <c r="BJ73" s="16">
        <v>298.28885830000002</v>
      </c>
      <c r="BK73" s="16">
        <v>302.75208651999998</v>
      </c>
      <c r="BL73" s="16">
        <v>302.75208651999998</v>
      </c>
      <c r="BM73" s="16">
        <v>274.07329722000003</v>
      </c>
      <c r="BN73" s="16">
        <v>240.70042502000001</v>
      </c>
      <c r="BO73" s="16">
        <v>149.4041513</v>
      </c>
      <c r="BP73" s="16">
        <v>141.71533794999999</v>
      </c>
      <c r="BQ73" s="16">
        <v>137.87254095</v>
      </c>
      <c r="BR73" s="16">
        <v>137.87254095</v>
      </c>
      <c r="BS73" s="16">
        <v>134.75052495</v>
      </c>
      <c r="BT73" s="16">
        <v>148.05169494999998</v>
      </c>
      <c r="BU73" s="16">
        <v>149.5415903</v>
      </c>
      <c r="BV73" s="16">
        <v>108.93704</v>
      </c>
      <c r="BW73" s="16">
        <v>111.17626</v>
      </c>
      <c r="BX73" s="16">
        <v>111.05126999999999</v>
      </c>
      <c r="BY73" s="16">
        <v>111.82526999999999</v>
      </c>
      <c r="BZ73" s="16">
        <v>111.81826999999998</v>
      </c>
      <c r="CA73" s="16">
        <v>121.08047999999998</v>
      </c>
      <c r="CB73" s="16">
        <v>122.13713</v>
      </c>
      <c r="CC73" s="16">
        <v>119.78513000000001</v>
      </c>
      <c r="CD73" s="16">
        <v>123.78515000000002</v>
      </c>
      <c r="CE73" s="16">
        <v>132.87996000000001</v>
      </c>
      <c r="CF73" s="16">
        <v>131.91196000000002</v>
      </c>
      <c r="CG73" s="16">
        <v>130.69757999999999</v>
      </c>
      <c r="CH73" s="16">
        <v>130.73029</v>
      </c>
      <c r="CI73" s="16">
        <v>130.73029</v>
      </c>
      <c r="CJ73" s="16">
        <v>130.49229</v>
      </c>
      <c r="CK73" s="16">
        <v>130.49229</v>
      </c>
      <c r="CL73" s="16">
        <v>137.69049999999999</v>
      </c>
      <c r="CM73" s="16">
        <v>137.17822000000001</v>
      </c>
      <c r="CN73" s="16">
        <v>147.14692000000002</v>
      </c>
      <c r="CO73" s="16">
        <v>147.14692000000002</v>
      </c>
      <c r="CP73" s="16">
        <v>154.29118</v>
      </c>
      <c r="CQ73" s="16">
        <v>139.58524999999997</v>
      </c>
      <c r="CR73" s="16">
        <v>297.59174999999999</v>
      </c>
      <c r="CS73" s="16">
        <v>297.59174999999999</v>
      </c>
      <c r="CT73" s="16">
        <v>308.93448999999998</v>
      </c>
      <c r="CU73" s="16">
        <v>308.93448999999998</v>
      </c>
      <c r="CV73" s="16">
        <v>308.93448999999998</v>
      </c>
      <c r="CW73" s="16">
        <v>311.06556999999992</v>
      </c>
      <c r="CX73" s="16">
        <v>311.06556999999992</v>
      </c>
      <c r="CY73" s="16">
        <v>319.44317000000007</v>
      </c>
      <c r="CZ73" s="16">
        <v>323.50801000000001</v>
      </c>
      <c r="DA73" s="16">
        <v>323.50801000000001</v>
      </c>
      <c r="DB73" s="16">
        <v>323.50801000000001</v>
      </c>
      <c r="DC73" s="16">
        <v>334.65760999999998</v>
      </c>
      <c r="DD73" s="16">
        <v>334.65760999999998</v>
      </c>
      <c r="DE73" s="16">
        <v>337.17760999999996</v>
      </c>
      <c r="DF73" s="16">
        <v>340.05617999999993</v>
      </c>
      <c r="DG73" s="16">
        <v>339.68</v>
      </c>
      <c r="DH73" s="16">
        <v>190.32275999999999</v>
      </c>
      <c r="DI73" s="16">
        <v>188.24929999999998</v>
      </c>
      <c r="DJ73" s="16">
        <v>201.97193999999999</v>
      </c>
      <c r="DK73" s="16">
        <v>230.82601</v>
      </c>
      <c r="DL73" s="16">
        <v>230.97531129999999</v>
      </c>
      <c r="DM73" s="16">
        <v>231.10378130000001</v>
      </c>
      <c r="DN73" s="16">
        <v>253.56717130000001</v>
      </c>
      <c r="DO73" s="16">
        <v>157.92064701999999</v>
      </c>
      <c r="DP73" s="16">
        <v>190.37064702000001</v>
      </c>
      <c r="DQ73" s="16">
        <v>190.37064702000001</v>
      </c>
      <c r="DR73" s="16">
        <v>192.48717435</v>
      </c>
      <c r="DS73" s="16">
        <v>287.99847133000003</v>
      </c>
      <c r="DT73" s="16">
        <v>322.99847133000003</v>
      </c>
      <c r="DU73" s="16">
        <v>351.49534276999992</v>
      </c>
      <c r="DV73" s="16">
        <v>375.59534277000006</v>
      </c>
      <c r="DW73" s="16">
        <v>375.59534434999995</v>
      </c>
      <c r="DX73" s="16">
        <v>426.42893702999999</v>
      </c>
      <c r="DY73" s="16">
        <v>421.62893702999997</v>
      </c>
      <c r="DZ73" s="16">
        <v>438.67016703000002</v>
      </c>
    </row>
    <row r="74" spans="1:130" ht="13" x14ac:dyDescent="0.3">
      <c r="A74" s="15" t="s">
        <v>86</v>
      </c>
      <c r="B74" s="16">
        <v>62.349765339999998</v>
      </c>
      <c r="C74" s="16">
        <v>47.917595179999992</v>
      </c>
      <c r="D74" s="16">
        <v>46.022076180000006</v>
      </c>
      <c r="E74" s="16">
        <v>47.718310840000008</v>
      </c>
      <c r="F74" s="16">
        <v>49.617066180000002</v>
      </c>
      <c r="G74" s="16">
        <v>95.114513069999987</v>
      </c>
      <c r="H74" s="16">
        <v>91.331640319999991</v>
      </c>
      <c r="I74" s="16">
        <v>91.256289579999986</v>
      </c>
      <c r="J74" s="16">
        <v>92.05420303999999</v>
      </c>
      <c r="K74" s="16">
        <v>90.1</v>
      </c>
      <c r="L74" s="16">
        <v>87.4</v>
      </c>
      <c r="M74" s="16">
        <v>86.4</v>
      </c>
      <c r="N74" s="16">
        <v>33.74</v>
      </c>
      <c r="O74" s="16">
        <v>33.73377</v>
      </c>
      <c r="P74" s="16">
        <v>73.727059999999994</v>
      </c>
      <c r="Q74" s="16">
        <v>74.320539999999994</v>
      </c>
      <c r="R74" s="16">
        <v>74.313630000000003</v>
      </c>
      <c r="S74" s="16">
        <v>87.06747</v>
      </c>
      <c r="T74" s="16">
        <v>85.182223579999985</v>
      </c>
      <c r="U74" s="16">
        <v>88.0087805</v>
      </c>
      <c r="V74" s="16">
        <v>88.000650499999992</v>
      </c>
      <c r="W74" s="16">
        <v>94.016053790000001</v>
      </c>
      <c r="X74" s="16">
        <v>89.44648196</v>
      </c>
      <c r="Y74" s="16">
        <v>104.43781196</v>
      </c>
      <c r="Z74" s="16">
        <v>53.959000000000003</v>
      </c>
      <c r="AA74" s="16">
        <v>53.949774739999995</v>
      </c>
      <c r="AB74" s="16">
        <v>53.942524739999996</v>
      </c>
      <c r="AC74" s="16">
        <v>42.790475099999995</v>
      </c>
      <c r="AD74" s="16">
        <v>42.783235099999999</v>
      </c>
      <c r="AE74" s="16">
        <v>47.237258619999999</v>
      </c>
      <c r="AF74" s="16">
        <v>47.242200049999994</v>
      </c>
      <c r="AG74" s="16">
        <v>57.189627460000004</v>
      </c>
      <c r="AH74" s="16">
        <v>52.499654489999998</v>
      </c>
      <c r="AI74" s="16">
        <v>61.225348050000001</v>
      </c>
      <c r="AJ74" s="16">
        <v>70.672580420000003</v>
      </c>
      <c r="AK74" s="16">
        <v>92.365093839999972</v>
      </c>
      <c r="AL74" s="16">
        <v>78.36776046</v>
      </c>
      <c r="AM74" s="16">
        <v>77.226318469999995</v>
      </c>
      <c r="AN74" s="16">
        <v>74.126318470000001</v>
      </c>
      <c r="AO74" s="16">
        <v>28.085138149999999</v>
      </c>
      <c r="AP74" s="16">
        <v>14.93335006</v>
      </c>
      <c r="AQ74" s="16">
        <v>14.363850060000001</v>
      </c>
      <c r="AR74" s="16">
        <v>10.863850060000001</v>
      </c>
      <c r="AS74" s="16">
        <v>17.56381506</v>
      </c>
      <c r="AT74" s="16">
        <v>17.56381506</v>
      </c>
      <c r="AU74" s="16">
        <v>17.56381506</v>
      </c>
      <c r="AV74" s="16">
        <v>17.56381506</v>
      </c>
      <c r="AW74" s="16">
        <v>17.56381506</v>
      </c>
      <c r="AX74" s="16">
        <v>17.56381506</v>
      </c>
      <c r="AY74" s="16">
        <v>16.06381506</v>
      </c>
      <c r="AZ74" s="16">
        <v>16.06381506</v>
      </c>
      <c r="BA74" s="16">
        <v>16.06381506</v>
      </c>
      <c r="BB74" s="16">
        <v>16.06381506</v>
      </c>
      <c r="BC74" s="16">
        <v>16.06381506</v>
      </c>
      <c r="BD74" s="16">
        <v>11.863850060000001</v>
      </c>
      <c r="BE74" s="16">
        <v>9</v>
      </c>
      <c r="BF74" s="16">
        <v>18.5</v>
      </c>
      <c r="BG74" s="16">
        <v>18.5</v>
      </c>
      <c r="BH74" s="16">
        <v>18</v>
      </c>
      <c r="BI74" s="16">
        <v>17</v>
      </c>
      <c r="BJ74" s="16">
        <v>16.7</v>
      </c>
      <c r="BK74" s="16">
        <v>16.7</v>
      </c>
      <c r="BL74" s="16">
        <v>16.7</v>
      </c>
      <c r="BM74" s="16">
        <v>16.7</v>
      </c>
      <c r="BN74" s="16">
        <v>53.580422200000001</v>
      </c>
      <c r="BO74" s="16">
        <v>48.411811199999995</v>
      </c>
      <c r="BP74" s="16">
        <v>54.043811199999993</v>
      </c>
      <c r="BQ74" s="16">
        <v>55.770859999999999</v>
      </c>
      <c r="BR74" s="16">
        <v>53.382079999999995</v>
      </c>
      <c r="BS74" s="16">
        <v>56.101320000000001</v>
      </c>
      <c r="BT74" s="16">
        <v>59.900313879999999</v>
      </c>
      <c r="BU74" s="16">
        <v>59.056255399999998</v>
      </c>
      <c r="BV74" s="16">
        <v>58.856748660000001</v>
      </c>
      <c r="BW74" s="16">
        <v>53.488528659999993</v>
      </c>
      <c r="BX74" s="16">
        <v>64.1726271</v>
      </c>
      <c r="BY74" s="16">
        <v>78.117845100000011</v>
      </c>
      <c r="BZ74" s="16">
        <v>77.972615100000013</v>
      </c>
      <c r="CA74" s="16">
        <v>78.768152970000017</v>
      </c>
      <c r="CB74" s="16">
        <v>78.632087930000012</v>
      </c>
      <c r="CC74" s="16">
        <v>76.423667930000022</v>
      </c>
      <c r="CD74" s="16">
        <v>75.683053300000026</v>
      </c>
      <c r="CE74" s="16">
        <v>74.466261030000027</v>
      </c>
      <c r="CF74" s="16">
        <v>74.482061880000018</v>
      </c>
      <c r="CG74" s="16">
        <v>68.792412440000035</v>
      </c>
      <c r="CH74" s="16">
        <v>71.215544560000041</v>
      </c>
      <c r="CI74" s="16">
        <v>59.518430560000027</v>
      </c>
      <c r="CJ74" s="16">
        <v>64.202392050000029</v>
      </c>
      <c r="CK74" s="16">
        <v>72.582135980000018</v>
      </c>
      <c r="CL74" s="16">
        <v>74.702703270000029</v>
      </c>
      <c r="CM74" s="16">
        <v>75.768370250000032</v>
      </c>
      <c r="CN74" s="16">
        <v>77.599870940000017</v>
      </c>
      <c r="CO74" s="16">
        <v>79.799870940000019</v>
      </c>
      <c r="CP74" s="16">
        <v>79.516170940000023</v>
      </c>
      <c r="CQ74" s="16">
        <v>79.030776930000016</v>
      </c>
      <c r="CR74" s="16">
        <v>42.743685510000027</v>
      </c>
      <c r="CS74" s="16">
        <v>30.081703310000034</v>
      </c>
      <c r="CT74" s="16">
        <v>30.21325892000003</v>
      </c>
      <c r="CU74" s="16">
        <v>30.201035020000031</v>
      </c>
      <c r="CV74" s="16">
        <v>29.68580560000003</v>
      </c>
      <c r="CW74" s="16">
        <v>28.278112580000002</v>
      </c>
      <c r="CX74" s="16">
        <v>29.497463629999999</v>
      </c>
      <c r="CY74" s="16">
        <v>32.9849107</v>
      </c>
      <c r="CZ74" s="16">
        <v>28.398933829999994</v>
      </c>
      <c r="DA74" s="16">
        <v>32.904988760000002</v>
      </c>
      <c r="DB74" s="16">
        <v>21.948059759999996</v>
      </c>
      <c r="DC74" s="16">
        <v>21.944219759999996</v>
      </c>
      <c r="DD74" s="16">
        <v>21.944219759999996</v>
      </c>
      <c r="DE74" s="16">
        <v>11.960242549999998</v>
      </c>
      <c r="DF74" s="16">
        <v>11.795063519999998</v>
      </c>
      <c r="DG74" s="16">
        <v>13.07</v>
      </c>
      <c r="DH74" s="16">
        <v>13.088523519999999</v>
      </c>
      <c r="DI74" s="16">
        <v>13.095363519999999</v>
      </c>
      <c r="DJ74" s="16">
        <v>10.349640079999997</v>
      </c>
      <c r="DK74" s="16">
        <v>5.6374900799999974</v>
      </c>
      <c r="DL74" s="16">
        <v>5.5671664499999975</v>
      </c>
      <c r="DM74" s="16">
        <v>5.567036449999998</v>
      </c>
      <c r="DN74" s="16">
        <v>5.566426449999998</v>
      </c>
      <c r="DO74" s="16">
        <v>5.5136400699999983</v>
      </c>
      <c r="DP74" s="16">
        <v>5.5140300699999978</v>
      </c>
      <c r="DQ74" s="16">
        <v>5.5144100699999994</v>
      </c>
      <c r="DR74" s="16">
        <v>5.3195388799999979</v>
      </c>
      <c r="DS74" s="16">
        <v>5.2298433799999975</v>
      </c>
      <c r="DT74" s="16">
        <v>11.187836279999997</v>
      </c>
      <c r="DU74" s="16">
        <v>11.150741039999998</v>
      </c>
      <c r="DV74" s="16">
        <v>12.747921879999996</v>
      </c>
      <c r="DW74" s="16">
        <v>12.710739249999996</v>
      </c>
      <c r="DX74" s="16">
        <v>13.647869409999995</v>
      </c>
      <c r="DY74" s="16">
        <v>13.581431109999997</v>
      </c>
      <c r="DZ74" s="16">
        <v>46.025391319999997</v>
      </c>
    </row>
    <row r="75" spans="1:130" ht="13" x14ac:dyDescent="0.3">
      <c r="A75" s="15" t="s">
        <v>87</v>
      </c>
      <c r="B75" s="16">
        <v>1980.57606885</v>
      </c>
      <c r="C75" s="16">
        <v>2055.0389246500008</v>
      </c>
      <c r="D75" s="16">
        <v>1904.2424223799997</v>
      </c>
      <c r="E75" s="16">
        <v>1858.2767666099996</v>
      </c>
      <c r="F75" s="16">
        <v>1847.7119180499999</v>
      </c>
      <c r="G75" s="16">
        <v>1857.53511316</v>
      </c>
      <c r="H75" s="16">
        <v>1809.3553411599999</v>
      </c>
      <c r="I75" s="16">
        <v>1793.63926814</v>
      </c>
      <c r="J75" s="16">
        <v>1787.7981492899999</v>
      </c>
      <c r="K75" s="16">
        <v>1755.2817996000001</v>
      </c>
      <c r="L75" s="16">
        <v>1685.01473173</v>
      </c>
      <c r="M75" s="16">
        <v>1668.96754708</v>
      </c>
      <c r="N75" s="16">
        <v>1073.66765235</v>
      </c>
      <c r="O75" s="16">
        <v>1068.5518736000001</v>
      </c>
      <c r="P75" s="16">
        <v>1075.6022014200003</v>
      </c>
      <c r="Q75" s="16">
        <v>1144.73532737</v>
      </c>
      <c r="R75" s="16">
        <v>865.20198692000008</v>
      </c>
      <c r="S75" s="16">
        <v>861.47255031999998</v>
      </c>
      <c r="T75" s="16">
        <v>1141.1401096699999</v>
      </c>
      <c r="U75" s="16">
        <v>1150.4639743499997</v>
      </c>
      <c r="V75" s="16">
        <v>868.5696410500002</v>
      </c>
      <c r="W75" s="16">
        <v>1150.6847231900003</v>
      </c>
      <c r="X75" s="16">
        <v>1188.8711505700003</v>
      </c>
      <c r="Y75" s="16">
        <v>1219.3363475700003</v>
      </c>
      <c r="Z75" s="16">
        <v>1197.2320307999998</v>
      </c>
      <c r="AA75" s="16">
        <v>1198.2864809800001</v>
      </c>
      <c r="AB75" s="16">
        <v>1190.2891969999998</v>
      </c>
      <c r="AC75" s="16">
        <v>1176.1953853300004</v>
      </c>
      <c r="AD75" s="16">
        <v>1149.5879099900003</v>
      </c>
      <c r="AE75" s="16">
        <v>1192.08951824</v>
      </c>
      <c r="AF75" s="16">
        <v>1147.9093530100004</v>
      </c>
      <c r="AG75" s="16">
        <v>1136.0101551300002</v>
      </c>
      <c r="AH75" s="16">
        <v>1138.5604459800002</v>
      </c>
      <c r="AI75" s="16">
        <v>1135.15280282</v>
      </c>
      <c r="AJ75" s="16">
        <v>864.62618516000009</v>
      </c>
      <c r="AK75" s="16">
        <v>878.68432762000009</v>
      </c>
      <c r="AL75" s="16">
        <v>837.49798093999982</v>
      </c>
      <c r="AM75" s="16">
        <v>817.78121551999993</v>
      </c>
      <c r="AN75" s="16">
        <v>803.55423680999991</v>
      </c>
      <c r="AO75" s="16">
        <v>752.88099635000003</v>
      </c>
      <c r="AP75" s="16">
        <v>747.24848162999979</v>
      </c>
      <c r="AQ75" s="16">
        <v>728.11040326</v>
      </c>
      <c r="AR75" s="16">
        <v>691.29769953999983</v>
      </c>
      <c r="AS75" s="16">
        <v>681.27517135000005</v>
      </c>
      <c r="AT75" s="16">
        <v>681.88358331000006</v>
      </c>
      <c r="AU75" s="16">
        <v>685.36852902999999</v>
      </c>
      <c r="AV75" s="16">
        <v>685.13398720000009</v>
      </c>
      <c r="AW75" s="16">
        <v>702.32673217000013</v>
      </c>
      <c r="AX75" s="16">
        <v>734.42945923000002</v>
      </c>
      <c r="AY75" s="16">
        <v>732.34884072</v>
      </c>
      <c r="AZ75" s="16">
        <v>703.24923599999988</v>
      </c>
      <c r="BA75" s="16">
        <v>708.28647476999981</v>
      </c>
      <c r="BB75" s="16">
        <v>726.47203939999997</v>
      </c>
      <c r="BC75" s="16">
        <v>664.18005015999995</v>
      </c>
      <c r="BD75" s="16">
        <v>705.27949942999999</v>
      </c>
      <c r="BE75" s="16">
        <v>689.61668832000009</v>
      </c>
      <c r="BF75" s="16">
        <v>757.60827145999997</v>
      </c>
      <c r="BG75" s="16">
        <v>768.71651274999999</v>
      </c>
      <c r="BH75" s="16">
        <v>726.07043820000024</v>
      </c>
      <c r="BI75" s="16">
        <v>748.10678890000008</v>
      </c>
      <c r="BJ75" s="16">
        <v>678.27749916000005</v>
      </c>
      <c r="BK75" s="16">
        <v>689.36374751999995</v>
      </c>
      <c r="BL75" s="16">
        <v>689.36374751999995</v>
      </c>
      <c r="BM75" s="16">
        <v>655.85422086999984</v>
      </c>
      <c r="BN75" s="16">
        <v>653.16785806000007</v>
      </c>
      <c r="BO75" s="16">
        <v>630.69770237</v>
      </c>
      <c r="BP75" s="16">
        <v>966.32611993</v>
      </c>
      <c r="BQ75" s="16">
        <v>990.36104373000001</v>
      </c>
      <c r="BR75" s="16">
        <v>971.94840989199224</v>
      </c>
      <c r="BS75" s="16">
        <v>980.80297100199232</v>
      </c>
      <c r="BT75" s="16">
        <v>900.94074955000008</v>
      </c>
      <c r="BU75" s="16">
        <v>921.21328923999999</v>
      </c>
      <c r="BV75" s="16">
        <v>812.00035312000011</v>
      </c>
      <c r="BW75" s="16">
        <v>820.18016293000005</v>
      </c>
      <c r="BX75" s="16">
        <v>825.45534750000002</v>
      </c>
      <c r="BY75" s="16">
        <v>846.08695889000001</v>
      </c>
      <c r="BZ75" s="16">
        <v>857.27355370999987</v>
      </c>
      <c r="CA75" s="16">
        <v>866.19722180999986</v>
      </c>
      <c r="CB75" s="16">
        <v>877.75761600999977</v>
      </c>
      <c r="CC75" s="16">
        <v>871.1726859100005</v>
      </c>
      <c r="CD75" s="16">
        <v>883.76644564999992</v>
      </c>
      <c r="CE75" s="16">
        <v>912.86599822000005</v>
      </c>
      <c r="CF75" s="16">
        <v>920.08883917000014</v>
      </c>
      <c r="CG75" s="16">
        <v>561.03248813999994</v>
      </c>
      <c r="CH75" s="16">
        <v>576.31728131000011</v>
      </c>
      <c r="CI75" s="16">
        <v>595.66472717000011</v>
      </c>
      <c r="CJ75" s="16">
        <v>583.21714049000002</v>
      </c>
      <c r="CK75" s="16">
        <v>599.41137249999997</v>
      </c>
      <c r="CL75" s="16">
        <v>549.58000830000003</v>
      </c>
      <c r="CM75" s="16">
        <v>541.34519800999999</v>
      </c>
      <c r="CN75" s="16">
        <v>478.77176524999999</v>
      </c>
      <c r="CO75" s="16">
        <v>338.88456884000004</v>
      </c>
      <c r="CP75" s="16">
        <v>324.46818382000004</v>
      </c>
      <c r="CQ75" s="16">
        <v>274.23767086000004</v>
      </c>
      <c r="CR75" s="16">
        <v>301.28506476000001</v>
      </c>
      <c r="CS75" s="16">
        <v>325.81830449999995</v>
      </c>
      <c r="CT75" s="16">
        <v>298.09424499000005</v>
      </c>
      <c r="CU75" s="16">
        <v>284.02501501</v>
      </c>
      <c r="CV75" s="16">
        <v>294.93352784000001</v>
      </c>
      <c r="CW75" s="16">
        <v>298.96707342999991</v>
      </c>
      <c r="CX75" s="16">
        <v>312.53850557999999</v>
      </c>
      <c r="CY75" s="16">
        <v>318.07659018999993</v>
      </c>
      <c r="CZ75" s="16">
        <v>326.88233973999991</v>
      </c>
      <c r="DA75" s="16">
        <v>333.30686151999998</v>
      </c>
      <c r="DB75" s="16">
        <v>328.37928890000006</v>
      </c>
      <c r="DC75" s="16">
        <v>340.98953647000002</v>
      </c>
      <c r="DD75" s="16">
        <v>388.30490601000002</v>
      </c>
      <c r="DE75" s="16">
        <v>396.99407202000003</v>
      </c>
      <c r="DF75" s="16">
        <v>386.15152845000006</v>
      </c>
      <c r="DG75" s="16">
        <v>394.24</v>
      </c>
      <c r="DH75" s="16">
        <v>395.39927785000015</v>
      </c>
      <c r="DI75" s="16">
        <v>397.00768938000004</v>
      </c>
      <c r="DJ75" s="16">
        <v>403.94778025000011</v>
      </c>
      <c r="DK75" s="16">
        <v>398.78903369</v>
      </c>
      <c r="DL75" s="16">
        <v>368.29223729</v>
      </c>
      <c r="DM75" s="16">
        <v>353.22852708000011</v>
      </c>
      <c r="DN75" s="16">
        <v>350.37099803000018</v>
      </c>
      <c r="DO75" s="16">
        <v>379.23836295000018</v>
      </c>
      <c r="DP75" s="16">
        <v>384.38188518000015</v>
      </c>
      <c r="DQ75" s="16">
        <v>392.3500159100002</v>
      </c>
      <c r="DR75" s="16">
        <v>409.83223256000014</v>
      </c>
      <c r="DS75" s="16">
        <v>407.67238917000003</v>
      </c>
      <c r="DT75" s="16">
        <v>431.53472889000005</v>
      </c>
      <c r="DU75" s="16">
        <v>446.43693484000005</v>
      </c>
      <c r="DV75" s="16">
        <v>457.21892613000011</v>
      </c>
      <c r="DW75" s="16">
        <v>732.55699184999992</v>
      </c>
      <c r="DX75" s="16">
        <v>703.39883955000016</v>
      </c>
      <c r="DY75" s="16">
        <v>711.45611365000002</v>
      </c>
      <c r="DZ75" s="16">
        <v>702.31620328000008</v>
      </c>
    </row>
    <row r="76" spans="1:130" ht="13" x14ac:dyDescent="0.3">
      <c r="A76" s="12" t="s">
        <v>88</v>
      </c>
      <c r="B76" s="13">
        <v>14534.203584109997</v>
      </c>
      <c r="C76" s="13">
        <v>14011.019576279998</v>
      </c>
      <c r="D76" s="13">
        <v>14073.441859010003</v>
      </c>
      <c r="E76" s="13">
        <v>14242.561649699997</v>
      </c>
      <c r="F76" s="13">
        <v>14062.630263970001</v>
      </c>
      <c r="G76" s="13">
        <v>13984.909931630002</v>
      </c>
      <c r="H76" s="13">
        <v>13022.363590399998</v>
      </c>
      <c r="I76" s="13">
        <v>12736.743917819998</v>
      </c>
      <c r="J76" s="13">
        <v>12616.945661059999</v>
      </c>
      <c r="K76" s="13">
        <v>12576.600161010001</v>
      </c>
      <c r="L76" s="13">
        <v>11897.57883398</v>
      </c>
      <c r="M76" s="13">
        <v>11834.079764089998</v>
      </c>
      <c r="N76" s="13">
        <v>10892.137845713001</v>
      </c>
      <c r="O76" s="13">
        <v>10820.604543232999</v>
      </c>
      <c r="P76" s="13">
        <v>10983.122851558599</v>
      </c>
      <c r="Q76" s="13">
        <v>11364.924415103002</v>
      </c>
      <c r="R76" s="13">
        <v>11049.481025413001</v>
      </c>
      <c r="S76" s="13">
        <v>11273.704836723002</v>
      </c>
      <c r="T76" s="13">
        <v>11558.433292283</v>
      </c>
      <c r="U76" s="13">
        <v>11486.680257143002</v>
      </c>
      <c r="V76" s="13">
        <v>11456.951508563003</v>
      </c>
      <c r="W76" s="13">
        <v>11383.834108383</v>
      </c>
      <c r="X76" s="13">
        <v>11424.762544722998</v>
      </c>
      <c r="Y76" s="13">
        <v>11416.664875073</v>
      </c>
      <c r="Z76" s="13">
        <v>9655.5193803629991</v>
      </c>
      <c r="AA76" s="13">
        <v>9656.7593754830013</v>
      </c>
      <c r="AB76" s="13">
        <v>9816.2726870830011</v>
      </c>
      <c r="AC76" s="13">
        <v>9818.4731713429956</v>
      </c>
      <c r="AD76" s="13">
        <v>9780.1467260130012</v>
      </c>
      <c r="AE76" s="13">
        <v>9691.8333577630001</v>
      </c>
      <c r="AF76" s="13">
        <v>9678.204365622998</v>
      </c>
      <c r="AG76" s="13">
        <v>9737.8646977630015</v>
      </c>
      <c r="AH76" s="13">
        <v>9750.8294785830003</v>
      </c>
      <c r="AI76" s="13">
        <v>9807.8068674330025</v>
      </c>
      <c r="AJ76" s="13">
        <v>9278.3682350430008</v>
      </c>
      <c r="AK76" s="13">
        <v>9442.3322580529984</v>
      </c>
      <c r="AL76" s="13">
        <v>8649.4552262330017</v>
      </c>
      <c r="AM76" s="13">
        <v>8651.9615668579991</v>
      </c>
      <c r="AN76" s="13">
        <v>8532.3923042179995</v>
      </c>
      <c r="AO76" s="13">
        <v>8438.5685601000023</v>
      </c>
      <c r="AP76" s="13">
        <v>8390.8629139099994</v>
      </c>
      <c r="AQ76" s="13">
        <v>8614.8603110599997</v>
      </c>
      <c r="AR76" s="13">
        <v>8601.4132286200002</v>
      </c>
      <c r="AS76" s="13">
        <v>8721.7240613199992</v>
      </c>
      <c r="AT76" s="13">
        <v>8718.4136867599991</v>
      </c>
      <c r="AU76" s="13">
        <v>8944.8256962000014</v>
      </c>
      <c r="AV76" s="13">
        <v>8912.0551508099998</v>
      </c>
      <c r="AW76" s="13">
        <v>8821.6995077500014</v>
      </c>
      <c r="AX76" s="13">
        <v>8720.4984717099996</v>
      </c>
      <c r="AY76" s="13">
        <v>8470.6119263200017</v>
      </c>
      <c r="AZ76" s="13">
        <v>8466.3167842499988</v>
      </c>
      <c r="BA76" s="13">
        <v>8485.0586212300004</v>
      </c>
      <c r="BB76" s="13">
        <v>8655.8956949200001</v>
      </c>
      <c r="BC76" s="13">
        <v>8336.3893485299996</v>
      </c>
      <c r="BD76" s="13">
        <v>8470.6189947799994</v>
      </c>
      <c r="BE76" s="13">
        <v>8271.1481768499998</v>
      </c>
      <c r="BF76" s="13">
        <v>9339.3694664999985</v>
      </c>
      <c r="BG76" s="13">
        <v>9434.2254064699991</v>
      </c>
      <c r="BH76" s="13">
        <v>8783.6331146799985</v>
      </c>
      <c r="BI76" s="13">
        <v>8350.5358062399973</v>
      </c>
      <c r="BJ76" s="13">
        <v>7603.4435406199991</v>
      </c>
      <c r="BK76" s="13">
        <v>7539.6424866399975</v>
      </c>
      <c r="BL76" s="13">
        <v>7539.6424866399975</v>
      </c>
      <c r="BM76" s="13">
        <v>6436.2711211499991</v>
      </c>
      <c r="BN76" s="13">
        <v>6505.0271649300003</v>
      </c>
      <c r="BO76" s="13">
        <v>6586.2878974070018</v>
      </c>
      <c r="BP76" s="13">
        <v>6614.2681830370011</v>
      </c>
      <c r="BQ76" s="13">
        <v>6385.8687107070009</v>
      </c>
      <c r="BR76" s="13">
        <v>6416.6752189572253</v>
      </c>
      <c r="BS76" s="13">
        <v>6601.8123854772239</v>
      </c>
      <c r="BT76" s="13">
        <v>6469.058596197001</v>
      </c>
      <c r="BU76" s="13">
        <v>6547.1751819170004</v>
      </c>
      <c r="BV76" s="13">
        <v>5729.3637638069995</v>
      </c>
      <c r="BW76" s="13">
        <v>5932.2200836070015</v>
      </c>
      <c r="BX76" s="13">
        <v>5938.0859420869983</v>
      </c>
      <c r="BY76" s="13">
        <v>6142.4423476069996</v>
      </c>
      <c r="BZ76" s="13">
        <v>6221.7027589770005</v>
      </c>
      <c r="CA76" s="13">
        <v>6211.9209217369998</v>
      </c>
      <c r="CB76" s="13">
        <v>6740.845140937</v>
      </c>
      <c r="CC76" s="13">
        <v>6543.4797518369987</v>
      </c>
      <c r="CD76" s="13">
        <v>6636.6424300269991</v>
      </c>
      <c r="CE76" s="13">
        <v>6730.8554017069991</v>
      </c>
      <c r="CF76" s="13">
        <v>7118.5806360299975</v>
      </c>
      <c r="CG76" s="13">
        <v>7233.1073365900002</v>
      </c>
      <c r="CH76" s="13">
        <v>7434.2820365899997</v>
      </c>
      <c r="CI76" s="13">
        <v>7580.3699776799995</v>
      </c>
      <c r="CJ76" s="13">
        <v>7265.6450369869999</v>
      </c>
      <c r="CK76" s="13">
        <v>7522.2707128869997</v>
      </c>
      <c r="CL76" s="13">
        <v>7945.6940836100011</v>
      </c>
      <c r="CM76" s="13">
        <v>8137.8506542300011</v>
      </c>
      <c r="CN76" s="13">
        <v>8401.1040095400003</v>
      </c>
      <c r="CO76" s="13">
        <v>8571.3646882700014</v>
      </c>
      <c r="CP76" s="13">
        <v>8796.056267689999</v>
      </c>
      <c r="CQ76" s="13">
        <v>8739.8508075910031</v>
      </c>
      <c r="CR76" s="13">
        <v>8840.7020509499998</v>
      </c>
      <c r="CS76" s="13">
        <v>8986.1728193599993</v>
      </c>
      <c r="CT76" s="13">
        <v>9066.8923658199965</v>
      </c>
      <c r="CU76" s="13">
        <v>9185.3080409099985</v>
      </c>
      <c r="CV76" s="13">
        <v>9290.9861847899992</v>
      </c>
      <c r="CW76" s="13">
        <v>9657.3947074999978</v>
      </c>
      <c r="CX76" s="13">
        <v>9472.466509570997</v>
      </c>
      <c r="CY76" s="13">
        <v>9500.8737890309985</v>
      </c>
      <c r="CZ76" s="13">
        <v>9940.8491473610011</v>
      </c>
      <c r="DA76" s="13">
        <v>9716.5390983800007</v>
      </c>
      <c r="DB76" s="13">
        <v>9902.239181150002</v>
      </c>
      <c r="DC76" s="13">
        <v>9744.1858502399991</v>
      </c>
      <c r="DD76" s="13">
        <v>10931.29296311</v>
      </c>
      <c r="DE76" s="13">
        <v>10745.323374609998</v>
      </c>
      <c r="DF76" s="13">
        <v>10846.633416489996</v>
      </c>
      <c r="DG76" s="13">
        <v>10736.36</v>
      </c>
      <c r="DH76" s="13">
        <v>10847.322548099997</v>
      </c>
      <c r="DI76" s="13">
        <v>10745.269504499998</v>
      </c>
      <c r="DJ76" s="13">
        <v>10981.113500629997</v>
      </c>
      <c r="DK76" s="13">
        <v>11073.413736089997</v>
      </c>
      <c r="DL76" s="13">
        <v>11624.009511739996</v>
      </c>
      <c r="DM76" s="13">
        <v>11602.255788269995</v>
      </c>
      <c r="DN76" s="13">
        <v>11903.965540539995</v>
      </c>
      <c r="DO76" s="13">
        <v>12704.698879449996</v>
      </c>
      <c r="DP76" s="13">
        <v>12834.939991749998</v>
      </c>
      <c r="DQ76" s="13">
        <v>12741.802281649996</v>
      </c>
      <c r="DR76" s="13">
        <v>12278.115842889996</v>
      </c>
      <c r="DS76" s="13">
        <v>12539.638303360003</v>
      </c>
      <c r="DT76" s="13">
        <v>13398.750483950002</v>
      </c>
      <c r="DU76" s="13">
        <v>14384.011919019998</v>
      </c>
      <c r="DV76" s="13">
        <v>14939.769181830001</v>
      </c>
      <c r="DW76" s="13">
        <v>11609.87128689</v>
      </c>
      <c r="DX76" s="13">
        <v>11947.09747029</v>
      </c>
      <c r="DY76" s="13">
        <v>11744.779580919998</v>
      </c>
      <c r="DZ76" s="13">
        <v>12014.95396966</v>
      </c>
    </row>
    <row r="77" spans="1:130" ht="13" x14ac:dyDescent="0.3">
      <c r="A77" s="15" t="s">
        <v>89</v>
      </c>
      <c r="B77" s="16">
        <v>3826.7665051799995</v>
      </c>
      <c r="C77" s="16">
        <v>3773.5437370799996</v>
      </c>
      <c r="D77" s="16">
        <v>3221.088657499999</v>
      </c>
      <c r="E77" s="16">
        <v>3737.7687573099993</v>
      </c>
      <c r="F77" s="16">
        <v>3906.0186498300004</v>
      </c>
      <c r="G77" s="16">
        <v>3221.9278495399999</v>
      </c>
      <c r="H77" s="16">
        <v>3110.1128980499998</v>
      </c>
      <c r="I77" s="16">
        <v>3098.1226083900001</v>
      </c>
      <c r="J77" s="16">
        <v>3124.9016531900002</v>
      </c>
      <c r="K77" s="16">
        <v>3042.5376113800003</v>
      </c>
      <c r="L77" s="16">
        <v>3011.6890607599998</v>
      </c>
      <c r="M77" s="16">
        <v>3070.2452562999997</v>
      </c>
      <c r="N77" s="16">
        <v>2495.1184926829997</v>
      </c>
      <c r="O77" s="16">
        <v>2462.5072297729994</v>
      </c>
      <c r="P77" s="16">
        <v>2358.2726161330002</v>
      </c>
      <c r="Q77" s="16">
        <v>2391.6264559529995</v>
      </c>
      <c r="R77" s="16">
        <v>2219.7763040830005</v>
      </c>
      <c r="S77" s="16">
        <v>2094.6624930929997</v>
      </c>
      <c r="T77" s="16">
        <v>2119.6272596829995</v>
      </c>
      <c r="U77" s="16">
        <v>2093.4559000429999</v>
      </c>
      <c r="V77" s="16">
        <v>2029.2782663329997</v>
      </c>
      <c r="W77" s="16">
        <v>1987.5468456429992</v>
      </c>
      <c r="X77" s="16">
        <v>1920.9953164829999</v>
      </c>
      <c r="Y77" s="16">
        <v>1915.560535113</v>
      </c>
      <c r="Z77" s="16">
        <v>1373.962372363</v>
      </c>
      <c r="AA77" s="16">
        <v>1374.3186421529997</v>
      </c>
      <c r="AB77" s="16">
        <v>1380.385066223</v>
      </c>
      <c r="AC77" s="16">
        <v>1340.5880169929999</v>
      </c>
      <c r="AD77" s="16">
        <v>1427.4824474330005</v>
      </c>
      <c r="AE77" s="16">
        <v>1409.7631894930003</v>
      </c>
      <c r="AF77" s="16">
        <v>1410.9852343130005</v>
      </c>
      <c r="AG77" s="16">
        <v>1440.6572510630003</v>
      </c>
      <c r="AH77" s="16">
        <v>1460.6549241630003</v>
      </c>
      <c r="AI77" s="16">
        <v>1471.4407505029999</v>
      </c>
      <c r="AJ77" s="16">
        <v>1462.9255074129999</v>
      </c>
      <c r="AK77" s="16">
        <v>1450.0824606730002</v>
      </c>
      <c r="AL77" s="16">
        <v>1359.0690396830003</v>
      </c>
      <c r="AM77" s="16">
        <v>1340.6697512629999</v>
      </c>
      <c r="AN77" s="16">
        <v>1315.2704250429999</v>
      </c>
      <c r="AO77" s="16">
        <v>1337.1187754700002</v>
      </c>
      <c r="AP77" s="16">
        <v>1308.29259559</v>
      </c>
      <c r="AQ77" s="16">
        <v>1290.35373325</v>
      </c>
      <c r="AR77" s="16">
        <v>1248.71666289</v>
      </c>
      <c r="AS77" s="16">
        <v>1179.53094113</v>
      </c>
      <c r="AT77" s="16">
        <v>1149.2423643200002</v>
      </c>
      <c r="AU77" s="16">
        <v>1178.3779122400001</v>
      </c>
      <c r="AV77" s="16">
        <v>1163.2887937899998</v>
      </c>
      <c r="AW77" s="16">
        <v>1150.88562189</v>
      </c>
      <c r="AX77" s="16">
        <v>1160.0045646900003</v>
      </c>
      <c r="AY77" s="16">
        <v>1136.63651422</v>
      </c>
      <c r="AZ77" s="16">
        <v>1146.0022557999998</v>
      </c>
      <c r="BA77" s="16">
        <v>1158.66229686</v>
      </c>
      <c r="BB77" s="16">
        <v>1152.94981706</v>
      </c>
      <c r="BC77" s="16">
        <v>1106.9095993799999</v>
      </c>
      <c r="BD77" s="16">
        <v>1034.9387647799999</v>
      </c>
      <c r="BE77" s="16">
        <v>1049.07532345</v>
      </c>
      <c r="BF77" s="16">
        <v>1134.3695566999997</v>
      </c>
      <c r="BG77" s="16">
        <v>1136.6158396299998</v>
      </c>
      <c r="BH77" s="16">
        <v>1177.2319978299997</v>
      </c>
      <c r="BI77" s="16">
        <v>1183.95976546</v>
      </c>
      <c r="BJ77" s="16">
        <v>1106.2321480399999</v>
      </c>
      <c r="BK77" s="16">
        <v>1126.2047772799999</v>
      </c>
      <c r="BL77" s="16">
        <v>1126.2047772799999</v>
      </c>
      <c r="BM77" s="16">
        <v>1080.9381849599997</v>
      </c>
      <c r="BN77" s="16">
        <v>1072.10695025</v>
      </c>
      <c r="BO77" s="16">
        <v>1167.9095113769995</v>
      </c>
      <c r="BP77" s="16">
        <v>1207.1399165069997</v>
      </c>
      <c r="BQ77" s="16">
        <v>1223.6631688269997</v>
      </c>
      <c r="BR77" s="16">
        <v>1253.9963460700283</v>
      </c>
      <c r="BS77" s="16">
        <v>1235.7539184800285</v>
      </c>
      <c r="BT77" s="16">
        <v>1244.2069602569998</v>
      </c>
      <c r="BU77" s="16">
        <v>1307.3671375369997</v>
      </c>
      <c r="BV77" s="16">
        <v>1347.7964386369997</v>
      </c>
      <c r="BW77" s="16">
        <v>1354.9939526469998</v>
      </c>
      <c r="BX77" s="16">
        <v>1360.4047337669995</v>
      </c>
      <c r="BY77" s="16">
        <v>1352.1535618269997</v>
      </c>
      <c r="BZ77" s="16">
        <v>1349.7715367369999</v>
      </c>
      <c r="CA77" s="16">
        <v>2190.3171895969999</v>
      </c>
      <c r="CB77" s="16">
        <v>2669.9173158469994</v>
      </c>
      <c r="CC77" s="16">
        <v>2469.646612096999</v>
      </c>
      <c r="CD77" s="16">
        <v>2471.9271989169997</v>
      </c>
      <c r="CE77" s="16">
        <v>2440.9634516469996</v>
      </c>
      <c r="CF77" s="16">
        <v>2805.1305796099987</v>
      </c>
      <c r="CG77" s="16">
        <v>2927.9448470199991</v>
      </c>
      <c r="CH77" s="16">
        <v>2998.3310956799992</v>
      </c>
      <c r="CI77" s="16">
        <v>3129.0389025699992</v>
      </c>
      <c r="CJ77" s="16">
        <v>2677.3866193969993</v>
      </c>
      <c r="CK77" s="16">
        <v>2762.5685124069996</v>
      </c>
      <c r="CL77" s="16">
        <v>3173.2756950500002</v>
      </c>
      <c r="CM77" s="16">
        <v>3267.2910460100002</v>
      </c>
      <c r="CN77" s="16">
        <v>3338.3869622100005</v>
      </c>
      <c r="CO77" s="16">
        <v>3438.7203445500004</v>
      </c>
      <c r="CP77" s="16">
        <v>3621.6747469200004</v>
      </c>
      <c r="CQ77" s="16">
        <v>3428.6980164400002</v>
      </c>
      <c r="CR77" s="16">
        <v>3538.6823676199992</v>
      </c>
      <c r="CS77" s="16">
        <v>3554.91693553</v>
      </c>
      <c r="CT77" s="16">
        <v>3604.3774077499988</v>
      </c>
      <c r="CU77" s="16">
        <v>3676.3936710499993</v>
      </c>
      <c r="CV77" s="16">
        <v>3713.7952071499994</v>
      </c>
      <c r="CW77" s="16">
        <v>3982.444316099999</v>
      </c>
      <c r="CX77" s="16">
        <v>3811.3763616699985</v>
      </c>
      <c r="CY77" s="16">
        <v>3787.9998260799989</v>
      </c>
      <c r="CZ77" s="16">
        <v>4177.7785238800006</v>
      </c>
      <c r="DA77" s="16">
        <v>3968.1987478999999</v>
      </c>
      <c r="DB77" s="16">
        <v>4070.6598289800004</v>
      </c>
      <c r="DC77" s="16">
        <v>3820.0668904299996</v>
      </c>
      <c r="DD77" s="16">
        <v>4996.3746832699981</v>
      </c>
      <c r="DE77" s="16">
        <v>4837.0192749799962</v>
      </c>
      <c r="DF77" s="16">
        <v>4712.3045899599965</v>
      </c>
      <c r="DG77" s="16">
        <v>4647.3</v>
      </c>
      <c r="DH77" s="16">
        <v>4710.082212819997</v>
      </c>
      <c r="DI77" s="16">
        <v>4537.0357279499976</v>
      </c>
      <c r="DJ77" s="16">
        <v>4799.753466109998</v>
      </c>
      <c r="DK77" s="16">
        <v>4714.052649899998</v>
      </c>
      <c r="DL77" s="16">
        <v>4967.5248098499969</v>
      </c>
      <c r="DM77" s="16">
        <v>4882.0702692599962</v>
      </c>
      <c r="DN77" s="16">
        <v>4943.6076735799961</v>
      </c>
      <c r="DO77" s="16">
        <v>5199.2779208299962</v>
      </c>
      <c r="DP77" s="16">
        <v>5194.5724004799977</v>
      </c>
      <c r="DQ77" s="16">
        <v>5060.0260819699952</v>
      </c>
      <c r="DR77" s="16">
        <v>5118.3526628599975</v>
      </c>
      <c r="DS77" s="16">
        <v>5231.0008476300009</v>
      </c>
      <c r="DT77" s="16">
        <v>5623.6716947400009</v>
      </c>
      <c r="DU77" s="16">
        <v>6230.8139204299996</v>
      </c>
      <c r="DV77" s="16">
        <v>6532.1869556599995</v>
      </c>
      <c r="DW77" s="16">
        <v>2467.63693805</v>
      </c>
      <c r="DX77" s="16">
        <v>2473.8669062700001</v>
      </c>
      <c r="DY77" s="16">
        <v>2087.02035024</v>
      </c>
      <c r="DZ77" s="16">
        <v>2098.2924269599998</v>
      </c>
    </row>
    <row r="78" spans="1:130" ht="13" x14ac:dyDescent="0.3">
      <c r="A78" s="15" t="s">
        <v>90</v>
      </c>
      <c r="B78" s="16">
        <v>1047.7779032199996</v>
      </c>
      <c r="C78" s="16">
        <v>1029.6116318499999</v>
      </c>
      <c r="D78" s="16">
        <v>986.24811344999989</v>
      </c>
      <c r="E78" s="16">
        <v>978.29037334999975</v>
      </c>
      <c r="F78" s="16">
        <v>989.00709886000004</v>
      </c>
      <c r="G78" s="16">
        <v>925.22645945999989</v>
      </c>
      <c r="H78" s="16">
        <v>1008.7708568300001</v>
      </c>
      <c r="I78" s="16">
        <v>998.68702735000011</v>
      </c>
      <c r="J78" s="16">
        <v>1036.0696891500002</v>
      </c>
      <c r="K78" s="16">
        <v>1034.1011452400003</v>
      </c>
      <c r="L78" s="16">
        <v>846.14698266000016</v>
      </c>
      <c r="M78" s="16">
        <v>823.62679824999998</v>
      </c>
      <c r="N78" s="16">
        <v>615.39248184000007</v>
      </c>
      <c r="O78" s="16">
        <v>613.9127695599999</v>
      </c>
      <c r="P78" s="16">
        <v>667.42973582000013</v>
      </c>
      <c r="Q78" s="16">
        <v>658.40681085000006</v>
      </c>
      <c r="R78" s="16">
        <v>638.10131195000008</v>
      </c>
      <c r="S78" s="16">
        <v>652.09882181999978</v>
      </c>
      <c r="T78" s="16">
        <v>664.26870246999988</v>
      </c>
      <c r="U78" s="16">
        <v>651.8412880799998</v>
      </c>
      <c r="V78" s="16">
        <v>635.8902914099998</v>
      </c>
      <c r="W78" s="16">
        <v>600.59766010999988</v>
      </c>
      <c r="X78" s="16">
        <v>560.99801357999991</v>
      </c>
      <c r="Y78" s="16">
        <v>561.02193029999989</v>
      </c>
      <c r="Z78" s="16">
        <v>555.71788735999996</v>
      </c>
      <c r="AA78" s="16">
        <v>508.55415706000002</v>
      </c>
      <c r="AB78" s="16">
        <v>535.89218995999988</v>
      </c>
      <c r="AC78" s="16">
        <v>541.75228732999994</v>
      </c>
      <c r="AD78" s="16">
        <v>510.95170447999982</v>
      </c>
      <c r="AE78" s="16">
        <v>490.92722896999987</v>
      </c>
      <c r="AF78" s="16">
        <v>523.00404834999995</v>
      </c>
      <c r="AG78" s="16">
        <v>549.05056816000001</v>
      </c>
      <c r="AH78" s="16">
        <v>462.98583146999999</v>
      </c>
      <c r="AI78" s="16">
        <v>452.48671600000006</v>
      </c>
      <c r="AJ78" s="16">
        <v>434.73898302000015</v>
      </c>
      <c r="AK78" s="16">
        <v>439.58006007000006</v>
      </c>
      <c r="AL78" s="16">
        <v>409.73871418000004</v>
      </c>
      <c r="AM78" s="16">
        <v>410.30464734000009</v>
      </c>
      <c r="AN78" s="16">
        <v>371.49886422000009</v>
      </c>
      <c r="AO78" s="16">
        <v>371.67387172999997</v>
      </c>
      <c r="AP78" s="16">
        <v>343.42578385999991</v>
      </c>
      <c r="AQ78" s="16">
        <v>314.3343165899999</v>
      </c>
      <c r="AR78" s="16">
        <v>330.24850189999995</v>
      </c>
      <c r="AS78" s="16">
        <v>320.66581513999995</v>
      </c>
      <c r="AT78" s="16">
        <v>298.26300654999994</v>
      </c>
      <c r="AU78" s="16">
        <v>299.75945512999988</v>
      </c>
      <c r="AV78" s="16">
        <v>297.20077310999994</v>
      </c>
      <c r="AW78" s="16">
        <v>309.22417458000001</v>
      </c>
      <c r="AX78" s="16">
        <v>300.70013610999996</v>
      </c>
      <c r="AY78" s="16">
        <v>265.31779138000002</v>
      </c>
      <c r="AZ78" s="16">
        <v>270.42778842000001</v>
      </c>
      <c r="BA78" s="16">
        <v>269.78526755000001</v>
      </c>
      <c r="BB78" s="16">
        <v>267.84348461000002</v>
      </c>
      <c r="BC78" s="16">
        <v>250.50054460999999</v>
      </c>
      <c r="BD78" s="16">
        <v>283.13911947999998</v>
      </c>
      <c r="BE78" s="16">
        <v>279.22456676999997</v>
      </c>
      <c r="BF78" s="16">
        <v>321.22348091999993</v>
      </c>
      <c r="BG78" s="16">
        <v>314.94171855999997</v>
      </c>
      <c r="BH78" s="16">
        <v>259.92022362999995</v>
      </c>
      <c r="BI78" s="16">
        <v>263.08446982999993</v>
      </c>
      <c r="BJ78" s="16">
        <v>222.21742103999998</v>
      </c>
      <c r="BK78" s="16">
        <v>203.70168949999999</v>
      </c>
      <c r="BL78" s="16">
        <v>203.70168949999999</v>
      </c>
      <c r="BM78" s="16">
        <v>187.87202698000002</v>
      </c>
      <c r="BN78" s="16">
        <v>177.60098893000003</v>
      </c>
      <c r="BO78" s="16">
        <v>170.21229315000002</v>
      </c>
      <c r="BP78" s="16">
        <v>195.10057291000001</v>
      </c>
      <c r="BQ78" s="16">
        <v>163.52054670000001</v>
      </c>
      <c r="BR78" s="16">
        <v>165.09487246958605</v>
      </c>
      <c r="BS78" s="16">
        <v>173.26959466958604</v>
      </c>
      <c r="BT78" s="16">
        <v>185.26357078000001</v>
      </c>
      <c r="BU78" s="16">
        <v>187.86324181999996</v>
      </c>
      <c r="BV78" s="16">
        <v>152.64793697000002</v>
      </c>
      <c r="BW78" s="16">
        <v>140.52782343999999</v>
      </c>
      <c r="BX78" s="16">
        <v>141.66045844000001</v>
      </c>
      <c r="BY78" s="16">
        <v>121.85126491999999</v>
      </c>
      <c r="BZ78" s="16">
        <v>125.54339845</v>
      </c>
      <c r="CA78" s="16">
        <v>116.04355881999999</v>
      </c>
      <c r="CB78" s="16">
        <v>107.11855601000001</v>
      </c>
      <c r="CC78" s="16">
        <v>119.40742600999999</v>
      </c>
      <c r="CD78" s="16">
        <v>168.72621600999997</v>
      </c>
      <c r="CE78" s="16">
        <v>133.88376101000003</v>
      </c>
      <c r="CF78" s="16">
        <v>141.85478524999999</v>
      </c>
      <c r="CG78" s="16">
        <v>178.40305201000001</v>
      </c>
      <c r="CH78" s="16">
        <v>173.46878101000001</v>
      </c>
      <c r="CI78" s="16">
        <v>148.36575482000001</v>
      </c>
      <c r="CJ78" s="16">
        <v>173.44852482000002</v>
      </c>
      <c r="CK78" s="16">
        <v>186.82405992</v>
      </c>
      <c r="CL78" s="16">
        <v>184.83548391000002</v>
      </c>
      <c r="CM78" s="16">
        <v>208.87805725000001</v>
      </c>
      <c r="CN78" s="16">
        <v>173.69065411</v>
      </c>
      <c r="CO78" s="16">
        <v>173.61736069</v>
      </c>
      <c r="CP78" s="16">
        <v>176.97309235000003</v>
      </c>
      <c r="CQ78" s="16">
        <v>195.08493654</v>
      </c>
      <c r="CR78" s="16">
        <v>197.86092079000002</v>
      </c>
      <c r="CS78" s="16">
        <v>180.32733825</v>
      </c>
      <c r="CT78" s="16">
        <v>190.63209540999998</v>
      </c>
      <c r="CU78" s="16">
        <v>187.66707195999999</v>
      </c>
      <c r="CV78" s="16">
        <v>183.96062795</v>
      </c>
      <c r="CW78" s="16">
        <v>180.59952592999997</v>
      </c>
      <c r="CX78" s="16">
        <v>179.01341526999997</v>
      </c>
      <c r="CY78" s="16">
        <v>179.53113027000001</v>
      </c>
      <c r="CZ78" s="16">
        <v>174.57067455999999</v>
      </c>
      <c r="DA78" s="16">
        <v>160.21725355999999</v>
      </c>
      <c r="DB78" s="16">
        <v>164.19432721000001</v>
      </c>
      <c r="DC78" s="16">
        <v>166.99726064999996</v>
      </c>
      <c r="DD78" s="16">
        <v>166.77897672999995</v>
      </c>
      <c r="DE78" s="16">
        <v>153.36158671999999</v>
      </c>
      <c r="DF78" s="16">
        <v>150.59290999999996</v>
      </c>
      <c r="DG78" s="16">
        <v>150.6</v>
      </c>
      <c r="DH78" s="16">
        <v>146.02138490999999</v>
      </c>
      <c r="DI78" s="16">
        <v>150.31845177999998</v>
      </c>
      <c r="DJ78" s="16">
        <v>150.41603977999995</v>
      </c>
      <c r="DK78" s="16">
        <v>149.80605977999994</v>
      </c>
      <c r="DL78" s="16">
        <v>149.20360237999998</v>
      </c>
      <c r="DM78" s="16">
        <v>130.10394938000002</v>
      </c>
      <c r="DN78" s="16">
        <v>138.42434503999999</v>
      </c>
      <c r="DO78" s="16">
        <v>224.44786847999998</v>
      </c>
      <c r="DP78" s="16">
        <v>224.68773439999998</v>
      </c>
      <c r="DQ78" s="16">
        <v>225.21769747999997</v>
      </c>
      <c r="DR78" s="16">
        <v>238.23689911</v>
      </c>
      <c r="DS78" s="16">
        <v>149.59784696999998</v>
      </c>
      <c r="DT78" s="16">
        <v>154.90170271</v>
      </c>
      <c r="DU78" s="16">
        <v>155.04654686999999</v>
      </c>
      <c r="DV78" s="16">
        <v>155.75467569999998</v>
      </c>
      <c r="DW78" s="16">
        <v>238.47087787000001</v>
      </c>
      <c r="DX78" s="16">
        <v>261.42558369</v>
      </c>
      <c r="DY78" s="16">
        <v>254.94271882999999</v>
      </c>
      <c r="DZ78" s="16">
        <v>258.70749469999998</v>
      </c>
    </row>
    <row r="79" spans="1:130" ht="13" x14ac:dyDescent="0.3">
      <c r="A79" s="15" t="s">
        <v>91</v>
      </c>
      <c r="B79" s="16">
        <v>422.12701817000004</v>
      </c>
      <c r="C79" s="16">
        <v>380.65004847</v>
      </c>
      <c r="D79" s="16">
        <v>378.26986108</v>
      </c>
      <c r="E79" s="16">
        <v>351.51856676</v>
      </c>
      <c r="F79" s="16">
        <v>346.98755999000002</v>
      </c>
      <c r="G79" s="16">
        <v>347.82253360999999</v>
      </c>
      <c r="H79" s="16">
        <v>365.11561216000001</v>
      </c>
      <c r="I79" s="16">
        <v>364.66648087000004</v>
      </c>
      <c r="J79" s="16">
        <v>336.41753520999998</v>
      </c>
      <c r="K79" s="16">
        <v>354.04930076999995</v>
      </c>
      <c r="L79" s="16">
        <v>347.44841908999996</v>
      </c>
      <c r="M79" s="16">
        <v>351.27887717999994</v>
      </c>
      <c r="N79" s="16">
        <v>352.22963217</v>
      </c>
      <c r="O79" s="16">
        <v>330.86104184999994</v>
      </c>
      <c r="P79" s="16">
        <v>348.80827105999992</v>
      </c>
      <c r="Q79" s="16">
        <v>364.08363670000006</v>
      </c>
      <c r="R79" s="16">
        <v>358.97655602000003</v>
      </c>
      <c r="S79" s="16">
        <v>354.89988785000008</v>
      </c>
      <c r="T79" s="16">
        <v>348.10293685000005</v>
      </c>
      <c r="U79" s="16">
        <v>322.68200135999996</v>
      </c>
      <c r="V79" s="16">
        <v>332.17685185000005</v>
      </c>
      <c r="W79" s="16">
        <v>311.32754238000001</v>
      </c>
      <c r="X79" s="16">
        <v>308.18326888000007</v>
      </c>
      <c r="Y79" s="16">
        <v>309.59417455000005</v>
      </c>
      <c r="Z79" s="16">
        <v>268.13179045999999</v>
      </c>
      <c r="AA79" s="16">
        <v>268.60719250999995</v>
      </c>
      <c r="AB79" s="16">
        <v>268.69469126000007</v>
      </c>
      <c r="AC79" s="16">
        <v>235.48970132000002</v>
      </c>
      <c r="AD79" s="16">
        <v>237.95261038999999</v>
      </c>
      <c r="AE79" s="16">
        <v>242.53720110999996</v>
      </c>
      <c r="AF79" s="16">
        <v>239.06569193999999</v>
      </c>
      <c r="AG79" s="16">
        <v>226.76583299000001</v>
      </c>
      <c r="AH79" s="16">
        <v>243.38598554999999</v>
      </c>
      <c r="AI79" s="16">
        <v>214.61093355999998</v>
      </c>
      <c r="AJ79" s="16">
        <v>164.01116687999996</v>
      </c>
      <c r="AK79" s="16">
        <v>160.16385165999998</v>
      </c>
      <c r="AL79" s="16">
        <v>147.85482696</v>
      </c>
      <c r="AM79" s="16">
        <v>226.47503213000002</v>
      </c>
      <c r="AN79" s="16">
        <v>223.74430357</v>
      </c>
      <c r="AO79" s="16">
        <v>216.46453233000003</v>
      </c>
      <c r="AP79" s="16">
        <v>208.01109893</v>
      </c>
      <c r="AQ79" s="16">
        <v>225.58428145999997</v>
      </c>
      <c r="AR79" s="16">
        <v>238.30486901000003</v>
      </c>
      <c r="AS79" s="16">
        <v>241.43045372</v>
      </c>
      <c r="AT79" s="16">
        <v>253.91804977999999</v>
      </c>
      <c r="AU79" s="16">
        <v>266.52961585999998</v>
      </c>
      <c r="AV79" s="16">
        <v>260.61380371000001</v>
      </c>
      <c r="AW79" s="16">
        <v>250.17306029</v>
      </c>
      <c r="AX79" s="16">
        <v>250.28181891999998</v>
      </c>
      <c r="AY79" s="16">
        <v>237.72411772000001</v>
      </c>
      <c r="AZ79" s="16">
        <v>253.24787753000001</v>
      </c>
      <c r="BA79" s="16">
        <v>244.28909185000003</v>
      </c>
      <c r="BB79" s="16">
        <v>244.05656302</v>
      </c>
      <c r="BC79" s="16">
        <v>240.99684080999998</v>
      </c>
      <c r="BD79" s="16">
        <v>251.20789260999999</v>
      </c>
      <c r="BE79" s="16">
        <v>251.01453168999998</v>
      </c>
      <c r="BF79" s="16">
        <v>245.55064168999999</v>
      </c>
      <c r="BG79" s="16">
        <v>227.56798117</v>
      </c>
      <c r="BH79" s="16">
        <v>229.80828916999997</v>
      </c>
      <c r="BI79" s="16">
        <v>219.03636917</v>
      </c>
      <c r="BJ79" s="16">
        <v>185.47183959</v>
      </c>
      <c r="BK79" s="16">
        <v>161.04547058999998</v>
      </c>
      <c r="BL79" s="16">
        <v>161.04547058999998</v>
      </c>
      <c r="BM79" s="16">
        <v>160.52245128000001</v>
      </c>
      <c r="BN79" s="16">
        <v>150.80645128</v>
      </c>
      <c r="BO79" s="16">
        <v>162.17366069000002</v>
      </c>
      <c r="BP79" s="16">
        <v>147.06577769</v>
      </c>
      <c r="BQ79" s="16">
        <v>146.34590012000001</v>
      </c>
      <c r="BR79" s="16">
        <v>145.46090012000002</v>
      </c>
      <c r="BS79" s="16">
        <v>164.31140012</v>
      </c>
      <c r="BT79" s="16">
        <v>243.45540012000001</v>
      </c>
      <c r="BU79" s="16">
        <v>193.07722922000002</v>
      </c>
      <c r="BV79" s="16">
        <v>129.37327099999999</v>
      </c>
      <c r="BW79" s="16">
        <v>129.293271</v>
      </c>
      <c r="BX79" s="16">
        <v>140.34827100000001</v>
      </c>
      <c r="BY79" s="16">
        <v>146.494</v>
      </c>
      <c r="BZ79" s="16">
        <v>165.35338000000002</v>
      </c>
      <c r="CA79" s="16">
        <v>56.4</v>
      </c>
      <c r="CB79" s="16">
        <v>56.4</v>
      </c>
      <c r="CC79" s="16">
        <v>56.4</v>
      </c>
      <c r="CD79" s="16">
        <v>59.996000000000002</v>
      </c>
      <c r="CE79" s="16">
        <v>65.400000000000006</v>
      </c>
      <c r="CF79" s="16">
        <v>66.072106000000005</v>
      </c>
      <c r="CG79" s="16">
        <v>62.899566</v>
      </c>
      <c r="CH79" s="16">
        <v>54.196849999999998</v>
      </c>
      <c r="CI79" s="16">
        <v>62.800917889999994</v>
      </c>
      <c r="CJ79" s="16">
        <v>66.490917889999992</v>
      </c>
      <c r="CK79" s="16">
        <v>66.602917890000001</v>
      </c>
      <c r="CL79" s="16">
        <v>55.948076929999999</v>
      </c>
      <c r="CM79" s="16">
        <v>109.03642142999999</v>
      </c>
      <c r="CN79" s="16">
        <v>125.19514666999999</v>
      </c>
      <c r="CO79" s="16">
        <v>123.54930666999999</v>
      </c>
      <c r="CP79" s="16">
        <v>124.41684775</v>
      </c>
      <c r="CQ79" s="16">
        <v>124.09202501999998</v>
      </c>
      <c r="CR79" s="16">
        <v>119.99329723999999</v>
      </c>
      <c r="CS79" s="16">
        <v>119.75050640999999</v>
      </c>
      <c r="CT79" s="16">
        <v>131.02322496999997</v>
      </c>
      <c r="CU79" s="16">
        <v>127.49765550999999</v>
      </c>
      <c r="CV79" s="16">
        <v>126.49153840999998</v>
      </c>
      <c r="CW79" s="16">
        <v>124.73992785999999</v>
      </c>
      <c r="CX79" s="16">
        <v>123.51310597999999</v>
      </c>
      <c r="CY79" s="16">
        <v>127.49583804</v>
      </c>
      <c r="CZ79" s="16">
        <v>127.72643651999999</v>
      </c>
      <c r="DA79" s="16">
        <v>126.13114194999999</v>
      </c>
      <c r="DB79" s="16">
        <v>117.24211306999999</v>
      </c>
      <c r="DC79" s="16">
        <v>117.08755201999999</v>
      </c>
      <c r="DD79" s="16">
        <v>116.97041564999999</v>
      </c>
      <c r="DE79" s="16">
        <v>119.67906987000001</v>
      </c>
      <c r="DF79" s="16">
        <v>121.47904340000001</v>
      </c>
      <c r="DG79" s="16">
        <v>123.99</v>
      </c>
      <c r="DH79" s="16">
        <v>118.14001128000002</v>
      </c>
      <c r="DI79" s="16">
        <v>124.89273957000002</v>
      </c>
      <c r="DJ79" s="16">
        <v>124.43273159000002</v>
      </c>
      <c r="DK79" s="16">
        <v>119.683622</v>
      </c>
      <c r="DL79" s="16">
        <v>220.77566358000001</v>
      </c>
      <c r="DM79" s="16">
        <v>202.03104548000002</v>
      </c>
      <c r="DN79" s="16">
        <v>194.75716224000004</v>
      </c>
      <c r="DO79" s="16">
        <v>203.12628431000005</v>
      </c>
      <c r="DP79" s="16">
        <v>200.04114619000006</v>
      </c>
      <c r="DQ79" s="16">
        <v>199.54398511000008</v>
      </c>
      <c r="DR79" s="16">
        <v>199.52828642000006</v>
      </c>
      <c r="DS79" s="16">
        <v>213.49262974000007</v>
      </c>
      <c r="DT79" s="16">
        <v>221.45416103000005</v>
      </c>
      <c r="DU79" s="16">
        <v>212.50593126000007</v>
      </c>
      <c r="DV79" s="16">
        <v>212.66405575000005</v>
      </c>
      <c r="DW79" s="16">
        <v>227.19889212000007</v>
      </c>
      <c r="DX79" s="16">
        <v>259.56770552000006</v>
      </c>
      <c r="DY79" s="16">
        <v>260.44483189000005</v>
      </c>
      <c r="DZ79" s="16">
        <v>260.53064084000005</v>
      </c>
    </row>
    <row r="80" spans="1:130" ht="13" x14ac:dyDescent="0.3">
      <c r="A80" s="15" t="s">
        <v>92</v>
      </c>
      <c r="B80" s="16">
        <v>8309.8182215699981</v>
      </c>
      <c r="C80" s="16">
        <v>7927.7417336399994</v>
      </c>
      <c r="D80" s="16">
        <v>8580.6665968800044</v>
      </c>
      <c r="E80" s="16">
        <v>8264.9269095300006</v>
      </c>
      <c r="F80" s="16">
        <v>7925.4119996299996</v>
      </c>
      <c r="G80" s="16">
        <v>8594.822798670004</v>
      </c>
      <c r="H80" s="16">
        <v>7673.5881730999981</v>
      </c>
      <c r="I80" s="16">
        <v>7421.6765659800003</v>
      </c>
      <c r="J80" s="16">
        <v>7361.7786305099989</v>
      </c>
      <c r="K80" s="16">
        <v>7371.4836727400016</v>
      </c>
      <c r="L80" s="16">
        <v>6922.2581261999985</v>
      </c>
      <c r="M80" s="16">
        <v>6844.9313821099986</v>
      </c>
      <c r="N80" s="16">
        <v>6721.9293523600008</v>
      </c>
      <c r="O80" s="16">
        <v>6697.97079605</v>
      </c>
      <c r="P80" s="16">
        <v>6860.8805062056017</v>
      </c>
      <c r="Q80" s="16">
        <v>7158.0622057200007</v>
      </c>
      <c r="R80" s="16">
        <v>7031.7452282900003</v>
      </c>
      <c r="S80" s="16">
        <v>7307.6701536900009</v>
      </c>
      <c r="T80" s="16">
        <v>7614.9012173800011</v>
      </c>
      <c r="U80" s="16">
        <v>7335.3230762800013</v>
      </c>
      <c r="V80" s="16">
        <v>7642.9162497400011</v>
      </c>
      <c r="W80" s="16">
        <v>7622.8296648400019</v>
      </c>
      <c r="X80" s="16">
        <v>7838.9306159499984</v>
      </c>
      <c r="Y80" s="16">
        <v>7841.8365515200012</v>
      </c>
      <c r="Z80" s="16">
        <v>6853.8785473399994</v>
      </c>
      <c r="AA80" s="16">
        <v>6892.0267373899997</v>
      </c>
      <c r="AB80" s="16">
        <v>7018.0245244599992</v>
      </c>
      <c r="AC80" s="16">
        <v>7025.5093555899957</v>
      </c>
      <c r="AD80" s="16">
        <v>6861.2410319600003</v>
      </c>
      <c r="AE80" s="16">
        <v>6813.8985672499985</v>
      </c>
      <c r="AF80" s="16">
        <v>6775.462052259998</v>
      </c>
      <c r="AG80" s="16">
        <v>6714.4703199600008</v>
      </c>
      <c r="AH80" s="16">
        <v>6849.4646393700014</v>
      </c>
      <c r="AI80" s="16">
        <v>6896.2340261800018</v>
      </c>
      <c r="AJ80" s="16">
        <v>6478.2164117499997</v>
      </c>
      <c r="AK80" s="16">
        <v>6674.0019928199999</v>
      </c>
      <c r="AL80" s="16">
        <v>6172.4386873900021</v>
      </c>
      <c r="AM80" s="16">
        <v>6133.1290835250002</v>
      </c>
      <c r="AN80" s="16">
        <v>6089.2021844749988</v>
      </c>
      <c r="AO80" s="16">
        <v>6012.237413660001</v>
      </c>
      <c r="AP80" s="16">
        <v>6013.7309503999995</v>
      </c>
      <c r="AQ80" s="16">
        <v>6272.7362284299998</v>
      </c>
      <c r="AR80" s="16">
        <v>6272.9190065100011</v>
      </c>
      <c r="AS80" s="16">
        <v>6432.9893343899994</v>
      </c>
      <c r="AT80" s="16">
        <v>6433.6028261600004</v>
      </c>
      <c r="AU80" s="16">
        <v>6625.5362033700003</v>
      </c>
      <c r="AV80" s="16">
        <v>6643.775665709999</v>
      </c>
      <c r="AW80" s="16">
        <v>6561.6390448100001</v>
      </c>
      <c r="AX80" s="16">
        <v>6454.9668733199996</v>
      </c>
      <c r="AY80" s="16">
        <v>6315.4129141800013</v>
      </c>
      <c r="AZ80" s="16">
        <v>6287.3131180199998</v>
      </c>
      <c r="BA80" s="16">
        <v>6309.7579831000003</v>
      </c>
      <c r="BB80" s="16">
        <v>6455.9310613500002</v>
      </c>
      <c r="BC80" s="16">
        <v>6211.2760575399998</v>
      </c>
      <c r="BD80" s="16">
        <v>6338.756039840001</v>
      </c>
      <c r="BE80" s="16">
        <v>6181.2558932000002</v>
      </c>
      <c r="BF80" s="16">
        <v>7122.2857012300001</v>
      </c>
      <c r="BG80" s="16">
        <v>7236.9282275900005</v>
      </c>
      <c r="BH80" s="16">
        <v>6605.5115071899991</v>
      </c>
      <c r="BI80" s="16">
        <v>6177.0660238499986</v>
      </c>
      <c r="BJ80" s="16">
        <v>5591.8979997199995</v>
      </c>
      <c r="BK80" s="16">
        <v>5628.7362393599969</v>
      </c>
      <c r="BL80" s="16">
        <v>5628.7362393599969</v>
      </c>
      <c r="BM80" s="16">
        <v>4657.1040133500001</v>
      </c>
      <c r="BN80" s="16">
        <v>4757.2835058600003</v>
      </c>
      <c r="BO80" s="16">
        <v>4726.3543411800019</v>
      </c>
      <c r="BP80" s="16">
        <v>4745.3681828300014</v>
      </c>
      <c r="BQ80" s="16">
        <v>4546.6489963100012</v>
      </c>
      <c r="BR80" s="16">
        <v>4546.7775704204778</v>
      </c>
      <c r="BS80" s="16">
        <v>4718.0192342704768</v>
      </c>
      <c r="BT80" s="16">
        <v>4512.805641500001</v>
      </c>
      <c r="BU80" s="16">
        <v>4576.7477848000008</v>
      </c>
      <c r="BV80" s="16">
        <v>3877.5451123500002</v>
      </c>
      <c r="BW80" s="16">
        <v>4080.015885320001</v>
      </c>
      <c r="BX80" s="16">
        <v>4064.6063276799991</v>
      </c>
      <c r="BY80" s="16">
        <v>4287.8406281099997</v>
      </c>
      <c r="BZ80" s="16">
        <v>4353.1871187400011</v>
      </c>
      <c r="CA80" s="16">
        <v>3624.2618482699995</v>
      </c>
      <c r="CB80" s="16">
        <v>3678.2167340299998</v>
      </c>
      <c r="CC80" s="16">
        <v>3669.4762586800002</v>
      </c>
      <c r="CD80" s="16">
        <v>3707.8121600499994</v>
      </c>
      <c r="CE80" s="16">
        <v>3862.7010939999996</v>
      </c>
      <c r="CF80" s="16">
        <v>3879.0830701199993</v>
      </c>
      <c r="CG80" s="16">
        <v>3840.96957651</v>
      </c>
      <c r="CH80" s="16">
        <v>3976.778014850001</v>
      </c>
      <c r="CI80" s="16">
        <v>4014.3100673500003</v>
      </c>
      <c r="CJ80" s="16">
        <v>4140.2689398299999</v>
      </c>
      <c r="CK80" s="16">
        <v>4289.0516876199999</v>
      </c>
      <c r="CL80" s="16">
        <v>4311.0563258800003</v>
      </c>
      <c r="CM80" s="16">
        <v>4331.8666277000011</v>
      </c>
      <c r="CN80" s="16">
        <v>4575.2796947100005</v>
      </c>
      <c r="CO80" s="16">
        <v>4648.0628221800007</v>
      </c>
      <c r="CP80" s="16">
        <v>4694.7759764900002</v>
      </c>
      <c r="CQ80" s="16">
        <v>4811.9514746110008</v>
      </c>
      <c r="CR80" s="16">
        <v>4807.2531103200008</v>
      </c>
      <c r="CS80" s="16">
        <v>4953.5321641899991</v>
      </c>
      <c r="CT80" s="16">
        <v>4982.7378704099992</v>
      </c>
      <c r="CU80" s="16">
        <v>5036.3116051099978</v>
      </c>
      <c r="CV80" s="16">
        <v>5109.1638139999995</v>
      </c>
      <c r="CW80" s="16">
        <v>5211.0150491999993</v>
      </c>
      <c r="CX80" s="16">
        <v>5200.1677482409987</v>
      </c>
      <c r="CY80" s="16">
        <v>5249.1011162309987</v>
      </c>
      <c r="CZ80" s="16">
        <v>5304.5963341910001</v>
      </c>
      <c r="DA80" s="16">
        <v>5319.9257267599996</v>
      </c>
      <c r="DB80" s="16">
        <v>5408.0766836800003</v>
      </c>
      <c r="DC80" s="16">
        <v>5497.1750461299998</v>
      </c>
      <c r="DD80" s="16">
        <v>5508.3120741799994</v>
      </c>
      <c r="DE80" s="16">
        <v>5272.9789953500003</v>
      </c>
      <c r="DF80" s="16">
        <v>5507.8263017700001</v>
      </c>
      <c r="DG80" s="16">
        <v>5457.72</v>
      </c>
      <c r="DH80" s="16">
        <v>5515.6044055399998</v>
      </c>
      <c r="DI80" s="16">
        <v>5594.6190934100014</v>
      </c>
      <c r="DJ80" s="16">
        <v>5565.017966989999</v>
      </c>
      <c r="DK80" s="16">
        <v>5748.5428482500001</v>
      </c>
      <c r="DL80" s="16">
        <v>5969.6481154499988</v>
      </c>
      <c r="DM80" s="16">
        <v>6074.9535336699992</v>
      </c>
      <c r="DN80" s="16">
        <v>6322.3431131999987</v>
      </c>
      <c r="DO80" s="16">
        <v>6767.5014635599991</v>
      </c>
      <c r="DP80" s="16">
        <v>6886.4744090599997</v>
      </c>
      <c r="DQ80" s="16">
        <v>6969.0361480400006</v>
      </c>
      <c r="DR80" s="16">
        <v>6423.154451209999</v>
      </c>
      <c r="DS80" s="16">
        <v>6669.2929763000002</v>
      </c>
      <c r="DT80" s="16">
        <v>7177.1757786899989</v>
      </c>
      <c r="DU80" s="16">
        <v>7573.3928840799999</v>
      </c>
      <c r="DV80" s="16">
        <v>7830.30010133</v>
      </c>
      <c r="DW80" s="16">
        <v>8407.1943554599984</v>
      </c>
      <c r="DX80" s="16">
        <v>8714.7922963399997</v>
      </c>
      <c r="DY80" s="16">
        <v>8907.7106385299976</v>
      </c>
      <c r="DZ80" s="16">
        <v>9129.8062657299997</v>
      </c>
    </row>
    <row r="81" spans="1:130" ht="13" x14ac:dyDescent="0.3">
      <c r="A81" s="15" t="s">
        <v>93</v>
      </c>
      <c r="B81" s="16">
        <v>728.20492099000001</v>
      </c>
      <c r="C81" s="16">
        <v>709.26569583000003</v>
      </c>
      <c r="D81" s="16">
        <v>712.15524069000003</v>
      </c>
      <c r="E81" s="16">
        <v>716.04944702</v>
      </c>
      <c r="F81" s="16">
        <v>703.27189124000006</v>
      </c>
      <c r="G81" s="16">
        <v>693.59412593000002</v>
      </c>
      <c r="H81" s="16">
        <v>672.20174783999994</v>
      </c>
      <c r="I81" s="16">
        <v>661.88304681</v>
      </c>
      <c r="J81" s="16">
        <v>601.86618767999994</v>
      </c>
      <c r="K81" s="16">
        <v>613.43187361000003</v>
      </c>
      <c r="L81" s="16">
        <v>613.44357467999998</v>
      </c>
      <c r="M81" s="16">
        <v>586.73204822000002</v>
      </c>
      <c r="N81" s="16">
        <v>546.48506935</v>
      </c>
      <c r="O81" s="16">
        <v>556.24344382000004</v>
      </c>
      <c r="P81" s="16">
        <v>570.38241476999997</v>
      </c>
      <c r="Q81" s="16">
        <v>583.56129951000003</v>
      </c>
      <c r="R81" s="16">
        <v>593.50092362999999</v>
      </c>
      <c r="S81" s="16">
        <v>656.7979100199999</v>
      </c>
      <c r="T81" s="16">
        <v>595.17541652</v>
      </c>
      <c r="U81" s="16">
        <v>853.31644461999997</v>
      </c>
      <c r="V81" s="16">
        <v>622.15882687999999</v>
      </c>
      <c r="W81" s="16">
        <v>668.01125141000011</v>
      </c>
      <c r="X81" s="16">
        <v>602.05968582999992</v>
      </c>
      <c r="Y81" s="16">
        <v>592.79003958999988</v>
      </c>
      <c r="Z81" s="16">
        <v>503.41725054999989</v>
      </c>
      <c r="AA81" s="16">
        <v>515.39611407999996</v>
      </c>
      <c r="AB81" s="16">
        <v>530.9021548799999</v>
      </c>
      <c r="AC81" s="16">
        <v>592.67462842999976</v>
      </c>
      <c r="AD81" s="16">
        <v>660.93918006999991</v>
      </c>
      <c r="AE81" s="16">
        <v>652.12741926000001</v>
      </c>
      <c r="AF81" s="16">
        <v>647.34758708000004</v>
      </c>
      <c r="AG81" s="16">
        <v>648.73375391000002</v>
      </c>
      <c r="AH81" s="16">
        <v>647.66184635000002</v>
      </c>
      <c r="AI81" s="16">
        <v>688.18451159999984</v>
      </c>
      <c r="AJ81" s="16">
        <v>666.00980638999999</v>
      </c>
      <c r="AK81" s="16">
        <v>646.0375332399999</v>
      </c>
      <c r="AL81" s="16">
        <v>495.75264612000007</v>
      </c>
      <c r="AM81" s="16">
        <v>476.78174069999994</v>
      </c>
      <c r="AN81" s="16">
        <v>468.40315094000005</v>
      </c>
      <c r="AO81" s="16">
        <v>436.79227691000006</v>
      </c>
      <c r="AP81" s="16">
        <v>450.07246854000005</v>
      </c>
      <c r="AQ81" s="16">
        <v>448.28689607000001</v>
      </c>
      <c r="AR81" s="16">
        <v>447.65933305000004</v>
      </c>
      <c r="AS81" s="16">
        <v>474.94266168000001</v>
      </c>
      <c r="AT81" s="16">
        <v>503.92542050000003</v>
      </c>
      <c r="AU81" s="16">
        <v>495.23679564999998</v>
      </c>
      <c r="AV81" s="16">
        <v>467.79040054000001</v>
      </c>
      <c r="AW81" s="16">
        <v>470.39189223000005</v>
      </c>
      <c r="AX81" s="16">
        <v>490.18555521000002</v>
      </c>
      <c r="AY81" s="16">
        <v>451.21255056000001</v>
      </c>
      <c r="AZ81" s="16">
        <v>442.51770621999998</v>
      </c>
      <c r="BA81" s="16">
        <v>445.09146361000006</v>
      </c>
      <c r="BB81" s="16">
        <v>478.59225062000002</v>
      </c>
      <c r="BC81" s="16">
        <v>480.28378793000002</v>
      </c>
      <c r="BD81" s="16">
        <v>478.74005459</v>
      </c>
      <c r="BE81" s="16">
        <v>437.84073826000008</v>
      </c>
      <c r="BF81" s="16">
        <v>435.55296247999996</v>
      </c>
      <c r="BG81" s="16">
        <v>437.78451604000003</v>
      </c>
      <c r="BH81" s="16">
        <v>434.77397338000003</v>
      </c>
      <c r="BI81" s="16">
        <v>431.17348021000009</v>
      </c>
      <c r="BJ81" s="16">
        <v>421.25187223000012</v>
      </c>
      <c r="BK81" s="16">
        <v>343.64834991000004</v>
      </c>
      <c r="BL81" s="16">
        <v>343.64834991000004</v>
      </c>
      <c r="BM81" s="16">
        <v>283.46648457999999</v>
      </c>
      <c r="BN81" s="16">
        <v>280.99284861000001</v>
      </c>
      <c r="BO81" s="16">
        <v>285.10997100999998</v>
      </c>
      <c r="BP81" s="16">
        <v>245.06561310000001</v>
      </c>
      <c r="BQ81" s="16">
        <v>231.16197875</v>
      </c>
      <c r="BR81" s="16">
        <v>230.81740987713275</v>
      </c>
      <c r="BS81" s="16">
        <v>235.93011793713274</v>
      </c>
      <c r="BT81" s="16">
        <v>228.16040354</v>
      </c>
      <c r="BU81" s="16">
        <v>227.00316854000002</v>
      </c>
      <c r="BV81" s="16">
        <v>166.88438485</v>
      </c>
      <c r="BW81" s="16">
        <v>172.2725312</v>
      </c>
      <c r="BX81" s="16">
        <v>175.9495312</v>
      </c>
      <c r="BY81" s="16">
        <v>179.01507275</v>
      </c>
      <c r="BZ81" s="16">
        <v>172.75950504999997</v>
      </c>
      <c r="CA81" s="16">
        <v>169.81050504999999</v>
      </c>
      <c r="CB81" s="16">
        <v>174.20471504999998</v>
      </c>
      <c r="CC81" s="16">
        <v>173.56193504999996</v>
      </c>
      <c r="CD81" s="16">
        <v>173.20693504999997</v>
      </c>
      <c r="CE81" s="16">
        <v>172.95693504999997</v>
      </c>
      <c r="CF81" s="16">
        <v>169.48993504999996</v>
      </c>
      <c r="CG81" s="16">
        <v>166.01593504999997</v>
      </c>
      <c r="CH81" s="16">
        <v>182.38293504999996</v>
      </c>
      <c r="CI81" s="16">
        <v>177.17293504999998</v>
      </c>
      <c r="CJ81" s="16">
        <v>159.36863504999999</v>
      </c>
      <c r="CK81" s="16">
        <v>168.54213504999998</v>
      </c>
      <c r="CL81" s="16">
        <v>172.01913184</v>
      </c>
      <c r="CM81" s="16">
        <v>172.21913183999999</v>
      </c>
      <c r="CN81" s="16">
        <v>177.52113183999998</v>
      </c>
      <c r="CO81" s="16">
        <v>176.39334417999999</v>
      </c>
      <c r="CP81" s="16">
        <v>167.19409417999998</v>
      </c>
      <c r="CQ81" s="16">
        <v>169.15512497999998</v>
      </c>
      <c r="CR81" s="16">
        <v>166.04312497999999</v>
      </c>
      <c r="CS81" s="16">
        <v>166.77664497999999</v>
      </c>
      <c r="CT81" s="16">
        <v>147.51323727999997</v>
      </c>
      <c r="CU81" s="16">
        <v>146.92153728</v>
      </c>
      <c r="CV81" s="16">
        <v>147.05849727999998</v>
      </c>
      <c r="CW81" s="16">
        <v>148.25300841000001</v>
      </c>
      <c r="CX81" s="16">
        <v>148.05299840999999</v>
      </c>
      <c r="CY81" s="16">
        <v>146.40299841000001</v>
      </c>
      <c r="CZ81" s="16">
        <v>146.44247820999999</v>
      </c>
      <c r="DA81" s="16">
        <v>116.07605821000001</v>
      </c>
      <c r="DB81" s="16">
        <v>116.07605821000001</v>
      </c>
      <c r="DC81" s="16">
        <v>116.86893101</v>
      </c>
      <c r="DD81" s="16">
        <v>116.86893101</v>
      </c>
      <c r="DE81" s="16">
        <v>235.00233445000003</v>
      </c>
      <c r="DF81" s="16">
        <v>244.78208423000001</v>
      </c>
      <c r="DG81" s="16">
        <v>245.62</v>
      </c>
      <c r="DH81" s="16">
        <v>245.72236710000001</v>
      </c>
      <c r="DI81" s="16">
        <v>226.86281216000003</v>
      </c>
      <c r="DJ81" s="16">
        <v>226.68896179000004</v>
      </c>
      <c r="DK81" s="16">
        <v>225.91996179000003</v>
      </c>
      <c r="DL81" s="16">
        <v>213.91637595</v>
      </c>
      <c r="DM81" s="16">
        <v>212.34678595000003</v>
      </c>
      <c r="DN81" s="16">
        <v>216.89044795000004</v>
      </c>
      <c r="DO81" s="16">
        <v>205.33123256000005</v>
      </c>
      <c r="DP81" s="16">
        <v>224.57313251000025</v>
      </c>
      <c r="DQ81" s="16">
        <v>183.43334994000065</v>
      </c>
      <c r="DR81" s="16">
        <v>205.85221766000063</v>
      </c>
      <c r="DS81" s="16">
        <v>171.73048909000062</v>
      </c>
      <c r="DT81" s="16">
        <v>116.60582715000066</v>
      </c>
      <c r="DU81" s="16">
        <v>116.70000000000067</v>
      </c>
      <c r="DV81" s="16">
        <v>118.78923845000067</v>
      </c>
      <c r="DW81" s="16">
        <v>146.49509845000068</v>
      </c>
      <c r="DX81" s="16">
        <v>146.50334079000069</v>
      </c>
      <c r="DY81" s="16">
        <v>115.20582079000067</v>
      </c>
      <c r="DZ81" s="16">
        <v>114.81437419000068</v>
      </c>
    </row>
    <row r="82" spans="1:130" ht="13" x14ac:dyDescent="0.3">
      <c r="A82" s="15" t="s">
        <v>94</v>
      </c>
      <c r="B82" s="16">
        <v>199.50901497999999</v>
      </c>
      <c r="C82" s="16">
        <v>190.20672941000001</v>
      </c>
      <c r="D82" s="16">
        <v>195.01338940999997</v>
      </c>
      <c r="E82" s="16">
        <v>194.00759572999999</v>
      </c>
      <c r="F82" s="16">
        <v>191.93306442000002</v>
      </c>
      <c r="G82" s="16">
        <v>201.51616442</v>
      </c>
      <c r="H82" s="16">
        <v>192.57430241999995</v>
      </c>
      <c r="I82" s="16">
        <v>191.70818842</v>
      </c>
      <c r="J82" s="16">
        <v>155.91196531999998</v>
      </c>
      <c r="K82" s="16">
        <v>160.99655726999998</v>
      </c>
      <c r="L82" s="16">
        <v>156.59267058999998</v>
      </c>
      <c r="M82" s="16">
        <v>157.26540202999999</v>
      </c>
      <c r="N82" s="16">
        <v>160.98281730999997</v>
      </c>
      <c r="O82" s="16">
        <v>159.10926218</v>
      </c>
      <c r="P82" s="16">
        <v>177.34930757000001</v>
      </c>
      <c r="Q82" s="16">
        <v>209.18400636999999</v>
      </c>
      <c r="R82" s="16">
        <v>207.38070144</v>
      </c>
      <c r="S82" s="16">
        <v>207.57557025</v>
      </c>
      <c r="T82" s="16">
        <v>216.35775937999998</v>
      </c>
      <c r="U82" s="16">
        <v>230.06154676</v>
      </c>
      <c r="V82" s="16">
        <v>194.53102234999997</v>
      </c>
      <c r="W82" s="16">
        <v>193.52114399999999</v>
      </c>
      <c r="X82" s="16">
        <v>193.59564399999999</v>
      </c>
      <c r="Y82" s="16">
        <v>195.86164400000001</v>
      </c>
      <c r="Z82" s="16">
        <v>100.41153229</v>
      </c>
      <c r="AA82" s="16">
        <v>97.856532290000004</v>
      </c>
      <c r="AB82" s="16">
        <v>82.374060299999996</v>
      </c>
      <c r="AC82" s="16">
        <v>82.45918168</v>
      </c>
      <c r="AD82" s="16">
        <v>81.579751680000001</v>
      </c>
      <c r="AE82" s="16">
        <v>82.579751680000001</v>
      </c>
      <c r="AF82" s="16">
        <v>82.339751680000006</v>
      </c>
      <c r="AG82" s="16">
        <v>158.18697168000003</v>
      </c>
      <c r="AH82" s="16">
        <v>86.676251680000007</v>
      </c>
      <c r="AI82" s="16">
        <v>84.849929590000016</v>
      </c>
      <c r="AJ82" s="16">
        <v>72.46635959000001</v>
      </c>
      <c r="AK82" s="16">
        <v>72.46635959000001</v>
      </c>
      <c r="AL82" s="16">
        <v>64.601311899999999</v>
      </c>
      <c r="AM82" s="16">
        <v>64.601311899999999</v>
      </c>
      <c r="AN82" s="16">
        <v>64.273375970000004</v>
      </c>
      <c r="AO82" s="16">
        <v>64.281689999999998</v>
      </c>
      <c r="AP82" s="16">
        <v>67.33001659</v>
      </c>
      <c r="AQ82" s="16">
        <v>63.564855259999995</v>
      </c>
      <c r="AR82" s="16">
        <v>63.564855259999995</v>
      </c>
      <c r="AS82" s="16">
        <v>72.164855259999996</v>
      </c>
      <c r="AT82" s="16">
        <v>79.462019449999985</v>
      </c>
      <c r="AU82" s="16">
        <v>79.38571395000001</v>
      </c>
      <c r="AV82" s="16">
        <v>79.38571395000001</v>
      </c>
      <c r="AW82" s="16">
        <v>79.38571395000001</v>
      </c>
      <c r="AX82" s="16">
        <v>64.359523459999991</v>
      </c>
      <c r="AY82" s="16">
        <v>64.308038260000004</v>
      </c>
      <c r="AZ82" s="16">
        <v>66.808038260000004</v>
      </c>
      <c r="BA82" s="16">
        <v>57.472518259999994</v>
      </c>
      <c r="BB82" s="16">
        <v>56.522518259999998</v>
      </c>
      <c r="BC82" s="16">
        <v>46.422518259999997</v>
      </c>
      <c r="BD82" s="16">
        <v>83.837123480000002</v>
      </c>
      <c r="BE82" s="16">
        <v>72.737123480000008</v>
      </c>
      <c r="BF82" s="16">
        <v>80.387123480000014</v>
      </c>
      <c r="BG82" s="16">
        <v>80.387123480000014</v>
      </c>
      <c r="BH82" s="16">
        <v>76.387123480000014</v>
      </c>
      <c r="BI82" s="16">
        <v>76.215697719999994</v>
      </c>
      <c r="BJ82" s="16">
        <v>76.372259999999997</v>
      </c>
      <c r="BK82" s="16">
        <v>76.305960000000013</v>
      </c>
      <c r="BL82" s="16">
        <v>76.305960000000013</v>
      </c>
      <c r="BM82" s="16">
        <v>66.367960000000011</v>
      </c>
      <c r="BN82" s="16">
        <v>66.236419999999995</v>
      </c>
      <c r="BO82" s="16">
        <v>74.528120000000001</v>
      </c>
      <c r="BP82" s="16">
        <v>74.528120000000001</v>
      </c>
      <c r="BQ82" s="16">
        <v>74.528120000000001</v>
      </c>
      <c r="BR82" s="16">
        <v>74.528120000000001</v>
      </c>
      <c r="BS82" s="16">
        <v>74.528120000000001</v>
      </c>
      <c r="BT82" s="16">
        <v>55.166620000000002</v>
      </c>
      <c r="BU82" s="16">
        <v>55.116620000000005</v>
      </c>
      <c r="BV82" s="16">
        <v>55.116620000000005</v>
      </c>
      <c r="BW82" s="16">
        <v>55.116620000000005</v>
      </c>
      <c r="BX82" s="16">
        <v>55.116620000000005</v>
      </c>
      <c r="BY82" s="16">
        <v>55.087820000000001</v>
      </c>
      <c r="BZ82" s="16">
        <v>55.087820000000001</v>
      </c>
      <c r="CA82" s="16">
        <v>55.087820000000001</v>
      </c>
      <c r="CB82" s="16">
        <v>54.987819999999999</v>
      </c>
      <c r="CC82" s="16">
        <v>54.987520000000004</v>
      </c>
      <c r="CD82" s="16">
        <v>54.973920000000007</v>
      </c>
      <c r="CE82" s="16">
        <v>54.950160000000004</v>
      </c>
      <c r="CF82" s="16">
        <v>56.950160000000004</v>
      </c>
      <c r="CG82" s="16">
        <v>56.874360000000003</v>
      </c>
      <c r="CH82" s="16">
        <v>49.124360000000003</v>
      </c>
      <c r="CI82" s="16">
        <v>48.681400000000004</v>
      </c>
      <c r="CJ82" s="16">
        <v>48.681400000000004</v>
      </c>
      <c r="CK82" s="16">
        <v>48.681400000000004</v>
      </c>
      <c r="CL82" s="16">
        <v>48.559370000000001</v>
      </c>
      <c r="CM82" s="16">
        <v>48.559370000000001</v>
      </c>
      <c r="CN82" s="16">
        <v>11.030419999999999</v>
      </c>
      <c r="CO82" s="16">
        <v>11.021510000000001</v>
      </c>
      <c r="CP82" s="16">
        <v>11.021510000000001</v>
      </c>
      <c r="CQ82" s="16">
        <v>10.86923</v>
      </c>
      <c r="CR82" s="16">
        <v>10.86923</v>
      </c>
      <c r="CS82" s="16">
        <v>10.86923</v>
      </c>
      <c r="CT82" s="16">
        <v>10.608529999999998</v>
      </c>
      <c r="CU82" s="16">
        <v>10.516500000000001</v>
      </c>
      <c r="CV82" s="16">
        <v>10.516500000000001</v>
      </c>
      <c r="CW82" s="16">
        <v>10.342879999999999</v>
      </c>
      <c r="CX82" s="16">
        <v>10.342879999999999</v>
      </c>
      <c r="CY82" s="16">
        <v>10.342879999999999</v>
      </c>
      <c r="CZ82" s="16">
        <v>9.7346999999999984</v>
      </c>
      <c r="DA82" s="16">
        <v>25.990170000000003</v>
      </c>
      <c r="DB82" s="16">
        <v>25.990170000000003</v>
      </c>
      <c r="DC82" s="16">
        <v>25.990170000000003</v>
      </c>
      <c r="DD82" s="16">
        <v>25.987882270000004</v>
      </c>
      <c r="DE82" s="16">
        <v>127.28211324</v>
      </c>
      <c r="DF82" s="16">
        <v>109.64848713000001</v>
      </c>
      <c r="DG82" s="16">
        <v>111.12</v>
      </c>
      <c r="DH82" s="16">
        <v>111.75216645</v>
      </c>
      <c r="DI82" s="16">
        <v>111.54067963</v>
      </c>
      <c r="DJ82" s="16">
        <v>114.80433437000001</v>
      </c>
      <c r="DK82" s="16">
        <v>115.40859437</v>
      </c>
      <c r="DL82" s="16">
        <v>102.94094453000001</v>
      </c>
      <c r="DM82" s="16">
        <v>100.75020453</v>
      </c>
      <c r="DN82" s="16">
        <v>87.942798530000005</v>
      </c>
      <c r="DO82" s="16">
        <v>105.01410971</v>
      </c>
      <c r="DP82" s="16">
        <v>104.59116911</v>
      </c>
      <c r="DQ82" s="16">
        <v>104.54501911000001</v>
      </c>
      <c r="DR82" s="16">
        <v>92.991325630000006</v>
      </c>
      <c r="DS82" s="16">
        <v>104.52351363000001</v>
      </c>
      <c r="DT82" s="16">
        <v>104.94131963000001</v>
      </c>
      <c r="DU82" s="16">
        <v>95.55263638000001</v>
      </c>
      <c r="DV82" s="16">
        <v>90.074154940000014</v>
      </c>
      <c r="DW82" s="16">
        <v>122.87512494000001</v>
      </c>
      <c r="DX82" s="16">
        <v>90.941637680000014</v>
      </c>
      <c r="DY82" s="16">
        <v>119.45522064000001</v>
      </c>
      <c r="DZ82" s="16">
        <v>152.80276724000001</v>
      </c>
    </row>
    <row r="83" spans="1:130" ht="13" x14ac:dyDescent="0.3">
      <c r="A83" s="12" t="s">
        <v>95</v>
      </c>
      <c r="B83" s="13">
        <v>9885.5503871000019</v>
      </c>
      <c r="C83" s="13">
        <v>10076.701927519998</v>
      </c>
      <c r="D83" s="13">
        <v>10061.351225640001</v>
      </c>
      <c r="E83" s="13">
        <v>9946.0503966399956</v>
      </c>
      <c r="F83" s="13">
        <v>9938.0908062299986</v>
      </c>
      <c r="G83" s="13">
        <v>10069.107288679998</v>
      </c>
      <c r="H83" s="13">
        <v>9926.0402789299969</v>
      </c>
      <c r="I83" s="13">
        <v>10065.979016469999</v>
      </c>
      <c r="J83" s="13">
        <v>9807.1392627799996</v>
      </c>
      <c r="K83" s="13">
        <v>9617.8349341499998</v>
      </c>
      <c r="L83" s="13">
        <v>9309.3305458400009</v>
      </c>
      <c r="M83" s="13">
        <v>9384.5606535200004</v>
      </c>
      <c r="N83" s="13">
        <v>8030.2009187399999</v>
      </c>
      <c r="O83" s="13">
        <v>7886.8687055600012</v>
      </c>
      <c r="P83" s="13">
        <v>7843.4249366700005</v>
      </c>
      <c r="Q83" s="13">
        <v>7841.571419609998</v>
      </c>
      <c r="R83" s="13">
        <v>7827.4489935899992</v>
      </c>
      <c r="S83" s="13">
        <v>7823.6657286199988</v>
      </c>
      <c r="T83" s="13">
        <v>7725.5554977400034</v>
      </c>
      <c r="U83" s="13">
        <v>7714.3274519100005</v>
      </c>
      <c r="V83" s="13">
        <v>7697.4820200099994</v>
      </c>
      <c r="W83" s="13">
        <v>7630.4883640099979</v>
      </c>
      <c r="X83" s="13">
        <v>7568.5781712499993</v>
      </c>
      <c r="Y83" s="13">
        <v>7412.7612722099984</v>
      </c>
      <c r="Z83" s="13">
        <v>5952.6247406499997</v>
      </c>
      <c r="AA83" s="13">
        <v>5805.3645031299984</v>
      </c>
      <c r="AB83" s="13">
        <v>5723.5908228299986</v>
      </c>
      <c r="AC83" s="13">
        <v>5802.1385134499988</v>
      </c>
      <c r="AD83" s="13">
        <v>5700.1717312200008</v>
      </c>
      <c r="AE83" s="13">
        <v>5634.569642819999</v>
      </c>
      <c r="AF83" s="13">
        <v>5480.1954193000001</v>
      </c>
      <c r="AG83" s="13">
        <v>5355.6594135400001</v>
      </c>
      <c r="AH83" s="13">
        <v>5191.2516682800006</v>
      </c>
      <c r="AI83" s="13">
        <v>5226.4559158700004</v>
      </c>
      <c r="AJ83" s="13">
        <v>5008.650624240001</v>
      </c>
      <c r="AK83" s="13">
        <v>4911.2176170500015</v>
      </c>
      <c r="AL83" s="13">
        <v>4717.6501217600007</v>
      </c>
      <c r="AM83" s="13">
        <v>4698.3574847700011</v>
      </c>
      <c r="AN83" s="13">
        <v>4839.9134612200005</v>
      </c>
      <c r="AO83" s="13">
        <v>4639.5757625699989</v>
      </c>
      <c r="AP83" s="13">
        <v>4661.3113170800007</v>
      </c>
      <c r="AQ83" s="13">
        <v>4653.9722301800002</v>
      </c>
      <c r="AR83" s="13">
        <v>4618.0793367299993</v>
      </c>
      <c r="AS83" s="13">
        <v>4847.2579073299994</v>
      </c>
      <c r="AT83" s="13">
        <v>4836.1421754399998</v>
      </c>
      <c r="AU83" s="13">
        <v>4699.9114161200005</v>
      </c>
      <c r="AV83" s="13">
        <v>4595.0720315900007</v>
      </c>
      <c r="AW83" s="13">
        <v>4535.4563948700006</v>
      </c>
      <c r="AX83" s="13">
        <v>4664.0575734700005</v>
      </c>
      <c r="AY83" s="13">
        <v>4595.1409980100007</v>
      </c>
      <c r="AZ83" s="13">
        <v>4808.5764428299999</v>
      </c>
      <c r="BA83" s="13">
        <v>4926.6400328999998</v>
      </c>
      <c r="BB83" s="13">
        <v>5023.5655760100008</v>
      </c>
      <c r="BC83" s="13">
        <v>4989.8916112500001</v>
      </c>
      <c r="BD83" s="13">
        <v>4938.6126363700005</v>
      </c>
      <c r="BE83" s="13">
        <v>5136.827310749999</v>
      </c>
      <c r="BF83" s="13">
        <v>6114.0646531399971</v>
      </c>
      <c r="BG83" s="13">
        <v>5896.6066118999988</v>
      </c>
      <c r="BH83" s="13">
        <v>5116.75621968</v>
      </c>
      <c r="BI83" s="13">
        <v>5325.4372563900006</v>
      </c>
      <c r="BJ83" s="13">
        <v>4273.6151342199992</v>
      </c>
      <c r="BK83" s="13">
        <v>4242.6624997600002</v>
      </c>
      <c r="BL83" s="13">
        <v>4242.6624997600002</v>
      </c>
      <c r="BM83" s="13">
        <v>3870.4645309800003</v>
      </c>
      <c r="BN83" s="13">
        <v>3816.7548468600003</v>
      </c>
      <c r="BO83" s="13">
        <v>3890.1759791600002</v>
      </c>
      <c r="BP83" s="13">
        <v>3877.8653154199997</v>
      </c>
      <c r="BQ83" s="13">
        <v>3864.2121798100002</v>
      </c>
      <c r="BR83" s="13">
        <v>3800.4790016701072</v>
      </c>
      <c r="BS83" s="13">
        <v>3885.9880923001069</v>
      </c>
      <c r="BT83" s="13">
        <v>3977.9352314799999</v>
      </c>
      <c r="BU83" s="13">
        <v>4032.4307137600003</v>
      </c>
      <c r="BV83" s="13">
        <v>3614.1892909500002</v>
      </c>
      <c r="BW83" s="13">
        <v>3625.9777280400003</v>
      </c>
      <c r="BX83" s="13">
        <v>3712.5710579199995</v>
      </c>
      <c r="BY83" s="13">
        <v>3740.9724781700011</v>
      </c>
      <c r="BZ83" s="13">
        <v>4011.2225941200004</v>
      </c>
      <c r="CA83" s="13">
        <v>3991.7428976100005</v>
      </c>
      <c r="CB83" s="13">
        <v>4263.606168199999</v>
      </c>
      <c r="CC83" s="13">
        <v>4244.0508288399988</v>
      </c>
      <c r="CD83" s="13">
        <v>4433.1534370999998</v>
      </c>
      <c r="CE83" s="13">
        <v>4572.7312540900011</v>
      </c>
      <c r="CF83" s="13">
        <v>4666.4354773500008</v>
      </c>
      <c r="CG83" s="13">
        <v>4761.1843036200007</v>
      </c>
      <c r="CH83" s="13">
        <v>4655.5956642800011</v>
      </c>
      <c r="CI83" s="13">
        <v>4619.438626780001</v>
      </c>
      <c r="CJ83" s="13">
        <v>4475.1627925100001</v>
      </c>
      <c r="CK83" s="13">
        <v>4831.8722001300011</v>
      </c>
      <c r="CL83" s="13">
        <v>5110.5813549100003</v>
      </c>
      <c r="CM83" s="13">
        <v>5270.895308000001</v>
      </c>
      <c r="CN83" s="13">
        <v>5327.5001826999996</v>
      </c>
      <c r="CO83" s="13">
        <v>5479.9010526400016</v>
      </c>
      <c r="CP83" s="13">
        <v>5535.17457388</v>
      </c>
      <c r="CQ83" s="13">
        <v>6069.1668240099998</v>
      </c>
      <c r="CR83" s="13">
        <v>6529.2193683799978</v>
      </c>
      <c r="CS83" s="13">
        <v>6665.1587244699895</v>
      </c>
      <c r="CT83" s="13">
        <v>7288.1506423799992</v>
      </c>
      <c r="CU83" s="13">
        <v>7482.3094282499987</v>
      </c>
      <c r="CV83" s="13">
        <v>7551.8730272199982</v>
      </c>
      <c r="CW83" s="13">
        <v>7925.454828330001</v>
      </c>
      <c r="CX83" s="13">
        <v>7932.9884175801008</v>
      </c>
      <c r="CY83" s="13">
        <v>8043.5294974199996</v>
      </c>
      <c r="CZ83" s="13">
        <v>8311.1954339200001</v>
      </c>
      <c r="DA83" s="13">
        <v>8330.7571553400012</v>
      </c>
      <c r="DB83" s="13">
        <v>8418.0237499200011</v>
      </c>
      <c r="DC83" s="13">
        <v>8460.0333051700018</v>
      </c>
      <c r="DD83" s="13">
        <v>8453.9724239000006</v>
      </c>
      <c r="DE83" s="13">
        <v>8369.3481730399999</v>
      </c>
      <c r="DF83" s="13">
        <v>8321.624000079999</v>
      </c>
      <c r="DG83" s="13">
        <v>9027.4699999999993</v>
      </c>
      <c r="DH83" s="13">
        <v>11130.430641690002</v>
      </c>
      <c r="DI83" s="13">
        <v>11547.283627070003</v>
      </c>
      <c r="DJ83" s="13">
        <v>12015.604313290001</v>
      </c>
      <c r="DK83" s="13">
        <v>12522.234581530003</v>
      </c>
      <c r="DL83" s="13">
        <v>10817.862067020002</v>
      </c>
      <c r="DM83" s="13">
        <v>11053.325136275002</v>
      </c>
      <c r="DN83" s="13">
        <v>11117.708820815</v>
      </c>
      <c r="DO83" s="13">
        <v>11715.928797074999</v>
      </c>
      <c r="DP83" s="13">
        <v>11682.324787385</v>
      </c>
      <c r="DQ83" s="13">
        <v>11515.381095445</v>
      </c>
      <c r="DR83" s="13">
        <v>10139.719628475001</v>
      </c>
      <c r="DS83" s="13">
        <v>7614.412139125001</v>
      </c>
      <c r="DT83" s="13">
        <v>7240.1899918599975</v>
      </c>
      <c r="DU83" s="13">
        <v>7786.8494024400061</v>
      </c>
      <c r="DV83" s="13">
        <v>10270.93686145</v>
      </c>
      <c r="DW83" s="13">
        <v>11868.344373420001</v>
      </c>
      <c r="DX83" s="13">
        <v>11770.698738800002</v>
      </c>
      <c r="DY83" s="13">
        <v>11518.305689219998</v>
      </c>
      <c r="DZ83" s="13">
        <v>11296.384317920001</v>
      </c>
    </row>
    <row r="84" spans="1:130" ht="13" x14ac:dyDescent="0.3">
      <c r="A84" s="15" t="s">
        <v>96</v>
      </c>
      <c r="B84" s="16">
        <v>67.871000000000009</v>
      </c>
      <c r="C84" s="16">
        <v>0.34499999999999997</v>
      </c>
      <c r="D84" s="16">
        <v>0.33</v>
      </c>
      <c r="E84" s="16">
        <v>0.32</v>
      </c>
      <c r="F84" s="16">
        <v>0.30463000000000001</v>
      </c>
      <c r="G84" s="16">
        <v>0.30463000000000001</v>
      </c>
      <c r="H84" s="16">
        <v>0.27962999999999999</v>
      </c>
      <c r="I84" s="16">
        <v>0.27962999999999999</v>
      </c>
      <c r="J84" s="16">
        <v>0.27962999999999999</v>
      </c>
      <c r="K84" s="16">
        <v>0.27962999999999999</v>
      </c>
      <c r="L84" s="16">
        <v>0.27962999999999999</v>
      </c>
      <c r="M84" s="16">
        <v>0.27962999999999999</v>
      </c>
      <c r="N84" s="16">
        <v>0</v>
      </c>
      <c r="O84" s="16">
        <v>0</v>
      </c>
      <c r="P84" s="16">
        <v>0</v>
      </c>
      <c r="Q84" s="16">
        <v>0</v>
      </c>
      <c r="R84" s="16">
        <v>0</v>
      </c>
      <c r="S84" s="16">
        <v>0</v>
      </c>
      <c r="T84" s="16">
        <v>0</v>
      </c>
      <c r="U84" s="16">
        <v>0</v>
      </c>
      <c r="V84" s="16">
        <v>0</v>
      </c>
      <c r="W84" s="16">
        <v>0</v>
      </c>
      <c r="X84" s="16">
        <v>0</v>
      </c>
      <c r="Y84" s="16">
        <v>0</v>
      </c>
      <c r="Z84" s="16">
        <v>0</v>
      </c>
      <c r="AA84" s="16">
        <v>35.802</v>
      </c>
      <c r="AB84" s="16">
        <v>35.802</v>
      </c>
      <c r="AC84" s="16">
        <v>35.802</v>
      </c>
      <c r="AD84" s="16">
        <v>35.101999999999997</v>
      </c>
      <c r="AE84" s="16">
        <v>26.847000000000001</v>
      </c>
      <c r="AF84" s="16">
        <v>31.097000000000001</v>
      </c>
      <c r="AG84" s="16">
        <v>554.99800000000005</v>
      </c>
      <c r="AH84" s="16">
        <v>541.99800000000005</v>
      </c>
      <c r="AI84" s="16">
        <v>534.16399999999999</v>
      </c>
      <c r="AJ84" s="16">
        <v>509.69400000000002</v>
      </c>
      <c r="AK84" s="16">
        <v>20.498000000000001</v>
      </c>
      <c r="AL84" s="16">
        <v>0</v>
      </c>
      <c r="AM84" s="16">
        <v>0</v>
      </c>
      <c r="AN84" s="16">
        <v>0</v>
      </c>
      <c r="AO84" s="16">
        <v>0</v>
      </c>
      <c r="AP84" s="16">
        <v>0</v>
      </c>
      <c r="AQ84" s="16">
        <v>0</v>
      </c>
      <c r="AR84" s="16">
        <v>0</v>
      </c>
      <c r="AS84" s="16">
        <v>0</v>
      </c>
      <c r="AT84" s="16">
        <v>0</v>
      </c>
      <c r="AU84" s="16">
        <v>0</v>
      </c>
      <c r="AV84" s="16">
        <v>0</v>
      </c>
      <c r="AW84" s="16">
        <v>0</v>
      </c>
      <c r="AX84" s="16">
        <v>0</v>
      </c>
      <c r="AY84" s="16">
        <v>0</v>
      </c>
      <c r="AZ84" s="16">
        <v>0</v>
      </c>
      <c r="BA84" s="16">
        <v>0</v>
      </c>
      <c r="BB84" s="16">
        <v>0</v>
      </c>
      <c r="BC84" s="16">
        <v>0</v>
      </c>
      <c r="BD84" s="16">
        <v>0</v>
      </c>
      <c r="BE84" s="16">
        <v>0</v>
      </c>
      <c r="BF84" s="16">
        <v>0</v>
      </c>
      <c r="BG84" s="16">
        <v>0</v>
      </c>
      <c r="BH84" s="16">
        <v>0</v>
      </c>
      <c r="BI84" s="16">
        <v>0</v>
      </c>
      <c r="BJ84" s="16">
        <v>0</v>
      </c>
      <c r="BK84" s="16">
        <v>0</v>
      </c>
      <c r="BL84" s="16">
        <v>0</v>
      </c>
      <c r="BM84" s="16">
        <v>0</v>
      </c>
      <c r="BN84" s="16">
        <v>0</v>
      </c>
      <c r="BO84" s="16">
        <v>0</v>
      </c>
      <c r="BP84" s="16">
        <v>0</v>
      </c>
      <c r="BQ84" s="16">
        <v>0</v>
      </c>
      <c r="BR84" s="16">
        <v>0</v>
      </c>
      <c r="BS84" s="16">
        <v>0</v>
      </c>
      <c r="BT84" s="16">
        <v>0</v>
      </c>
      <c r="BU84" s="16">
        <v>0</v>
      </c>
      <c r="BV84" s="16">
        <v>0</v>
      </c>
      <c r="BW84" s="16">
        <v>0</v>
      </c>
      <c r="BX84" s="16">
        <v>0</v>
      </c>
      <c r="BY84" s="16">
        <v>0</v>
      </c>
      <c r="BZ84" s="16">
        <v>0</v>
      </c>
      <c r="CA84" s="16">
        <v>0</v>
      </c>
      <c r="CB84" s="16">
        <v>0</v>
      </c>
      <c r="CC84" s="16">
        <v>0</v>
      </c>
      <c r="CD84" s="16">
        <v>0</v>
      </c>
      <c r="CE84" s="16">
        <v>0</v>
      </c>
      <c r="CF84" s="16">
        <v>0</v>
      </c>
      <c r="CG84" s="16">
        <v>0</v>
      </c>
      <c r="CH84" s="16">
        <v>0</v>
      </c>
      <c r="CI84" s="16">
        <v>0</v>
      </c>
      <c r="CJ84" s="16">
        <v>0</v>
      </c>
      <c r="CK84" s="16">
        <v>0</v>
      </c>
      <c r="CL84" s="16">
        <v>0</v>
      </c>
      <c r="CM84" s="16">
        <v>0</v>
      </c>
      <c r="CN84" s="16">
        <v>0</v>
      </c>
      <c r="CO84" s="16">
        <v>0</v>
      </c>
      <c r="CP84" s="16">
        <v>0</v>
      </c>
      <c r="CQ84" s="16">
        <v>0</v>
      </c>
      <c r="CR84" s="16">
        <v>0</v>
      </c>
      <c r="CS84" s="16">
        <v>0</v>
      </c>
      <c r="CT84" s="16">
        <v>0</v>
      </c>
      <c r="CU84" s="16">
        <v>0</v>
      </c>
      <c r="CV84" s="16">
        <v>0</v>
      </c>
      <c r="CW84" s="16">
        <v>0</v>
      </c>
      <c r="CX84" s="16">
        <v>0</v>
      </c>
      <c r="CY84" s="16">
        <v>0</v>
      </c>
      <c r="CZ84" s="16">
        <v>0</v>
      </c>
      <c r="DA84" s="16">
        <v>0</v>
      </c>
      <c r="DB84" s="16">
        <v>0</v>
      </c>
      <c r="DC84" s="16">
        <v>0</v>
      </c>
      <c r="DD84" s="16">
        <v>0</v>
      </c>
      <c r="DE84" s="16">
        <v>0</v>
      </c>
      <c r="DF84" s="16">
        <v>0</v>
      </c>
      <c r="DG84" s="16">
        <v>0</v>
      </c>
      <c r="DH84" s="16">
        <v>0</v>
      </c>
      <c r="DI84" s="16">
        <v>0</v>
      </c>
      <c r="DJ84" s="16">
        <v>0</v>
      </c>
      <c r="DK84" s="16">
        <v>0</v>
      </c>
      <c r="DL84" s="16">
        <v>0</v>
      </c>
      <c r="DM84" s="16">
        <v>0</v>
      </c>
      <c r="DN84" s="16">
        <v>0</v>
      </c>
      <c r="DO84" s="16">
        <v>0</v>
      </c>
      <c r="DP84" s="16">
        <v>0</v>
      </c>
      <c r="DQ84" s="16">
        <v>0</v>
      </c>
      <c r="DR84" s="16">
        <v>0</v>
      </c>
      <c r="DS84" s="16">
        <v>0</v>
      </c>
      <c r="DT84" s="16">
        <v>0</v>
      </c>
      <c r="DU84" s="16">
        <v>0</v>
      </c>
      <c r="DV84" s="16">
        <v>0</v>
      </c>
      <c r="DW84" s="16">
        <v>0</v>
      </c>
      <c r="DX84" s="16">
        <v>0</v>
      </c>
      <c r="DY84" s="16">
        <v>0</v>
      </c>
      <c r="DZ84" s="16">
        <v>0</v>
      </c>
    </row>
    <row r="85" spans="1:130" ht="13" x14ac:dyDescent="0.3">
      <c r="A85" s="15" t="s">
        <v>97</v>
      </c>
      <c r="B85" s="16">
        <v>5</v>
      </c>
      <c r="C85" s="16">
        <v>5</v>
      </c>
      <c r="D85" s="16">
        <v>5</v>
      </c>
      <c r="E85" s="16">
        <v>5</v>
      </c>
      <c r="F85" s="16">
        <v>5</v>
      </c>
      <c r="G85" s="16">
        <v>5</v>
      </c>
      <c r="H85" s="16">
        <v>15</v>
      </c>
      <c r="I85" s="16">
        <v>15</v>
      </c>
      <c r="J85" s="16">
        <v>15</v>
      </c>
      <c r="K85" s="16">
        <v>15</v>
      </c>
      <c r="L85" s="16">
        <v>15</v>
      </c>
      <c r="M85" s="16">
        <v>15</v>
      </c>
      <c r="N85" s="16">
        <v>15</v>
      </c>
      <c r="O85" s="16">
        <v>15</v>
      </c>
      <c r="P85" s="16">
        <v>14.5</v>
      </c>
      <c r="Q85" s="16">
        <v>14.5</v>
      </c>
      <c r="R85" s="16">
        <v>14.5</v>
      </c>
      <c r="S85" s="16">
        <v>14.5</v>
      </c>
      <c r="T85" s="16">
        <v>14.5</v>
      </c>
      <c r="U85" s="16">
        <v>14.5</v>
      </c>
      <c r="V85" s="16">
        <v>14.5</v>
      </c>
      <c r="W85" s="16">
        <v>14.5</v>
      </c>
      <c r="X85" s="16">
        <v>14.5</v>
      </c>
      <c r="Y85" s="16">
        <v>14.5</v>
      </c>
      <c r="Z85" s="16">
        <v>14.5</v>
      </c>
      <c r="AA85" s="16">
        <v>14.5</v>
      </c>
      <c r="AB85" s="16">
        <v>14.5</v>
      </c>
      <c r="AC85" s="16">
        <v>14.5</v>
      </c>
      <c r="AD85" s="16">
        <v>14.5</v>
      </c>
      <c r="AE85" s="16">
        <v>14.5</v>
      </c>
      <c r="AF85" s="16">
        <v>14.5</v>
      </c>
      <c r="AG85" s="16">
        <v>14.5</v>
      </c>
      <c r="AH85" s="16">
        <v>14.5</v>
      </c>
      <c r="AI85" s="16">
        <v>2.4980000000000002</v>
      </c>
      <c r="AJ85" s="16">
        <v>2.4980000000000002</v>
      </c>
      <c r="AK85" s="16">
        <v>0</v>
      </c>
      <c r="AL85" s="16">
        <v>0</v>
      </c>
      <c r="AM85" s="16">
        <v>0</v>
      </c>
      <c r="AN85" s="16">
        <v>0</v>
      </c>
      <c r="AO85" s="16">
        <v>0</v>
      </c>
      <c r="AP85" s="16">
        <v>0</v>
      </c>
      <c r="AQ85" s="16">
        <v>0</v>
      </c>
      <c r="AR85" s="16">
        <v>0</v>
      </c>
      <c r="AS85" s="16">
        <v>0</v>
      </c>
      <c r="AT85" s="16">
        <v>0</v>
      </c>
      <c r="AU85" s="16">
        <v>0</v>
      </c>
      <c r="AV85" s="16">
        <v>0</v>
      </c>
      <c r="AW85" s="16">
        <v>0</v>
      </c>
      <c r="AX85" s="16">
        <v>0</v>
      </c>
      <c r="AY85" s="16">
        <v>0</v>
      </c>
      <c r="AZ85" s="16">
        <v>0</v>
      </c>
      <c r="BA85" s="16">
        <v>0</v>
      </c>
      <c r="BB85" s="16">
        <v>14.8</v>
      </c>
      <c r="BC85" s="16">
        <v>14.8</v>
      </c>
      <c r="BD85" s="16">
        <v>16.8</v>
      </c>
      <c r="BE85" s="16">
        <v>2</v>
      </c>
      <c r="BF85" s="16">
        <v>0</v>
      </c>
      <c r="BG85" s="16">
        <v>0</v>
      </c>
      <c r="BH85" s="16">
        <v>0</v>
      </c>
      <c r="BI85" s="16">
        <v>0</v>
      </c>
      <c r="BJ85" s="16">
        <v>0</v>
      </c>
      <c r="BK85" s="16">
        <v>0</v>
      </c>
      <c r="BL85" s="16">
        <v>0</v>
      </c>
      <c r="BM85" s="16">
        <v>0</v>
      </c>
      <c r="BN85" s="16">
        <v>5</v>
      </c>
      <c r="BO85" s="16">
        <v>0</v>
      </c>
      <c r="BP85" s="16">
        <v>0</v>
      </c>
      <c r="BQ85" s="16">
        <v>0</v>
      </c>
      <c r="BR85" s="16">
        <v>0</v>
      </c>
      <c r="BS85" s="16">
        <v>0</v>
      </c>
      <c r="BT85" s="16">
        <v>0</v>
      </c>
      <c r="BU85" s="16">
        <v>0</v>
      </c>
      <c r="BV85" s="16">
        <v>0</v>
      </c>
      <c r="BW85" s="16">
        <v>0</v>
      </c>
      <c r="BX85" s="16">
        <v>0</v>
      </c>
      <c r="BY85" s="16">
        <v>0</v>
      </c>
      <c r="BZ85" s="16">
        <v>30</v>
      </c>
      <c r="CA85" s="16">
        <v>30</v>
      </c>
      <c r="CB85" s="16">
        <v>30</v>
      </c>
      <c r="CC85" s="16">
        <v>30</v>
      </c>
      <c r="CD85" s="16">
        <v>50</v>
      </c>
      <c r="CE85" s="16">
        <v>50</v>
      </c>
      <c r="CF85" s="16">
        <v>50</v>
      </c>
      <c r="CG85" s="16">
        <v>50</v>
      </c>
      <c r="CH85" s="16">
        <v>50</v>
      </c>
      <c r="CI85" s="16">
        <v>50</v>
      </c>
      <c r="CJ85" s="16">
        <v>50</v>
      </c>
      <c r="CK85" s="16">
        <v>50</v>
      </c>
      <c r="CL85" s="16">
        <v>50</v>
      </c>
      <c r="CM85" s="16">
        <v>50</v>
      </c>
      <c r="CN85" s="16">
        <v>70</v>
      </c>
      <c r="CO85" s="16">
        <v>50</v>
      </c>
      <c r="CP85" s="16">
        <v>50</v>
      </c>
      <c r="CQ85" s="16">
        <v>50</v>
      </c>
      <c r="CR85" s="16">
        <v>50</v>
      </c>
      <c r="CS85" s="16">
        <v>50</v>
      </c>
      <c r="CT85" s="16">
        <v>50</v>
      </c>
      <c r="CU85" s="16">
        <v>50</v>
      </c>
      <c r="CV85" s="16">
        <v>0</v>
      </c>
      <c r="CW85" s="16">
        <v>0</v>
      </c>
      <c r="CX85" s="16">
        <v>175.95453000000001</v>
      </c>
      <c r="CY85" s="16">
        <v>0</v>
      </c>
      <c r="CZ85" s="16">
        <v>0</v>
      </c>
      <c r="DA85" s="16">
        <v>0</v>
      </c>
      <c r="DB85" s="16">
        <v>0</v>
      </c>
      <c r="DC85" s="16">
        <v>0</v>
      </c>
      <c r="DD85" s="16">
        <v>0</v>
      </c>
      <c r="DE85" s="16">
        <v>0</v>
      </c>
      <c r="DF85" s="16">
        <v>0</v>
      </c>
      <c r="DG85" s="16">
        <v>5</v>
      </c>
      <c r="DH85" s="16">
        <v>5</v>
      </c>
      <c r="DI85" s="16">
        <v>0</v>
      </c>
      <c r="DJ85" s="16">
        <v>0</v>
      </c>
      <c r="DK85" s="16">
        <v>0</v>
      </c>
      <c r="DL85" s="16">
        <v>0</v>
      </c>
      <c r="DM85" s="16">
        <v>0</v>
      </c>
      <c r="DN85" s="16">
        <v>0</v>
      </c>
      <c r="DO85" s="16">
        <v>0</v>
      </c>
      <c r="DP85" s="16">
        <v>0</v>
      </c>
      <c r="DQ85" s="16">
        <v>0</v>
      </c>
      <c r="DR85" s="16">
        <v>0</v>
      </c>
      <c r="DS85" s="16">
        <v>0</v>
      </c>
      <c r="DT85" s="16">
        <v>0</v>
      </c>
      <c r="DU85" s="16">
        <v>0</v>
      </c>
      <c r="DV85" s="16">
        <v>0</v>
      </c>
      <c r="DW85" s="16">
        <v>0</v>
      </c>
      <c r="DX85" s="16">
        <v>0</v>
      </c>
      <c r="DY85" s="16">
        <v>0</v>
      </c>
      <c r="DZ85" s="16">
        <v>0</v>
      </c>
    </row>
    <row r="86" spans="1:130" ht="13" x14ac:dyDescent="0.3">
      <c r="A86" s="15" t="s">
        <v>98</v>
      </c>
      <c r="B86" s="16">
        <v>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3</v>
      </c>
      <c r="I86" s="16">
        <v>2.9990000000000001</v>
      </c>
      <c r="J86" s="16">
        <v>0</v>
      </c>
      <c r="K86" s="16">
        <v>0</v>
      </c>
      <c r="L86" s="16">
        <v>0</v>
      </c>
      <c r="M86" s="16">
        <v>0</v>
      </c>
      <c r="N86" s="16">
        <v>3.9585400000000002</v>
      </c>
      <c r="O86" s="16">
        <v>3.9579800000000001</v>
      </c>
      <c r="P86" s="16">
        <v>2.5</v>
      </c>
      <c r="Q86" s="16">
        <v>2.5</v>
      </c>
      <c r="R86" s="16">
        <v>2.5</v>
      </c>
      <c r="S86" s="16">
        <v>2.5</v>
      </c>
      <c r="T86" s="16">
        <v>2.5</v>
      </c>
      <c r="U86" s="16">
        <v>2.5</v>
      </c>
      <c r="V86" s="16">
        <v>2.5</v>
      </c>
      <c r="W86" s="16">
        <v>2.5</v>
      </c>
      <c r="X86" s="16">
        <v>0</v>
      </c>
      <c r="Y86" s="16">
        <v>0</v>
      </c>
      <c r="Z86" s="16">
        <v>0</v>
      </c>
      <c r="AA86" s="16">
        <v>0</v>
      </c>
      <c r="AB86" s="16">
        <v>0</v>
      </c>
      <c r="AC86" s="16">
        <v>0</v>
      </c>
      <c r="AD86" s="16">
        <v>5</v>
      </c>
      <c r="AE86" s="16">
        <v>5</v>
      </c>
      <c r="AF86" s="16">
        <v>0</v>
      </c>
      <c r="AG86" s="16">
        <v>0</v>
      </c>
      <c r="AH86" s="16">
        <v>0</v>
      </c>
      <c r="AI86" s="16">
        <v>0</v>
      </c>
      <c r="AJ86" s="16">
        <v>0</v>
      </c>
      <c r="AK86" s="16">
        <v>2.4980000000000002</v>
      </c>
      <c r="AL86" s="16">
        <v>0</v>
      </c>
      <c r="AM86" s="16">
        <v>0</v>
      </c>
      <c r="AN86" s="16">
        <v>0</v>
      </c>
      <c r="AO86" s="16">
        <v>0</v>
      </c>
      <c r="AP86" s="16">
        <v>0</v>
      </c>
      <c r="AQ86" s="16">
        <v>0</v>
      </c>
      <c r="AR86" s="16">
        <v>0</v>
      </c>
      <c r="AS86" s="16">
        <v>0</v>
      </c>
      <c r="AT86" s="16">
        <v>0</v>
      </c>
      <c r="AU86" s="16">
        <v>0</v>
      </c>
      <c r="AV86" s="16">
        <v>0</v>
      </c>
      <c r="AW86" s="16">
        <v>0</v>
      </c>
      <c r="AX86" s="16">
        <v>0</v>
      </c>
      <c r="AY86" s="16">
        <v>0</v>
      </c>
      <c r="AZ86" s="16">
        <v>0</v>
      </c>
      <c r="BA86" s="16">
        <v>0</v>
      </c>
      <c r="BB86" s="16">
        <v>0</v>
      </c>
      <c r="BC86" s="16">
        <v>0</v>
      </c>
      <c r="BD86" s="16">
        <v>0</v>
      </c>
      <c r="BE86" s="16">
        <v>18</v>
      </c>
      <c r="BF86" s="16">
        <v>15</v>
      </c>
      <c r="BG86" s="16">
        <v>0</v>
      </c>
      <c r="BH86" s="16">
        <v>0</v>
      </c>
      <c r="BI86" s="16">
        <v>0</v>
      </c>
      <c r="BJ86" s="16">
        <v>0</v>
      </c>
      <c r="BK86" s="16">
        <v>0</v>
      </c>
      <c r="BL86" s="16">
        <v>0</v>
      </c>
      <c r="BM86" s="16">
        <v>5</v>
      </c>
      <c r="BN86" s="16">
        <v>0</v>
      </c>
      <c r="BO86" s="16">
        <v>0</v>
      </c>
      <c r="BP86" s="16">
        <v>0</v>
      </c>
      <c r="BQ86" s="16">
        <v>0</v>
      </c>
      <c r="BR86" s="16">
        <v>0</v>
      </c>
      <c r="BS86" s="16">
        <v>0</v>
      </c>
      <c r="BT86" s="16">
        <v>30</v>
      </c>
      <c r="BU86" s="16">
        <v>30</v>
      </c>
      <c r="BV86" s="16">
        <v>0</v>
      </c>
      <c r="BW86" s="16">
        <v>0</v>
      </c>
      <c r="BX86" s="16">
        <v>0</v>
      </c>
      <c r="BY86" s="16">
        <v>0</v>
      </c>
      <c r="BZ86" s="16">
        <v>0</v>
      </c>
      <c r="CA86" s="16">
        <v>10</v>
      </c>
      <c r="CB86" s="16">
        <v>0</v>
      </c>
      <c r="CC86" s="16">
        <v>0</v>
      </c>
      <c r="CD86" s="16">
        <v>0</v>
      </c>
      <c r="CE86" s="16">
        <v>0</v>
      </c>
      <c r="CF86" s="16">
        <v>0</v>
      </c>
      <c r="CG86" s="16">
        <v>0</v>
      </c>
      <c r="CH86" s="16">
        <v>0</v>
      </c>
      <c r="CI86" s="16">
        <v>0</v>
      </c>
      <c r="CJ86" s="16">
        <v>0</v>
      </c>
      <c r="CK86" s="16">
        <v>0</v>
      </c>
      <c r="CL86" s="16">
        <v>0</v>
      </c>
      <c r="CM86" s="16">
        <v>0</v>
      </c>
      <c r="CN86" s="16">
        <v>0</v>
      </c>
      <c r="CO86" s="16">
        <v>0</v>
      </c>
      <c r="CP86" s="16">
        <v>0</v>
      </c>
      <c r="CQ86" s="16">
        <v>0</v>
      </c>
      <c r="CR86" s="16">
        <v>0</v>
      </c>
      <c r="CS86" s="16">
        <v>0</v>
      </c>
      <c r="CT86" s="16">
        <v>0</v>
      </c>
      <c r="CU86" s="16">
        <v>0</v>
      </c>
      <c r="CV86" s="16">
        <v>0</v>
      </c>
      <c r="CW86" s="16">
        <v>0</v>
      </c>
      <c r="CX86" s="16">
        <v>0</v>
      </c>
      <c r="CY86" s="16">
        <v>0</v>
      </c>
      <c r="CZ86" s="16">
        <v>0</v>
      </c>
      <c r="DA86" s="16">
        <v>0</v>
      </c>
      <c r="DB86" s="16">
        <v>0</v>
      </c>
      <c r="DC86" s="16">
        <v>0</v>
      </c>
      <c r="DD86" s="16">
        <v>0</v>
      </c>
      <c r="DE86" s="16">
        <v>0</v>
      </c>
      <c r="DF86" s="16">
        <v>0</v>
      </c>
      <c r="DG86" s="16">
        <v>0</v>
      </c>
      <c r="DH86" s="16">
        <v>0</v>
      </c>
      <c r="DI86" s="16">
        <v>0</v>
      </c>
      <c r="DJ86" s="16">
        <v>0</v>
      </c>
      <c r="DK86" s="16">
        <v>0</v>
      </c>
      <c r="DL86" s="16">
        <v>0</v>
      </c>
      <c r="DM86" s="16">
        <v>0</v>
      </c>
      <c r="DN86" s="16">
        <v>0</v>
      </c>
      <c r="DO86" s="16">
        <v>0</v>
      </c>
      <c r="DP86" s="16">
        <v>0</v>
      </c>
      <c r="DQ86" s="16">
        <v>0</v>
      </c>
      <c r="DR86" s="16">
        <v>0</v>
      </c>
      <c r="DS86" s="16">
        <v>0</v>
      </c>
      <c r="DT86" s="16">
        <v>0</v>
      </c>
      <c r="DU86" s="16">
        <v>0</v>
      </c>
      <c r="DV86" s="16">
        <v>0</v>
      </c>
      <c r="DW86" s="16">
        <v>0</v>
      </c>
      <c r="DX86" s="16">
        <v>0</v>
      </c>
      <c r="DY86" s="16">
        <v>0</v>
      </c>
      <c r="DZ86" s="16">
        <v>0</v>
      </c>
    </row>
    <row r="87" spans="1:130" ht="13" x14ac:dyDescent="0.3">
      <c r="A87" s="15" t="s">
        <v>99</v>
      </c>
      <c r="B87" s="16">
        <v>361.14741749000001</v>
      </c>
      <c r="C87" s="16">
        <v>367.185</v>
      </c>
      <c r="D87" s="16">
        <v>366.66800000000006</v>
      </c>
      <c r="E87" s="16">
        <v>372.98900000000003</v>
      </c>
      <c r="F87" s="16">
        <v>342.11585000000008</v>
      </c>
      <c r="G87" s="16">
        <v>338.49062242999997</v>
      </c>
      <c r="H87" s="16">
        <v>347.91273242999995</v>
      </c>
      <c r="I87" s="16">
        <v>348.20741216999994</v>
      </c>
      <c r="J87" s="16">
        <v>352.57052217</v>
      </c>
      <c r="K87" s="16">
        <v>356.52961216999995</v>
      </c>
      <c r="L87" s="16">
        <v>371.76385216999995</v>
      </c>
      <c r="M87" s="16">
        <v>375.15305216999997</v>
      </c>
      <c r="N87" s="16">
        <v>298.83861216999998</v>
      </c>
      <c r="O87" s="16">
        <v>246.69138243</v>
      </c>
      <c r="P87" s="16">
        <v>288.35122999999999</v>
      </c>
      <c r="Q87" s="16">
        <v>311.23890862999997</v>
      </c>
      <c r="R87" s="16">
        <v>308.18741463000003</v>
      </c>
      <c r="S87" s="16">
        <v>298.51240462999999</v>
      </c>
      <c r="T87" s="16">
        <v>297.34556759999998</v>
      </c>
      <c r="U87" s="16">
        <v>296.35112759999998</v>
      </c>
      <c r="V87" s="16">
        <v>288.63372999999996</v>
      </c>
      <c r="W87" s="16">
        <v>309.71062153000003</v>
      </c>
      <c r="X87" s="16">
        <v>290.52563153</v>
      </c>
      <c r="Y87" s="16">
        <v>293.14196199999998</v>
      </c>
      <c r="Z87" s="16">
        <v>262.49887999999999</v>
      </c>
      <c r="AA87" s="16">
        <v>192.34345300000001</v>
      </c>
      <c r="AB87" s="16">
        <v>187.17702000000003</v>
      </c>
      <c r="AC87" s="16">
        <v>194.87697000000003</v>
      </c>
      <c r="AD87" s="16">
        <v>189.87729999999999</v>
      </c>
      <c r="AE87" s="16">
        <v>189.87729999999999</v>
      </c>
      <c r="AF87" s="16">
        <v>201.37139053999999</v>
      </c>
      <c r="AG87" s="16">
        <v>186.37687</v>
      </c>
      <c r="AH87" s="16">
        <v>184.72686100000004</v>
      </c>
      <c r="AI87" s="16">
        <v>221.82791425000002</v>
      </c>
      <c r="AJ87" s="16">
        <v>199.70677425000002</v>
      </c>
      <c r="AK87" s="16">
        <v>199.70677425000002</v>
      </c>
      <c r="AL87" s="16">
        <v>209.00972698999999</v>
      </c>
      <c r="AM87" s="16">
        <v>209.00972698999999</v>
      </c>
      <c r="AN87" s="16">
        <v>211.02419274000002</v>
      </c>
      <c r="AO87" s="16">
        <v>236.02424273999998</v>
      </c>
      <c r="AP87" s="16">
        <v>246.02424273999998</v>
      </c>
      <c r="AQ87" s="16">
        <v>256.02424273999998</v>
      </c>
      <c r="AR87" s="16">
        <v>259.02294207</v>
      </c>
      <c r="AS87" s="16">
        <v>264.98184207000003</v>
      </c>
      <c r="AT87" s="16">
        <v>277.98184207000003</v>
      </c>
      <c r="AU87" s="16">
        <v>286.98183159000001</v>
      </c>
      <c r="AV87" s="16">
        <v>289.48182158999998</v>
      </c>
      <c r="AW87" s="16">
        <v>289.47587558999999</v>
      </c>
      <c r="AX87" s="16">
        <v>317.97262159000002</v>
      </c>
      <c r="AY87" s="16">
        <v>303.97788257999997</v>
      </c>
      <c r="AZ87" s="16">
        <v>368.80165258</v>
      </c>
      <c r="BA87" s="16">
        <v>429.29382257999998</v>
      </c>
      <c r="BB87" s="16">
        <v>435.23535257999993</v>
      </c>
      <c r="BC87" s="16">
        <v>429.17185257999995</v>
      </c>
      <c r="BD87" s="16">
        <v>481.13998599999996</v>
      </c>
      <c r="BE87" s="16">
        <v>450.78238866999999</v>
      </c>
      <c r="BF87" s="16">
        <v>468.03809342</v>
      </c>
      <c r="BG87" s="16">
        <v>541.61421643999995</v>
      </c>
      <c r="BH87" s="16">
        <v>554.61162000000002</v>
      </c>
      <c r="BI87" s="16">
        <v>492.13503805000005</v>
      </c>
      <c r="BJ87" s="16">
        <v>538.85498322000001</v>
      </c>
      <c r="BK87" s="16">
        <v>678.64230767000004</v>
      </c>
      <c r="BL87" s="16">
        <v>678.64230767000004</v>
      </c>
      <c r="BM87" s="16">
        <v>717.44601766999995</v>
      </c>
      <c r="BN87" s="16">
        <v>664.71116767000001</v>
      </c>
      <c r="BO87" s="16">
        <v>580.37043335999999</v>
      </c>
      <c r="BP87" s="16">
        <v>595.04082279999977</v>
      </c>
      <c r="BQ87" s="16">
        <v>570.0295027999997</v>
      </c>
      <c r="BR87" s="16">
        <v>568.01488738327123</v>
      </c>
      <c r="BS87" s="16">
        <v>669.00414217327125</v>
      </c>
      <c r="BT87" s="16">
        <v>637.77181856000004</v>
      </c>
      <c r="BU87" s="16">
        <v>717.57812682999997</v>
      </c>
      <c r="BV87" s="16">
        <v>598.08408000999998</v>
      </c>
      <c r="BW87" s="16">
        <v>633.08408400999997</v>
      </c>
      <c r="BX87" s="16">
        <v>650.95347111000001</v>
      </c>
      <c r="BY87" s="16">
        <v>664.54899230000001</v>
      </c>
      <c r="BZ87" s="16">
        <v>784.42856140000004</v>
      </c>
      <c r="CA87" s="16">
        <v>764.17547039999999</v>
      </c>
      <c r="CB87" s="16">
        <v>925.80873962999999</v>
      </c>
      <c r="CC87" s="16">
        <v>943.29211677000001</v>
      </c>
      <c r="CD87" s="16">
        <v>987.18710575999989</v>
      </c>
      <c r="CE87" s="16">
        <v>1025.77909454</v>
      </c>
      <c r="CF87" s="16">
        <v>1021.5697705399999</v>
      </c>
      <c r="CG87" s="16">
        <v>1075.8040131299999</v>
      </c>
      <c r="CH87" s="16">
        <v>1120.7852473</v>
      </c>
      <c r="CI87" s="16">
        <v>1135.8997775300002</v>
      </c>
      <c r="CJ87" s="16">
        <v>1000.882806</v>
      </c>
      <c r="CK87" s="16">
        <v>1267.37460145</v>
      </c>
      <c r="CL87" s="16">
        <v>1407.3494710099999</v>
      </c>
      <c r="CM87" s="16">
        <v>1476.0830819600001</v>
      </c>
      <c r="CN87" s="16">
        <v>1499.25472055</v>
      </c>
      <c r="CO87" s="16">
        <v>1585.1038855300001</v>
      </c>
      <c r="CP87" s="16">
        <v>1639.4968809099998</v>
      </c>
      <c r="CQ87" s="16">
        <v>2006.2507223600001</v>
      </c>
      <c r="CR87" s="16">
        <v>2254.1276434500001</v>
      </c>
      <c r="CS87" s="16">
        <v>2364.71691513</v>
      </c>
      <c r="CT87" s="16">
        <v>2738.6291649700001</v>
      </c>
      <c r="CU87" s="16">
        <v>2981.3725354100002</v>
      </c>
      <c r="CV87" s="16">
        <v>3120.4776204100003</v>
      </c>
      <c r="CW87" s="16">
        <v>3436.4117914100002</v>
      </c>
      <c r="CX87" s="16">
        <v>3345.3453377000997</v>
      </c>
      <c r="CY87" s="16">
        <v>3611.6696130699997</v>
      </c>
      <c r="CZ87" s="16">
        <v>3868.9414288900002</v>
      </c>
      <c r="DA87" s="16">
        <v>3781.7628868900001</v>
      </c>
      <c r="DB87" s="16">
        <v>3859.6640697499997</v>
      </c>
      <c r="DC87" s="16">
        <v>3941.14600655</v>
      </c>
      <c r="DD87" s="16">
        <v>3924.56199543</v>
      </c>
      <c r="DE87" s="16">
        <v>3874.3704260200002</v>
      </c>
      <c r="DF87" s="16">
        <v>3759.80331867</v>
      </c>
      <c r="DG87" s="16">
        <v>4575.87</v>
      </c>
      <c r="DH87" s="16">
        <v>4421.0234285500001</v>
      </c>
      <c r="DI87" s="16">
        <v>5037.6835462600002</v>
      </c>
      <c r="DJ87" s="16">
        <v>5640.6028978400009</v>
      </c>
      <c r="DK87" s="16">
        <v>6076.1387332000004</v>
      </c>
      <c r="DL87" s="16">
        <v>6336.1384409300008</v>
      </c>
      <c r="DM87" s="16">
        <v>6299.495906780001</v>
      </c>
      <c r="DN87" s="16">
        <v>6287.1422598200006</v>
      </c>
      <c r="DO87" s="16">
        <v>6569.7755145500005</v>
      </c>
      <c r="DP87" s="16">
        <v>6536.8449078400008</v>
      </c>
      <c r="DQ87" s="16">
        <v>6353.0382906999994</v>
      </c>
      <c r="DR87" s="16">
        <v>5926.0086141600004</v>
      </c>
      <c r="DS87" s="16">
        <v>3261.7307684000007</v>
      </c>
      <c r="DT87" s="16">
        <v>2401.8713234400011</v>
      </c>
      <c r="DU87" s="16">
        <v>4020.0536114800007</v>
      </c>
      <c r="DV87" s="16">
        <v>6195.9608472700011</v>
      </c>
      <c r="DW87" s="16">
        <v>6891.9147239400008</v>
      </c>
      <c r="DX87" s="16">
        <v>6687.2643252300013</v>
      </c>
      <c r="DY87" s="16">
        <v>6454.3375641800003</v>
      </c>
      <c r="DZ87" s="16">
        <v>4345.7395975500012</v>
      </c>
    </row>
    <row r="88" spans="1:130" ht="13" x14ac:dyDescent="0.3">
      <c r="A88" s="15" t="s">
        <v>100</v>
      </c>
      <c r="B88" s="16">
        <v>0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2</v>
      </c>
      <c r="M88" s="16">
        <v>2</v>
      </c>
      <c r="N88" s="16">
        <v>2</v>
      </c>
      <c r="O88" s="16">
        <v>2</v>
      </c>
      <c r="P88" s="16">
        <v>2</v>
      </c>
      <c r="Q88" s="16">
        <v>3.2</v>
      </c>
      <c r="R88" s="16">
        <v>6.0550705900000006</v>
      </c>
      <c r="S88" s="16">
        <v>6.0097293299999999</v>
      </c>
      <c r="T88" s="16">
        <v>6.1097293300000004</v>
      </c>
      <c r="U88" s="16">
        <v>6.0639724399999997</v>
      </c>
      <c r="V88" s="16">
        <v>6.017796109999999</v>
      </c>
      <c r="W88" s="16">
        <v>5.9711964999999996</v>
      </c>
      <c r="X88" s="16">
        <v>5.8767118700000003</v>
      </c>
      <c r="Y88" s="16">
        <v>5.8288189899999994</v>
      </c>
      <c r="Z88" s="16">
        <v>0</v>
      </c>
      <c r="AA88" s="16">
        <v>0</v>
      </c>
      <c r="AB88" s="16">
        <v>0</v>
      </c>
      <c r="AC88" s="16">
        <v>0</v>
      </c>
      <c r="AD88" s="16">
        <v>0</v>
      </c>
      <c r="AE88" s="16">
        <v>0</v>
      </c>
      <c r="AF88" s="16">
        <v>0</v>
      </c>
      <c r="AG88" s="16">
        <v>0</v>
      </c>
      <c r="AH88" s="16">
        <v>0</v>
      </c>
      <c r="AI88" s="16">
        <v>2.2000000000000002</v>
      </c>
      <c r="AJ88" s="16">
        <v>2.2000000000000002</v>
      </c>
      <c r="AK88" s="16">
        <v>2.2000000000000002</v>
      </c>
      <c r="AL88" s="16">
        <v>2.2000000000000002</v>
      </c>
      <c r="AM88" s="16">
        <v>2.2000000000000002</v>
      </c>
      <c r="AN88" s="16">
        <v>2.2000000000000002</v>
      </c>
      <c r="AO88" s="16">
        <v>2.2000000000000002</v>
      </c>
      <c r="AP88" s="16">
        <v>2.2000000000000002</v>
      </c>
      <c r="AQ88" s="16">
        <v>6.2</v>
      </c>
      <c r="AR88" s="16">
        <v>6.1999899999999997</v>
      </c>
      <c r="AS88" s="16">
        <v>3.9999899999999999</v>
      </c>
      <c r="AT88" s="16">
        <v>3.9999899999999999</v>
      </c>
      <c r="AU88" s="16">
        <v>3.9990199999999998</v>
      </c>
      <c r="AV88" s="16">
        <v>3.9980500000000001</v>
      </c>
      <c r="AW88" s="16">
        <v>3.9981499999999999</v>
      </c>
      <c r="AX88" s="16">
        <v>47.67924</v>
      </c>
      <c r="AY88" s="16">
        <v>47.508229999999998</v>
      </c>
      <c r="AZ88" s="16">
        <v>47.335730000000005</v>
      </c>
      <c r="BA88" s="16">
        <v>47.157907000000009</v>
      </c>
      <c r="BB88" s="16">
        <v>46.982419999999998</v>
      </c>
      <c r="BC88" s="16">
        <v>43.814773000000002</v>
      </c>
      <c r="BD88" s="16">
        <v>42.624900000000004</v>
      </c>
      <c r="BE88" s="16">
        <v>92.58605</v>
      </c>
      <c r="BF88" s="16">
        <v>92.255929999999992</v>
      </c>
      <c r="BG88" s="16">
        <v>92.21632000000001</v>
      </c>
      <c r="BH88" s="16">
        <v>91.950059999999993</v>
      </c>
      <c r="BI88" s="16">
        <v>91.697549999999993</v>
      </c>
      <c r="BJ88" s="16">
        <v>91.506</v>
      </c>
      <c r="BK88" s="16">
        <v>91.316119999999998</v>
      </c>
      <c r="BL88" s="16">
        <v>91.316119999999998</v>
      </c>
      <c r="BM88" s="16">
        <v>90.928230000000013</v>
      </c>
      <c r="BN88" s="16">
        <v>90.733320000000006</v>
      </c>
      <c r="BO88" s="16">
        <v>90.68947</v>
      </c>
      <c r="BP88" s="16">
        <v>90.335350000000005</v>
      </c>
      <c r="BQ88" s="16">
        <v>90.291839999999993</v>
      </c>
      <c r="BR88" s="16">
        <v>90.24457000000001</v>
      </c>
      <c r="BS88" s="16">
        <v>89.731279999999998</v>
      </c>
      <c r="BT88" s="16">
        <v>89.675409999999999</v>
      </c>
      <c r="BU88" s="16">
        <v>89.675409999999999</v>
      </c>
      <c r="BV88" s="16">
        <v>89.420940000000002</v>
      </c>
      <c r="BW88" s="16">
        <v>87.09432000000001</v>
      </c>
      <c r="BX88" s="16">
        <v>87.09432000000001</v>
      </c>
      <c r="BY88" s="16">
        <v>84.59432000000001</v>
      </c>
      <c r="BZ88" s="16">
        <v>84.336420000000004</v>
      </c>
      <c r="CA88" s="16">
        <v>84.336420000000004</v>
      </c>
      <c r="CB88" s="16">
        <v>73.5</v>
      </c>
      <c r="CC88" s="16">
        <v>72.400000000000006</v>
      </c>
      <c r="CD88" s="16">
        <v>72.400000000000006</v>
      </c>
      <c r="CE88" s="16">
        <v>82.808999999999997</v>
      </c>
      <c r="CF88" s="16">
        <v>79.709550000000007</v>
      </c>
      <c r="CG88" s="16">
        <v>87.4</v>
      </c>
      <c r="CH88" s="16">
        <v>87.4</v>
      </c>
      <c r="CI88" s="16">
        <v>72.641698629999993</v>
      </c>
      <c r="CJ88" s="16">
        <v>77.286810000000003</v>
      </c>
      <c r="CK88" s="16">
        <v>77.190799999999996</v>
      </c>
      <c r="CL88" s="16">
        <v>71.061419999999998</v>
      </c>
      <c r="CM88" s="16">
        <v>63.861419999999995</v>
      </c>
      <c r="CN88" s="16">
        <v>73.425459999999987</v>
      </c>
      <c r="CO88" s="16">
        <v>50.683759999999992</v>
      </c>
      <c r="CP88" s="16">
        <v>48.056429999999992</v>
      </c>
      <c r="CQ88" s="16">
        <v>47.728919999999995</v>
      </c>
      <c r="CR88" s="16">
        <v>27.574059999999999</v>
      </c>
      <c r="CS88" s="16">
        <v>34.074059999999996</v>
      </c>
      <c r="CT88" s="16">
        <v>33.760489999999997</v>
      </c>
      <c r="CU88" s="16">
        <v>33.760489999999997</v>
      </c>
      <c r="CV88" s="16">
        <v>33.760489999999997</v>
      </c>
      <c r="CW88" s="16">
        <v>33.760489999999997</v>
      </c>
      <c r="CX88" s="16">
        <v>23.760489999999997</v>
      </c>
      <c r="CY88" s="16">
        <v>23.760489999999997</v>
      </c>
      <c r="CZ88" s="16">
        <v>22.799959999999999</v>
      </c>
      <c r="DA88" s="16">
        <v>22.739459999999998</v>
      </c>
      <c r="DB88" s="16">
        <v>22.739459999999998</v>
      </c>
      <c r="DC88" s="16">
        <v>22.737239999999996</v>
      </c>
      <c r="DD88" s="16">
        <v>19.25067</v>
      </c>
      <c r="DE88" s="16">
        <v>16.237239999999996</v>
      </c>
      <c r="DF88" s="16">
        <v>11.837239999999998</v>
      </c>
      <c r="DG88" s="16">
        <v>11.84</v>
      </c>
      <c r="DH88" s="16">
        <v>11.837239999999998</v>
      </c>
      <c r="DI88" s="16">
        <v>11.837239999999998</v>
      </c>
      <c r="DJ88" s="16">
        <v>11.837239999999998</v>
      </c>
      <c r="DK88" s="16">
        <v>11.837239999999998</v>
      </c>
      <c r="DL88" s="16">
        <v>11.837239999999998</v>
      </c>
      <c r="DM88" s="16">
        <v>11.837239999999998</v>
      </c>
      <c r="DN88" s="16">
        <v>11.837239999999998</v>
      </c>
      <c r="DO88" s="16">
        <v>36.756459599999999</v>
      </c>
      <c r="DP88" s="16">
        <v>11.837239999999998</v>
      </c>
      <c r="DQ88" s="16">
        <v>11.837239999999998</v>
      </c>
      <c r="DR88" s="16">
        <v>29.837239999999998</v>
      </c>
      <c r="DS88" s="16">
        <v>11.837239999999998</v>
      </c>
      <c r="DT88" s="16">
        <v>30.256929999999997</v>
      </c>
      <c r="DU88" s="16">
        <v>29.992389999999997</v>
      </c>
      <c r="DV88" s="16">
        <v>29.72542</v>
      </c>
      <c r="DW88" s="16">
        <v>29.45074</v>
      </c>
      <c r="DX88" s="16">
        <v>29.168449999999996</v>
      </c>
      <c r="DY88" s="16">
        <v>33.888829999999999</v>
      </c>
      <c r="DZ88" s="16">
        <v>1800.7732800000001</v>
      </c>
    </row>
    <row r="89" spans="1:130" ht="13" x14ac:dyDescent="0.3">
      <c r="A89" s="15" t="s">
        <v>101</v>
      </c>
      <c r="B89" s="16">
        <v>0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6">
        <v>0</v>
      </c>
      <c r="Q89" s="16">
        <v>0</v>
      </c>
      <c r="R89" s="16">
        <v>0</v>
      </c>
      <c r="S89" s="16">
        <v>0</v>
      </c>
      <c r="T89" s="16">
        <v>0</v>
      </c>
      <c r="U89" s="16">
        <v>0</v>
      </c>
      <c r="V89" s="16">
        <v>0</v>
      </c>
      <c r="W89" s="16">
        <v>0</v>
      </c>
      <c r="X89" s="16">
        <v>0</v>
      </c>
      <c r="Y89" s="16">
        <v>0</v>
      </c>
      <c r="Z89" s="16">
        <v>0</v>
      </c>
      <c r="AA89" s="16">
        <v>0</v>
      </c>
      <c r="AB89" s="16">
        <v>0</v>
      </c>
      <c r="AC89" s="16">
        <v>0</v>
      </c>
      <c r="AD89" s="16">
        <v>0</v>
      </c>
      <c r="AE89" s="16">
        <v>0</v>
      </c>
      <c r="AF89" s="16">
        <v>0</v>
      </c>
      <c r="AG89" s="16">
        <v>0</v>
      </c>
      <c r="AH89" s="16">
        <v>0</v>
      </c>
      <c r="AI89" s="16">
        <v>8.6</v>
      </c>
      <c r="AJ89" s="16">
        <v>8.6</v>
      </c>
      <c r="AK89" s="16">
        <v>8.6</v>
      </c>
      <c r="AL89" s="16">
        <v>8.6</v>
      </c>
      <c r="AM89" s="16">
        <v>8.6</v>
      </c>
      <c r="AN89" s="16">
        <v>8.6</v>
      </c>
      <c r="AO89" s="16">
        <v>8.6</v>
      </c>
      <c r="AP89" s="16">
        <v>8.6</v>
      </c>
      <c r="AQ89" s="16">
        <v>8.6</v>
      </c>
      <c r="AR89" s="16">
        <v>8.6</v>
      </c>
      <c r="AS89" s="16">
        <v>0</v>
      </c>
      <c r="AT89" s="16">
        <v>0</v>
      </c>
      <c r="AU89" s="16">
        <v>0</v>
      </c>
      <c r="AV89" s="16">
        <v>0</v>
      </c>
      <c r="AW89" s="16">
        <v>0</v>
      </c>
      <c r="AX89" s="16">
        <v>0</v>
      </c>
      <c r="AY89" s="16">
        <v>0</v>
      </c>
      <c r="AZ89" s="16">
        <v>0</v>
      </c>
      <c r="BA89" s="16">
        <v>0</v>
      </c>
      <c r="BB89" s="16">
        <v>0</v>
      </c>
      <c r="BC89" s="16">
        <v>0</v>
      </c>
      <c r="BD89" s="16">
        <v>0</v>
      </c>
      <c r="BE89" s="16">
        <v>0</v>
      </c>
      <c r="BF89" s="16">
        <v>0</v>
      </c>
      <c r="BG89" s="16">
        <v>0</v>
      </c>
      <c r="BH89" s="16">
        <v>0</v>
      </c>
      <c r="BI89" s="16">
        <v>0</v>
      </c>
      <c r="BJ89" s="16">
        <v>0</v>
      </c>
      <c r="BK89" s="16">
        <v>0</v>
      </c>
      <c r="BL89" s="16">
        <v>0</v>
      </c>
      <c r="BM89" s="16">
        <v>0</v>
      </c>
      <c r="BN89" s="16">
        <v>0</v>
      </c>
      <c r="BO89" s="16">
        <v>1</v>
      </c>
      <c r="BP89" s="16">
        <v>0</v>
      </c>
      <c r="BQ89" s="16">
        <v>0</v>
      </c>
      <c r="BR89" s="16">
        <v>0</v>
      </c>
      <c r="BS89" s="16">
        <v>0</v>
      </c>
      <c r="BT89" s="16">
        <v>0</v>
      </c>
      <c r="BU89" s="16">
        <v>0</v>
      </c>
      <c r="BV89" s="16">
        <v>0</v>
      </c>
      <c r="BW89" s="16">
        <v>0</v>
      </c>
      <c r="BX89" s="16">
        <v>0</v>
      </c>
      <c r="BY89" s="16">
        <v>0</v>
      </c>
      <c r="BZ89" s="16">
        <v>0</v>
      </c>
      <c r="CA89" s="16">
        <v>0</v>
      </c>
      <c r="CB89" s="16">
        <v>0</v>
      </c>
      <c r="CC89" s="16">
        <v>0</v>
      </c>
      <c r="CD89" s="16">
        <v>0</v>
      </c>
      <c r="CE89" s="16">
        <v>0</v>
      </c>
      <c r="CF89" s="16">
        <v>0</v>
      </c>
      <c r="CG89" s="16">
        <v>0</v>
      </c>
      <c r="CH89" s="16">
        <v>0</v>
      </c>
      <c r="CI89" s="16">
        <v>0</v>
      </c>
      <c r="CJ89" s="16">
        <v>0</v>
      </c>
      <c r="CK89" s="16">
        <v>0</v>
      </c>
      <c r="CL89" s="16">
        <v>0</v>
      </c>
      <c r="CM89" s="16">
        <v>0</v>
      </c>
      <c r="CN89" s="16">
        <v>0</v>
      </c>
      <c r="CO89" s="16">
        <v>0</v>
      </c>
      <c r="CP89" s="16">
        <v>0</v>
      </c>
      <c r="CQ89" s="16">
        <v>0</v>
      </c>
      <c r="CR89" s="16">
        <v>0</v>
      </c>
      <c r="CS89" s="16">
        <v>0</v>
      </c>
      <c r="CT89" s="16">
        <v>0</v>
      </c>
      <c r="CU89" s="16">
        <v>0</v>
      </c>
      <c r="CV89" s="16">
        <v>0</v>
      </c>
      <c r="CW89" s="16">
        <v>0</v>
      </c>
      <c r="CX89" s="16">
        <v>0</v>
      </c>
      <c r="CY89" s="16">
        <v>0</v>
      </c>
      <c r="CZ89" s="16">
        <v>0</v>
      </c>
      <c r="DA89" s="16">
        <v>0</v>
      </c>
      <c r="DB89" s="16">
        <v>0</v>
      </c>
      <c r="DC89" s="16">
        <v>0</v>
      </c>
      <c r="DD89" s="16">
        <v>0</v>
      </c>
      <c r="DE89" s="16">
        <v>0</v>
      </c>
      <c r="DF89" s="16">
        <v>0</v>
      </c>
      <c r="DG89" s="16">
        <v>0</v>
      </c>
      <c r="DH89" s="16">
        <v>0</v>
      </c>
      <c r="DI89" s="16">
        <v>0</v>
      </c>
      <c r="DJ89" s="16">
        <v>0</v>
      </c>
      <c r="DK89" s="16">
        <v>0</v>
      </c>
      <c r="DL89" s="16">
        <v>0</v>
      </c>
      <c r="DM89" s="16">
        <v>0</v>
      </c>
      <c r="DN89" s="16">
        <v>0</v>
      </c>
      <c r="DO89" s="16">
        <v>0</v>
      </c>
      <c r="DP89" s="16">
        <v>0</v>
      </c>
      <c r="DQ89" s="16">
        <v>0</v>
      </c>
      <c r="DR89" s="16">
        <v>0</v>
      </c>
      <c r="DS89" s="16">
        <v>0</v>
      </c>
      <c r="DT89" s="16">
        <v>0</v>
      </c>
      <c r="DU89" s="16">
        <v>7.4878400000000003</v>
      </c>
      <c r="DV89" s="16">
        <v>7.4824200000000003</v>
      </c>
      <c r="DW89" s="16">
        <v>13.554979999999999</v>
      </c>
      <c r="DX89" s="16">
        <v>16.81007</v>
      </c>
      <c r="DY89" s="16">
        <v>17.530069999999998</v>
      </c>
      <c r="DZ89" s="16">
        <v>19.050470000000001</v>
      </c>
    </row>
    <row r="90" spans="1:130" ht="13" x14ac:dyDescent="0.3">
      <c r="A90" s="15" t="s">
        <v>102</v>
      </c>
      <c r="B90" s="16">
        <v>67.76615133</v>
      </c>
      <c r="C90" s="16">
        <v>65.488184700000005</v>
      </c>
      <c r="D90" s="16">
        <v>36.686684700000001</v>
      </c>
      <c r="E90" s="16">
        <v>51.667538260000001</v>
      </c>
      <c r="F90" s="16">
        <v>38.33253826</v>
      </c>
      <c r="G90" s="16">
        <v>40.717944779999996</v>
      </c>
      <c r="H90" s="16">
        <v>38.745944780000002</v>
      </c>
      <c r="I90" s="16">
        <v>38.410541939999995</v>
      </c>
      <c r="J90" s="16">
        <v>40.440541940000003</v>
      </c>
      <c r="K90" s="16">
        <v>46.925042609999998</v>
      </c>
      <c r="L90" s="16">
        <v>48.918204810000006</v>
      </c>
      <c r="M90" s="16">
        <v>43.801104810000005</v>
      </c>
      <c r="N90" s="16">
        <v>39.932808010000002</v>
      </c>
      <c r="O90" s="16">
        <v>73.352035029999996</v>
      </c>
      <c r="P90" s="16">
        <v>37.20403503</v>
      </c>
      <c r="Q90" s="16">
        <v>38.291035029999996</v>
      </c>
      <c r="R90" s="16">
        <v>36.378570760000002</v>
      </c>
      <c r="S90" s="16">
        <v>48.892490060000007</v>
      </c>
      <c r="T90" s="16">
        <v>39.218947650000004</v>
      </c>
      <c r="U90" s="16">
        <v>40.146774899999997</v>
      </c>
      <c r="V90" s="16">
        <v>44.148774900000006</v>
      </c>
      <c r="W90" s="16">
        <v>39.513249210000012</v>
      </c>
      <c r="X90" s="16">
        <v>60.056766389999993</v>
      </c>
      <c r="Y90" s="16">
        <v>58.570084149999992</v>
      </c>
      <c r="Z90" s="16">
        <v>24.119999149999998</v>
      </c>
      <c r="AA90" s="16">
        <v>24.119999149999998</v>
      </c>
      <c r="AB90" s="16">
        <v>24.119999149999998</v>
      </c>
      <c r="AC90" s="16">
        <v>21.61492501</v>
      </c>
      <c r="AD90" s="16">
        <v>21.61492501</v>
      </c>
      <c r="AE90" s="16">
        <v>21.61492501</v>
      </c>
      <c r="AF90" s="16">
        <v>21.61492501</v>
      </c>
      <c r="AG90" s="16">
        <v>21.61492501</v>
      </c>
      <c r="AH90" s="16">
        <v>21.61492501</v>
      </c>
      <c r="AI90" s="16">
        <v>21.61492501</v>
      </c>
      <c r="AJ90" s="16">
        <v>21.61492501</v>
      </c>
      <c r="AK90" s="16">
        <v>21.61492501</v>
      </c>
      <c r="AL90" s="16">
        <v>21.61492501</v>
      </c>
      <c r="AM90" s="16">
        <v>21.61492501</v>
      </c>
      <c r="AN90" s="16">
        <v>21.61492501</v>
      </c>
      <c r="AO90" s="16">
        <v>21.61492501</v>
      </c>
      <c r="AP90" s="16">
        <v>19.02000086</v>
      </c>
      <c r="AQ90" s="16">
        <v>19.02000086</v>
      </c>
      <c r="AR90" s="16">
        <v>9.0225001199999983</v>
      </c>
      <c r="AS90" s="16">
        <v>7.0025001199999997</v>
      </c>
      <c r="AT90" s="16">
        <v>7.0025001199999997</v>
      </c>
      <c r="AU90" s="16">
        <v>7.0025001199999997</v>
      </c>
      <c r="AV90" s="16">
        <v>7.0025001199999997</v>
      </c>
      <c r="AW90" s="16">
        <v>7.000500119999999</v>
      </c>
      <c r="AX90" s="16">
        <v>7.0000008599999983</v>
      </c>
      <c r="AY90" s="16">
        <v>7.0000008600000001</v>
      </c>
      <c r="AZ90" s="16">
        <v>7.0000008600000001</v>
      </c>
      <c r="BA90" s="16">
        <v>32.00000086</v>
      </c>
      <c r="BB90" s="16">
        <v>57.00000086</v>
      </c>
      <c r="BC90" s="16">
        <v>25.00000086</v>
      </c>
      <c r="BD90" s="16">
        <v>25</v>
      </c>
      <c r="BE90" s="16">
        <v>27.5</v>
      </c>
      <c r="BF90" s="16">
        <v>30</v>
      </c>
      <c r="BG90" s="16">
        <v>45</v>
      </c>
      <c r="BH90" s="16">
        <v>47.599998919999997</v>
      </c>
      <c r="BI90" s="16">
        <v>47.599998919999997</v>
      </c>
      <c r="BJ90" s="16">
        <v>3.59999892</v>
      </c>
      <c r="BK90" s="16">
        <v>3.59999892</v>
      </c>
      <c r="BL90" s="16">
        <v>3.59999892</v>
      </c>
      <c r="BM90" s="16">
        <v>3.59999892</v>
      </c>
      <c r="BN90" s="16">
        <v>3.59999892</v>
      </c>
      <c r="BO90" s="16">
        <v>0</v>
      </c>
      <c r="BP90" s="16">
        <v>2.0009999999999999</v>
      </c>
      <c r="BQ90" s="16">
        <v>2.0009999999999999</v>
      </c>
      <c r="BR90" s="16">
        <v>1.486</v>
      </c>
      <c r="BS90" s="16">
        <v>1.38599954</v>
      </c>
      <c r="BT90" s="16">
        <v>23.582999539999999</v>
      </c>
      <c r="BU90" s="16">
        <v>27.204999539999999</v>
      </c>
      <c r="BV90" s="16">
        <v>6.79</v>
      </c>
      <c r="BW90" s="16">
        <v>6.79</v>
      </c>
      <c r="BX90" s="16">
        <v>6.79</v>
      </c>
      <c r="BY90" s="16">
        <v>6.79</v>
      </c>
      <c r="BZ90" s="16">
        <v>4.2</v>
      </c>
      <c r="CA90" s="16">
        <v>4.2</v>
      </c>
      <c r="CB90" s="16">
        <v>6.8</v>
      </c>
      <c r="CC90" s="16">
        <v>6.05</v>
      </c>
      <c r="CD90" s="16">
        <v>4.2</v>
      </c>
      <c r="CE90" s="16">
        <v>4.2</v>
      </c>
      <c r="CF90" s="16">
        <v>1.0221999999999998</v>
      </c>
      <c r="CG90" s="16">
        <v>1.7222</v>
      </c>
      <c r="CH90" s="16">
        <v>1.7222</v>
      </c>
      <c r="CI90" s="16">
        <v>2.1221999999999999</v>
      </c>
      <c r="CJ90" s="16">
        <v>2.1221999999999999</v>
      </c>
      <c r="CK90" s="16">
        <v>10.114000000000001</v>
      </c>
      <c r="CL90" s="16">
        <v>10.114000000000001</v>
      </c>
      <c r="CM90" s="16">
        <v>11.499799999999999</v>
      </c>
      <c r="CN90" s="16">
        <v>11.499799999999999</v>
      </c>
      <c r="CO90" s="16">
        <v>11.499799999999999</v>
      </c>
      <c r="CP90" s="16">
        <v>11.5</v>
      </c>
      <c r="CQ90" s="16">
        <v>7.3</v>
      </c>
      <c r="CR90" s="16">
        <v>13.8</v>
      </c>
      <c r="CS90" s="16">
        <v>13.8</v>
      </c>
      <c r="CT90" s="16">
        <v>13.8</v>
      </c>
      <c r="CU90" s="16">
        <v>18.795380000000002</v>
      </c>
      <c r="CV90" s="16">
        <v>13.8</v>
      </c>
      <c r="CW90" s="16">
        <v>13.8</v>
      </c>
      <c r="CX90" s="16">
        <v>13.8</v>
      </c>
      <c r="CY90" s="16">
        <v>16.126999999999999</v>
      </c>
      <c r="CZ90" s="16">
        <v>17.396999999999998</v>
      </c>
      <c r="DA90" s="16">
        <v>18.751999999999999</v>
      </c>
      <c r="DB90" s="16">
        <v>20.427330000000001</v>
      </c>
      <c r="DC90" s="16">
        <v>20.465430000000001</v>
      </c>
      <c r="DD90" s="16">
        <v>20.51343</v>
      </c>
      <c r="DE90" s="16">
        <v>21.5</v>
      </c>
      <c r="DF90" s="16">
        <v>26.5</v>
      </c>
      <c r="DG90" s="16">
        <v>26.5</v>
      </c>
      <c r="DH90" s="16">
        <v>26.5</v>
      </c>
      <c r="DI90" s="16">
        <v>32.5</v>
      </c>
      <c r="DJ90" s="16">
        <v>32.5</v>
      </c>
      <c r="DK90" s="16">
        <v>32.5</v>
      </c>
      <c r="DL90" s="16">
        <v>32.5</v>
      </c>
      <c r="DM90" s="16">
        <v>32.5</v>
      </c>
      <c r="DN90" s="16">
        <v>32.5</v>
      </c>
      <c r="DO90" s="16">
        <v>32.5</v>
      </c>
      <c r="DP90" s="16">
        <v>32.5</v>
      </c>
      <c r="DQ90" s="16">
        <v>32.5</v>
      </c>
      <c r="DR90" s="16">
        <v>52.5</v>
      </c>
      <c r="DS90" s="16">
        <v>63.539970000000004</v>
      </c>
      <c r="DT90" s="16">
        <v>54.985970000000002</v>
      </c>
      <c r="DU90" s="16">
        <v>69.949970000000008</v>
      </c>
      <c r="DV90" s="16">
        <v>67.552970000000002</v>
      </c>
      <c r="DW90" s="16">
        <v>69.552970000000002</v>
      </c>
      <c r="DX90" s="16">
        <v>147.55296999999999</v>
      </c>
      <c r="DY90" s="16">
        <v>99.949970000000008</v>
      </c>
      <c r="DZ90" s="16">
        <v>99.949970000000008</v>
      </c>
    </row>
    <row r="91" spans="1:130" ht="13" x14ac:dyDescent="0.3">
      <c r="A91" s="15" t="s">
        <v>103</v>
      </c>
      <c r="B91" s="16">
        <v>0</v>
      </c>
      <c r="C91" s="16"/>
      <c r="D91" s="16"/>
      <c r="E91" s="16"/>
      <c r="F91" s="16"/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6">
        <v>0</v>
      </c>
      <c r="Q91" s="16">
        <v>0</v>
      </c>
      <c r="R91" s="16">
        <v>0</v>
      </c>
      <c r="S91" s="16">
        <v>0</v>
      </c>
      <c r="T91" s="16">
        <v>0</v>
      </c>
      <c r="U91" s="16">
        <v>0</v>
      </c>
      <c r="V91" s="16">
        <v>0</v>
      </c>
      <c r="W91" s="16">
        <v>0</v>
      </c>
      <c r="X91" s="16">
        <v>0</v>
      </c>
      <c r="Y91" s="16">
        <v>0</v>
      </c>
      <c r="Z91" s="16">
        <v>0</v>
      </c>
      <c r="AA91" s="16">
        <v>0</v>
      </c>
      <c r="AB91" s="16">
        <v>0</v>
      </c>
      <c r="AC91" s="16">
        <v>0</v>
      </c>
      <c r="AD91" s="16">
        <v>0</v>
      </c>
      <c r="AE91" s="16">
        <v>0</v>
      </c>
      <c r="AF91" s="16">
        <v>0</v>
      </c>
      <c r="AG91" s="16">
        <v>0</v>
      </c>
      <c r="AH91" s="16">
        <v>0</v>
      </c>
      <c r="AI91" s="16">
        <v>0</v>
      </c>
      <c r="AJ91" s="16">
        <v>0</v>
      </c>
      <c r="AK91" s="16">
        <v>0</v>
      </c>
      <c r="AL91" s="16">
        <v>0</v>
      </c>
      <c r="AM91" s="16">
        <v>0</v>
      </c>
      <c r="AN91" s="16">
        <v>0</v>
      </c>
      <c r="AO91" s="16">
        <v>0</v>
      </c>
      <c r="AP91" s="16">
        <v>0</v>
      </c>
      <c r="AQ91" s="16">
        <v>0</v>
      </c>
      <c r="AR91" s="16">
        <v>0</v>
      </c>
      <c r="AS91" s="16">
        <v>0</v>
      </c>
      <c r="AT91" s="16">
        <v>0</v>
      </c>
      <c r="AU91" s="16">
        <v>0</v>
      </c>
      <c r="AV91" s="16">
        <v>0</v>
      </c>
      <c r="AW91" s="16">
        <v>0</v>
      </c>
      <c r="AX91" s="16">
        <v>0</v>
      </c>
      <c r="AY91" s="16">
        <v>0</v>
      </c>
      <c r="AZ91" s="16">
        <v>0</v>
      </c>
      <c r="BA91" s="16">
        <v>0</v>
      </c>
      <c r="BB91" s="16">
        <v>0</v>
      </c>
      <c r="BC91" s="16">
        <v>0</v>
      </c>
      <c r="BD91" s="16">
        <v>0</v>
      </c>
      <c r="BE91" s="16">
        <v>0</v>
      </c>
      <c r="BF91" s="16">
        <v>0</v>
      </c>
      <c r="BG91" s="16">
        <v>0</v>
      </c>
      <c r="BH91" s="16">
        <v>0</v>
      </c>
      <c r="BI91" s="16">
        <v>0</v>
      </c>
      <c r="BJ91" s="16">
        <v>0</v>
      </c>
      <c r="BK91" s="16">
        <v>0</v>
      </c>
      <c r="BL91" s="16">
        <v>0</v>
      </c>
      <c r="BM91" s="16">
        <v>0</v>
      </c>
      <c r="BN91" s="16">
        <v>0</v>
      </c>
      <c r="BO91" s="16">
        <v>0</v>
      </c>
      <c r="BP91" s="16">
        <v>0</v>
      </c>
      <c r="BQ91" s="16">
        <v>0</v>
      </c>
      <c r="BR91" s="16">
        <v>0</v>
      </c>
      <c r="BS91" s="16">
        <v>0</v>
      </c>
      <c r="BT91" s="16">
        <v>0</v>
      </c>
      <c r="BU91" s="16">
        <v>0</v>
      </c>
      <c r="BV91" s="16">
        <v>0</v>
      </c>
      <c r="BW91" s="16">
        <v>0</v>
      </c>
      <c r="BX91" s="16">
        <v>0</v>
      </c>
      <c r="BY91" s="16">
        <v>0</v>
      </c>
      <c r="BZ91" s="16">
        <v>0</v>
      </c>
      <c r="CA91" s="16">
        <v>0</v>
      </c>
      <c r="CB91" s="16">
        <v>0</v>
      </c>
      <c r="CC91" s="16">
        <v>0</v>
      </c>
      <c r="CD91" s="16">
        <v>0</v>
      </c>
      <c r="CE91" s="16">
        <v>0</v>
      </c>
      <c r="CF91" s="16">
        <v>0</v>
      </c>
      <c r="CG91" s="16">
        <v>0</v>
      </c>
      <c r="CH91" s="16">
        <v>0</v>
      </c>
      <c r="CI91" s="16">
        <v>0</v>
      </c>
      <c r="CJ91" s="16">
        <v>0</v>
      </c>
      <c r="CK91" s="16">
        <v>0</v>
      </c>
      <c r="CL91" s="16">
        <v>0</v>
      </c>
      <c r="CM91" s="16">
        <v>0</v>
      </c>
      <c r="CN91" s="16">
        <v>0</v>
      </c>
      <c r="CO91" s="16">
        <v>0</v>
      </c>
      <c r="CP91" s="16">
        <v>0</v>
      </c>
      <c r="CQ91" s="16">
        <v>0</v>
      </c>
      <c r="CR91" s="16">
        <v>0</v>
      </c>
      <c r="CS91" s="16">
        <v>0</v>
      </c>
      <c r="CT91" s="16">
        <v>0</v>
      </c>
      <c r="CU91" s="16">
        <v>0</v>
      </c>
      <c r="CV91" s="16">
        <v>0</v>
      </c>
      <c r="CW91" s="16">
        <v>0</v>
      </c>
      <c r="CX91" s="16">
        <v>0</v>
      </c>
      <c r="CY91" s="16">
        <v>0</v>
      </c>
      <c r="CZ91" s="16">
        <v>0</v>
      </c>
      <c r="DA91" s="16">
        <v>0</v>
      </c>
      <c r="DB91" s="16">
        <v>0</v>
      </c>
      <c r="DC91" s="16">
        <v>0</v>
      </c>
      <c r="DD91" s="16">
        <v>0</v>
      </c>
      <c r="DE91" s="16">
        <v>0</v>
      </c>
      <c r="DF91" s="16">
        <v>0</v>
      </c>
      <c r="DG91" s="16">
        <v>0</v>
      </c>
      <c r="DH91" s="16">
        <v>0</v>
      </c>
      <c r="DI91" s="16">
        <v>0</v>
      </c>
      <c r="DJ91" s="16">
        <v>0</v>
      </c>
      <c r="DK91" s="16">
        <v>0</v>
      </c>
      <c r="DL91" s="16">
        <v>0</v>
      </c>
      <c r="DM91" s="16">
        <v>0</v>
      </c>
      <c r="DN91" s="16">
        <v>0</v>
      </c>
      <c r="DO91" s="16">
        <v>0</v>
      </c>
      <c r="DP91" s="16">
        <v>0</v>
      </c>
      <c r="DQ91" s="16">
        <v>0</v>
      </c>
      <c r="DR91" s="16">
        <v>0</v>
      </c>
      <c r="DS91" s="16">
        <v>0</v>
      </c>
      <c r="DT91" s="16">
        <v>0</v>
      </c>
      <c r="DU91" s="16">
        <v>0</v>
      </c>
      <c r="DV91" s="16">
        <v>0</v>
      </c>
      <c r="DW91" s="16">
        <v>0</v>
      </c>
      <c r="DX91" s="16">
        <v>0</v>
      </c>
      <c r="DY91" s="16">
        <v>0</v>
      </c>
      <c r="DZ91" s="16">
        <v>0</v>
      </c>
    </row>
    <row r="92" spans="1:130" ht="13" x14ac:dyDescent="0.3">
      <c r="A92" s="15" t="s">
        <v>104</v>
      </c>
      <c r="B92" s="16">
        <v>24.805</v>
      </c>
      <c r="C92" s="16">
        <v>24.805</v>
      </c>
      <c r="D92" s="16">
        <v>24.81</v>
      </c>
      <c r="E92" s="16">
        <v>24.805</v>
      </c>
      <c r="F92" s="16">
        <v>24.805</v>
      </c>
      <c r="G92" s="16">
        <v>24.805</v>
      </c>
      <c r="H92" s="16">
        <v>24.805</v>
      </c>
      <c r="I92" s="16">
        <v>24.805</v>
      </c>
      <c r="J92" s="16">
        <v>19.805</v>
      </c>
      <c r="K92" s="16">
        <v>19.805</v>
      </c>
      <c r="L92" s="16">
        <v>19.805</v>
      </c>
      <c r="M92" s="16">
        <v>19.805</v>
      </c>
      <c r="N92" s="16">
        <v>15.25</v>
      </c>
      <c r="O92" s="16">
        <v>15.25</v>
      </c>
      <c r="P92" s="16">
        <v>15.25</v>
      </c>
      <c r="Q92" s="16">
        <v>35.25</v>
      </c>
      <c r="R92" s="16">
        <v>35.25</v>
      </c>
      <c r="S92" s="16">
        <v>35.25</v>
      </c>
      <c r="T92" s="16">
        <v>45.25</v>
      </c>
      <c r="U92" s="16">
        <v>45.25</v>
      </c>
      <c r="V92" s="16">
        <v>25.25</v>
      </c>
      <c r="W92" s="16">
        <v>25.25</v>
      </c>
      <c r="X92" s="16">
        <v>25.25</v>
      </c>
      <c r="Y92" s="16">
        <v>25.25</v>
      </c>
      <c r="Z92" s="16">
        <v>25.25</v>
      </c>
      <c r="AA92" s="16">
        <v>25.25</v>
      </c>
      <c r="AB92" s="16">
        <v>25.55</v>
      </c>
      <c r="AC92" s="16">
        <v>25.55</v>
      </c>
      <c r="AD92" s="16">
        <v>25.55</v>
      </c>
      <c r="AE92" s="16">
        <v>25.55</v>
      </c>
      <c r="AF92" s="16">
        <v>25.55</v>
      </c>
      <c r="AG92" s="16">
        <v>25.55</v>
      </c>
      <c r="AH92" s="16">
        <v>25.55</v>
      </c>
      <c r="AI92" s="16">
        <v>25.55</v>
      </c>
      <c r="AJ92" s="16">
        <v>25.55</v>
      </c>
      <c r="AK92" s="16">
        <v>25.55</v>
      </c>
      <c r="AL92" s="16">
        <v>25.55</v>
      </c>
      <c r="AM92" s="16">
        <v>25.55</v>
      </c>
      <c r="AN92" s="16">
        <v>25.55</v>
      </c>
      <c r="AO92" s="16">
        <v>25.55</v>
      </c>
      <c r="AP92" s="16">
        <v>25.55</v>
      </c>
      <c r="AQ92" s="16">
        <v>25.55</v>
      </c>
      <c r="AR92" s="16">
        <v>25.55</v>
      </c>
      <c r="AS92" s="16">
        <v>25.55</v>
      </c>
      <c r="AT92" s="16">
        <v>25.55</v>
      </c>
      <c r="AU92" s="16">
        <v>25.54999999</v>
      </c>
      <c r="AV92" s="16">
        <v>25.54999999</v>
      </c>
      <c r="AW92" s="16">
        <v>25.54999999</v>
      </c>
      <c r="AX92" s="16">
        <v>29.461516140000001</v>
      </c>
      <c r="AY92" s="16">
        <v>19.16151614</v>
      </c>
      <c r="AZ92" s="16">
        <v>19.16151614</v>
      </c>
      <c r="BA92" s="16">
        <v>19.16151614</v>
      </c>
      <c r="BB92" s="16">
        <v>19.16151614</v>
      </c>
      <c r="BC92" s="16">
        <v>19.16151614</v>
      </c>
      <c r="BD92" s="16">
        <v>19.16151614</v>
      </c>
      <c r="BE92" s="16">
        <v>19.16151614</v>
      </c>
      <c r="BF92" s="16">
        <v>19.16151614</v>
      </c>
      <c r="BG92" s="16">
        <v>19.161516129999999</v>
      </c>
      <c r="BH92" s="16">
        <v>19.161516129999999</v>
      </c>
      <c r="BI92" s="16">
        <v>19.161516129999999</v>
      </c>
      <c r="BJ92" s="16">
        <v>15.25</v>
      </c>
      <c r="BK92" s="16">
        <v>17.25</v>
      </c>
      <c r="BL92" s="16">
        <v>17.25</v>
      </c>
      <c r="BM92" s="16">
        <v>17.25</v>
      </c>
      <c r="BN92" s="16">
        <v>17.25</v>
      </c>
      <c r="BO92" s="16">
        <v>0</v>
      </c>
      <c r="BP92" s="16">
        <v>0</v>
      </c>
      <c r="BQ92" s="16">
        <v>0</v>
      </c>
      <c r="BR92" s="16">
        <v>0</v>
      </c>
      <c r="BS92" s="16">
        <v>0</v>
      </c>
      <c r="BT92" s="16">
        <v>0</v>
      </c>
      <c r="BU92" s="16">
        <v>0</v>
      </c>
      <c r="BV92" s="16">
        <v>0</v>
      </c>
      <c r="BW92" s="16">
        <v>0</v>
      </c>
      <c r="BX92" s="16">
        <v>0</v>
      </c>
      <c r="BY92" s="16">
        <v>0</v>
      </c>
      <c r="BZ92" s="16">
        <v>0</v>
      </c>
      <c r="CA92" s="16">
        <v>0</v>
      </c>
      <c r="CB92" s="16">
        <v>0</v>
      </c>
      <c r="CC92" s="16">
        <v>0</v>
      </c>
      <c r="CD92" s="16">
        <v>0</v>
      </c>
      <c r="CE92" s="16">
        <v>0</v>
      </c>
      <c r="CF92" s="16">
        <v>0</v>
      </c>
      <c r="CG92" s="16">
        <v>0</v>
      </c>
      <c r="CH92" s="16">
        <v>0</v>
      </c>
      <c r="CI92" s="16">
        <v>0</v>
      </c>
      <c r="CJ92" s="16">
        <v>0</v>
      </c>
      <c r="CK92" s="16">
        <v>0</v>
      </c>
      <c r="CL92" s="16">
        <v>0</v>
      </c>
      <c r="CM92" s="16">
        <v>0</v>
      </c>
      <c r="CN92" s="16">
        <v>4.0149999999999997</v>
      </c>
      <c r="CO92" s="16">
        <v>4.0149999999999997</v>
      </c>
      <c r="CP92" s="16">
        <v>4.0149999999999997</v>
      </c>
      <c r="CQ92" s="16">
        <v>4.0149999999999997</v>
      </c>
      <c r="CR92" s="16">
        <v>4.0149999999999997</v>
      </c>
      <c r="CS92" s="16">
        <v>4.0149999999999997</v>
      </c>
      <c r="CT92" s="16">
        <v>4.0149999999999997</v>
      </c>
      <c r="CU92" s="16">
        <v>0</v>
      </c>
      <c r="CV92" s="16">
        <v>0</v>
      </c>
      <c r="CW92" s="16">
        <v>0</v>
      </c>
      <c r="CX92" s="16">
        <v>0</v>
      </c>
      <c r="CY92" s="16">
        <v>0</v>
      </c>
      <c r="CZ92" s="16">
        <v>0</v>
      </c>
      <c r="DA92" s="16">
        <v>0</v>
      </c>
      <c r="DB92" s="16">
        <v>0</v>
      </c>
      <c r="DC92" s="16">
        <v>0</v>
      </c>
      <c r="DD92" s="16">
        <v>0</v>
      </c>
      <c r="DE92" s="16">
        <v>0</v>
      </c>
      <c r="DF92" s="16">
        <v>0</v>
      </c>
      <c r="DG92" s="16">
        <v>0</v>
      </c>
      <c r="DH92" s="16">
        <v>0</v>
      </c>
      <c r="DI92" s="16">
        <v>0</v>
      </c>
      <c r="DJ92" s="16">
        <v>0</v>
      </c>
      <c r="DK92" s="16">
        <v>0</v>
      </c>
      <c r="DL92" s="16">
        <v>0</v>
      </c>
      <c r="DM92" s="16">
        <v>0</v>
      </c>
      <c r="DN92" s="16">
        <v>0</v>
      </c>
      <c r="DO92" s="16">
        <v>0</v>
      </c>
      <c r="DP92" s="16">
        <v>0</v>
      </c>
      <c r="DQ92" s="16">
        <v>0</v>
      </c>
      <c r="DR92" s="16">
        <v>0</v>
      </c>
      <c r="DS92" s="16">
        <v>0</v>
      </c>
      <c r="DT92" s="16">
        <v>0</v>
      </c>
      <c r="DU92" s="16">
        <v>0</v>
      </c>
      <c r="DV92" s="16">
        <v>0</v>
      </c>
      <c r="DW92" s="16">
        <v>0</v>
      </c>
      <c r="DX92" s="16">
        <v>0</v>
      </c>
      <c r="DY92" s="16">
        <v>0</v>
      </c>
      <c r="DZ92" s="16">
        <v>0</v>
      </c>
    </row>
    <row r="93" spans="1:130" ht="13" x14ac:dyDescent="0.3">
      <c r="A93" s="15" t="s">
        <v>105</v>
      </c>
      <c r="B93" s="16">
        <v>122</v>
      </c>
      <c r="C93" s="16">
        <v>122</v>
      </c>
      <c r="D93" s="16">
        <v>121.9</v>
      </c>
      <c r="E93" s="16">
        <v>121.8</v>
      </c>
      <c r="F93" s="16">
        <v>117.56053999999999</v>
      </c>
      <c r="G93" s="16">
        <v>117.56053999999999</v>
      </c>
      <c r="H93" s="16">
        <v>114.06053999999999</v>
      </c>
      <c r="I93" s="16">
        <v>107.92053999999999</v>
      </c>
      <c r="J93" s="16">
        <v>77.16</v>
      </c>
      <c r="K93" s="16">
        <v>73.66</v>
      </c>
      <c r="L93" s="16">
        <v>66.400000000000006</v>
      </c>
      <c r="M93" s="16">
        <v>64.888483859999994</v>
      </c>
      <c r="N93" s="16">
        <v>64.888480000000001</v>
      </c>
      <c r="O93" s="16">
        <v>64.401608019999998</v>
      </c>
      <c r="P93" s="16">
        <v>64.255527319999999</v>
      </c>
      <c r="Q93" s="16">
        <v>64.255527319999999</v>
      </c>
      <c r="R93" s="16">
        <v>64.255527319999999</v>
      </c>
      <c r="S93" s="16">
        <v>61.741608020000001</v>
      </c>
      <c r="T93" s="16">
        <v>64.924548020000003</v>
      </c>
      <c r="U93" s="16">
        <v>64.924548020000003</v>
      </c>
      <c r="V93" s="16">
        <v>64.923608020000003</v>
      </c>
      <c r="W93" s="16">
        <v>64.924739380000005</v>
      </c>
      <c r="X93" s="16">
        <v>67.124739379999994</v>
      </c>
      <c r="Y93" s="16">
        <v>67.124739379999994</v>
      </c>
      <c r="Z93" s="16">
        <v>65.476739379999998</v>
      </c>
      <c r="AA93" s="16">
        <v>65.476739379999998</v>
      </c>
      <c r="AB93" s="16">
        <v>65.476739379999998</v>
      </c>
      <c r="AC93" s="16">
        <v>65.476739379999998</v>
      </c>
      <c r="AD93" s="16">
        <v>65.476739379999998</v>
      </c>
      <c r="AE93" s="16">
        <v>63.33873938</v>
      </c>
      <c r="AF93" s="16">
        <v>63.33873938</v>
      </c>
      <c r="AG93" s="16">
        <v>63.189739379999999</v>
      </c>
      <c r="AH93" s="16">
        <v>63.33873938</v>
      </c>
      <c r="AI93" s="16">
        <v>62.439739379999999</v>
      </c>
      <c r="AJ93" s="16">
        <v>74.550302430000002</v>
      </c>
      <c r="AK93" s="16">
        <v>86.660865479999998</v>
      </c>
      <c r="AL93" s="16">
        <v>86.660865479999998</v>
      </c>
      <c r="AM93" s="16">
        <v>86.660865479999998</v>
      </c>
      <c r="AN93" s="16">
        <v>86.660865479999998</v>
      </c>
      <c r="AO93" s="16">
        <v>86.660869999999989</v>
      </c>
      <c r="AP93" s="16">
        <v>86.660869999999989</v>
      </c>
      <c r="AQ93" s="16">
        <v>4.7969999999999997</v>
      </c>
      <c r="AR93" s="16">
        <v>4.7969999999999997</v>
      </c>
      <c r="AS93" s="16">
        <v>0</v>
      </c>
      <c r="AT93" s="16">
        <v>0</v>
      </c>
      <c r="AU93" s="16">
        <v>0</v>
      </c>
      <c r="AV93" s="16">
        <v>0</v>
      </c>
      <c r="AW93" s="16">
        <v>0</v>
      </c>
      <c r="AX93" s="16">
        <v>0</v>
      </c>
      <c r="AY93" s="16">
        <v>0</v>
      </c>
      <c r="AZ93" s="16">
        <v>0</v>
      </c>
      <c r="BA93" s="16">
        <v>0</v>
      </c>
      <c r="BB93" s="16">
        <v>0</v>
      </c>
      <c r="BC93" s="16">
        <v>0</v>
      </c>
      <c r="BD93" s="16">
        <v>0</v>
      </c>
      <c r="BE93" s="16">
        <v>0</v>
      </c>
      <c r="BF93" s="16">
        <v>0</v>
      </c>
      <c r="BG93" s="16">
        <v>0</v>
      </c>
      <c r="BH93" s="16">
        <v>0</v>
      </c>
      <c r="BI93" s="16">
        <v>0</v>
      </c>
      <c r="BJ93" s="16">
        <v>0</v>
      </c>
      <c r="BK93" s="16">
        <v>0</v>
      </c>
      <c r="BL93" s="16">
        <v>0</v>
      </c>
      <c r="BM93" s="16">
        <v>0</v>
      </c>
      <c r="BN93" s="16">
        <v>0</v>
      </c>
      <c r="BO93" s="16">
        <v>0</v>
      </c>
      <c r="BP93" s="16">
        <v>0</v>
      </c>
      <c r="BQ93" s="16">
        <v>0</v>
      </c>
      <c r="BR93" s="16">
        <v>0</v>
      </c>
      <c r="BS93" s="16">
        <v>0</v>
      </c>
      <c r="BT93" s="16">
        <v>0</v>
      </c>
      <c r="BU93" s="16">
        <v>0</v>
      </c>
      <c r="BV93" s="16">
        <v>0</v>
      </c>
      <c r="BW93" s="16">
        <v>0</v>
      </c>
      <c r="BX93" s="16">
        <v>0</v>
      </c>
      <c r="BY93" s="16">
        <v>0</v>
      </c>
      <c r="BZ93" s="16">
        <v>0</v>
      </c>
      <c r="CA93" s="16">
        <v>209.17342000000002</v>
      </c>
      <c r="CB93" s="16">
        <v>0</v>
      </c>
      <c r="CC93" s="16">
        <v>0</v>
      </c>
      <c r="CD93" s="16">
        <v>0</v>
      </c>
      <c r="CE93" s="16">
        <v>0</v>
      </c>
      <c r="CF93" s="16">
        <v>0</v>
      </c>
      <c r="CG93" s="16">
        <v>0</v>
      </c>
      <c r="CH93" s="16">
        <v>0</v>
      </c>
      <c r="CI93" s="16">
        <v>0</v>
      </c>
      <c r="CJ93" s="16">
        <v>0</v>
      </c>
      <c r="CK93" s="16">
        <v>11</v>
      </c>
      <c r="CL93" s="16">
        <v>11</v>
      </c>
      <c r="CM93" s="16">
        <v>11</v>
      </c>
      <c r="CN93" s="16">
        <v>11</v>
      </c>
      <c r="CO93" s="16">
        <v>11</v>
      </c>
      <c r="CP93" s="16">
        <v>12.312530000000001</v>
      </c>
      <c r="CQ93" s="16">
        <v>11.00736</v>
      </c>
      <c r="CR93" s="16">
        <v>12.116070000000001</v>
      </c>
      <c r="CS93" s="16">
        <v>13.62363</v>
      </c>
      <c r="CT93" s="16">
        <v>15.99865</v>
      </c>
      <c r="CU93" s="16">
        <v>11</v>
      </c>
      <c r="CV93" s="16">
        <v>13.52815</v>
      </c>
      <c r="CW93" s="16">
        <v>14.896540000000002</v>
      </c>
      <c r="CX93" s="16">
        <v>15.23556</v>
      </c>
      <c r="CY93" s="16">
        <v>15.87049</v>
      </c>
      <c r="CZ93" s="16">
        <v>15.992119999999998</v>
      </c>
      <c r="DA93" s="16">
        <v>15.630660000000001</v>
      </c>
      <c r="DB93" s="16">
        <v>12.715290000000001</v>
      </c>
      <c r="DC93" s="16">
        <v>5</v>
      </c>
      <c r="DD93" s="16">
        <v>4.9980000000000002</v>
      </c>
      <c r="DE93" s="16">
        <v>0</v>
      </c>
      <c r="DF93" s="16">
        <v>0</v>
      </c>
      <c r="DG93" s="16">
        <v>0</v>
      </c>
      <c r="DH93" s="16">
        <v>0</v>
      </c>
      <c r="DI93" s="16">
        <v>0</v>
      </c>
      <c r="DJ93" s="16">
        <v>0</v>
      </c>
      <c r="DK93" s="16">
        <v>0</v>
      </c>
      <c r="DL93" s="16">
        <v>1</v>
      </c>
      <c r="DM93" s="16">
        <v>1</v>
      </c>
      <c r="DN93" s="16">
        <v>0.98799999999999999</v>
      </c>
      <c r="DO93" s="16">
        <v>0.79800000000000004</v>
      </c>
      <c r="DP93" s="16">
        <v>0.79800000000000004</v>
      </c>
      <c r="DQ93" s="16">
        <v>0.79800000000000004</v>
      </c>
      <c r="DR93" s="16">
        <v>0.79800000000000004</v>
      </c>
      <c r="DS93" s="16">
        <v>0.79800000000000004</v>
      </c>
      <c r="DT93" s="16">
        <v>0.746</v>
      </c>
      <c r="DU93" s="16">
        <v>5</v>
      </c>
      <c r="DV93" s="16">
        <v>4.9893100000000006</v>
      </c>
      <c r="DW93" s="16">
        <v>4.9771000000000001</v>
      </c>
      <c r="DX93" s="16">
        <v>4.9633500000000002</v>
      </c>
      <c r="DY93" s="16">
        <v>4.9509100000000004</v>
      </c>
      <c r="DZ93" s="16">
        <v>4.9369400000000008</v>
      </c>
    </row>
    <row r="94" spans="1:130" ht="13" x14ac:dyDescent="0.3">
      <c r="A94" s="15" t="s">
        <v>106</v>
      </c>
      <c r="B94" s="16">
        <v>8642.4164678300021</v>
      </c>
      <c r="C94" s="16">
        <v>8911.4920053499973</v>
      </c>
      <c r="D94" s="16">
        <v>8931.2523941800009</v>
      </c>
      <c r="E94" s="16">
        <v>8813.0205813799967</v>
      </c>
      <c r="F94" s="16">
        <v>8929.0289821499991</v>
      </c>
      <c r="G94" s="16">
        <v>9041.2802044399978</v>
      </c>
      <c r="H94" s="16">
        <v>8839.7265548699979</v>
      </c>
      <c r="I94" s="16">
        <v>9013.1892136899969</v>
      </c>
      <c r="J94" s="16">
        <v>8800.4901909</v>
      </c>
      <c r="K94" s="16">
        <v>8655.97476689</v>
      </c>
      <c r="L94" s="16">
        <v>8351.0011616499996</v>
      </c>
      <c r="M94" s="16">
        <v>8467.7614459899996</v>
      </c>
      <c r="N94" s="16">
        <v>7217.7578771600001</v>
      </c>
      <c r="O94" s="16">
        <v>7091.5721095300023</v>
      </c>
      <c r="P94" s="16">
        <v>7059.307617890001</v>
      </c>
      <c r="Q94" s="16">
        <v>7034.5646687699982</v>
      </c>
      <c r="R94" s="16">
        <v>6980.8504976199984</v>
      </c>
      <c r="S94" s="16">
        <v>6985.185338199999</v>
      </c>
      <c r="T94" s="16">
        <v>6854.2771383200025</v>
      </c>
      <c r="U94" s="16">
        <v>6839.8572053200005</v>
      </c>
      <c r="V94" s="16">
        <v>6842.7715477799993</v>
      </c>
      <c r="W94" s="16">
        <v>6803.0233518699979</v>
      </c>
      <c r="X94" s="16">
        <v>6663.5804406599991</v>
      </c>
      <c r="Y94" s="16">
        <v>6573.8400094299986</v>
      </c>
      <c r="Z94" s="16">
        <v>5138.6250468799999</v>
      </c>
      <c r="AA94" s="16">
        <v>4991.9435051699975</v>
      </c>
      <c r="AB94" s="16">
        <v>4958.9815114499988</v>
      </c>
      <c r="AC94" s="16">
        <v>5018.9257885999987</v>
      </c>
      <c r="AD94" s="16">
        <v>4927.0151893900002</v>
      </c>
      <c r="AE94" s="16">
        <v>4892.5656412399985</v>
      </c>
      <c r="AF94" s="16">
        <v>4762.5437892400005</v>
      </c>
      <c r="AG94" s="16">
        <v>4150.3188908000002</v>
      </c>
      <c r="AH94" s="16">
        <v>4022.2781803300009</v>
      </c>
      <c r="AI94" s="16">
        <v>3987.3358864400006</v>
      </c>
      <c r="AJ94" s="16">
        <v>3828.5927516200009</v>
      </c>
      <c r="AK94" s="16">
        <v>4220.5971546200008</v>
      </c>
      <c r="AL94" s="16">
        <v>4030.0833887500003</v>
      </c>
      <c r="AM94" s="16">
        <v>4036.2445586100002</v>
      </c>
      <c r="AN94" s="16">
        <v>4175.7661729600004</v>
      </c>
      <c r="AO94" s="16">
        <v>3965.1622172199995</v>
      </c>
      <c r="AP94" s="16">
        <v>3972.0092846300004</v>
      </c>
      <c r="AQ94" s="16">
        <v>4027.3493490300002</v>
      </c>
      <c r="AR94" s="16">
        <v>4010.44293053</v>
      </c>
      <c r="AS94" s="16">
        <v>3994.1340399199999</v>
      </c>
      <c r="AT94" s="16">
        <v>3944.9129152599999</v>
      </c>
      <c r="AU94" s="16">
        <v>3834.1147215400001</v>
      </c>
      <c r="AV94" s="16">
        <v>3735.4780215900005</v>
      </c>
      <c r="AW94" s="16">
        <v>3676.1731334900005</v>
      </c>
      <c r="AX94" s="16">
        <v>3978.3657627699999</v>
      </c>
      <c r="AY94" s="16">
        <v>3942.6838391900001</v>
      </c>
      <c r="AZ94" s="16">
        <v>4082.7192231200002</v>
      </c>
      <c r="BA94" s="16">
        <v>4110.5141061900003</v>
      </c>
      <c r="BB94" s="16">
        <v>4160.8736063000006</v>
      </c>
      <c r="BC94" s="16">
        <v>4168.7083061199992</v>
      </c>
      <c r="BD94" s="16">
        <v>4063.3049451700003</v>
      </c>
      <c r="BE94" s="16">
        <v>4236.1726004799993</v>
      </c>
      <c r="BF94" s="16">
        <v>5196.8685598199982</v>
      </c>
      <c r="BG94" s="16">
        <v>4889.5765962899986</v>
      </c>
      <c r="BH94" s="16">
        <v>4057.7330715899998</v>
      </c>
      <c r="BI94" s="16">
        <v>4329.2421974800009</v>
      </c>
      <c r="BJ94" s="16">
        <v>3286.7545326299996</v>
      </c>
      <c r="BK94" s="16">
        <v>3274.8269826400006</v>
      </c>
      <c r="BL94" s="16">
        <v>3274.8269826400006</v>
      </c>
      <c r="BM94" s="16">
        <v>2859.21319386</v>
      </c>
      <c r="BN94" s="16">
        <v>2858.5557011200003</v>
      </c>
      <c r="BO94" s="16">
        <v>3044.1556166500004</v>
      </c>
      <c r="BP94" s="16">
        <v>3016.5862352499998</v>
      </c>
      <c r="BQ94" s="16">
        <v>3025.9879296400004</v>
      </c>
      <c r="BR94" s="16">
        <v>2964.8316369168356</v>
      </c>
      <c r="BS94" s="16">
        <v>2947.3933253668356</v>
      </c>
      <c r="BT94" s="16">
        <v>3011.91873816</v>
      </c>
      <c r="BU94" s="16">
        <v>2982.9859121700006</v>
      </c>
      <c r="BV94" s="16">
        <v>2768.04998338</v>
      </c>
      <c r="BW94" s="16">
        <v>2747.1650364700004</v>
      </c>
      <c r="BX94" s="16">
        <v>2815.8889792499995</v>
      </c>
      <c r="BY94" s="16">
        <v>2833.1948783100006</v>
      </c>
      <c r="BZ94" s="16">
        <v>2984.8226127200005</v>
      </c>
      <c r="CA94" s="16">
        <v>2772.4325872099998</v>
      </c>
      <c r="CB94" s="16">
        <v>3110.0724285699994</v>
      </c>
      <c r="CC94" s="16">
        <v>3074.8845860099991</v>
      </c>
      <c r="CD94" s="16">
        <v>3201.9422052800001</v>
      </c>
      <c r="CE94" s="16">
        <v>3292.5202995499999</v>
      </c>
      <c r="CF94" s="16">
        <v>3416.7110968100005</v>
      </c>
      <c r="CG94" s="16">
        <v>3423.83523049</v>
      </c>
      <c r="CH94" s="16">
        <v>3303.7653569800004</v>
      </c>
      <c r="CI94" s="16">
        <v>3266.8520906200006</v>
      </c>
      <c r="CJ94" s="16">
        <v>3252.9481165100001</v>
      </c>
      <c r="CK94" s="16">
        <v>3324.2699386800005</v>
      </c>
      <c r="CL94" s="16">
        <v>3469.1336038999998</v>
      </c>
      <c r="CM94" s="16">
        <v>3539.4361460400005</v>
      </c>
      <c r="CN94" s="16">
        <v>3475.4631670000003</v>
      </c>
      <c r="CO94" s="16">
        <v>3595.3353319600005</v>
      </c>
      <c r="CP94" s="16">
        <v>3592.7774278200004</v>
      </c>
      <c r="CQ94" s="16">
        <v>3758.3906653099998</v>
      </c>
      <c r="CR94" s="16">
        <v>3914.0072475899988</v>
      </c>
      <c r="CS94" s="16">
        <v>3948.9999629999893</v>
      </c>
      <c r="CT94" s="16">
        <v>4167.4618492699983</v>
      </c>
      <c r="CU94" s="16">
        <v>4128.5655347000011</v>
      </c>
      <c r="CV94" s="16">
        <v>4112.9132786700002</v>
      </c>
      <c r="CW94" s="16">
        <v>4170.0864875800007</v>
      </c>
      <c r="CX94" s="16">
        <v>4113.0159805400008</v>
      </c>
      <c r="CY94" s="16">
        <v>4121.6167324599992</v>
      </c>
      <c r="CZ94" s="16">
        <v>4101.5872043300005</v>
      </c>
      <c r="DA94" s="16">
        <v>4240.5595673000007</v>
      </c>
      <c r="DB94" s="16">
        <v>4242.2629391700011</v>
      </c>
      <c r="DC94" s="16">
        <v>4207.2874392700014</v>
      </c>
      <c r="DD94" s="16">
        <v>4227.7171912800004</v>
      </c>
      <c r="DE94" s="16">
        <v>4245.809369829999</v>
      </c>
      <c r="DF94" s="16">
        <v>4235.6210001299996</v>
      </c>
      <c r="DG94" s="16">
        <v>4200.6899999999996</v>
      </c>
      <c r="DH94" s="16">
        <v>6480.8925324600004</v>
      </c>
      <c r="DI94" s="16">
        <v>6252.1188896500016</v>
      </c>
      <c r="DJ94" s="16">
        <v>6074.2414182900002</v>
      </c>
      <c r="DK94" s="16">
        <v>6101.9861823299998</v>
      </c>
      <c r="DL94" s="16">
        <v>3881.7354721299998</v>
      </c>
      <c r="DM94" s="16">
        <v>4080.737171535</v>
      </c>
      <c r="DN94" s="16">
        <v>4150.7035030349998</v>
      </c>
      <c r="DO94" s="16">
        <v>4303.2230049649997</v>
      </c>
      <c r="DP94" s="16">
        <v>4364.8048215849994</v>
      </c>
      <c r="DQ94" s="16">
        <v>4381.6037467850001</v>
      </c>
      <c r="DR94" s="16">
        <v>4031.9837743150001</v>
      </c>
      <c r="DS94" s="16">
        <v>4175.5263696349994</v>
      </c>
      <c r="DT94" s="16">
        <v>4653.9663308999961</v>
      </c>
      <c r="DU94" s="16">
        <v>3556.0749334400048</v>
      </c>
      <c r="DV94" s="16">
        <v>3835.9352366600001</v>
      </c>
      <c r="DW94" s="16">
        <v>4616.3900889199995</v>
      </c>
      <c r="DX94" s="16">
        <v>4635.1534641200005</v>
      </c>
      <c r="DY94" s="16">
        <v>4701.9513651299985</v>
      </c>
      <c r="DZ94" s="16">
        <v>4824.2578244600008</v>
      </c>
    </row>
    <row r="95" spans="1:130" ht="13" x14ac:dyDescent="0.3">
      <c r="A95" s="15" t="s">
        <v>107</v>
      </c>
      <c r="B95" s="16">
        <v>594.54435045000002</v>
      </c>
      <c r="C95" s="16">
        <v>580.38673746999996</v>
      </c>
      <c r="D95" s="16">
        <v>574.70414675999984</v>
      </c>
      <c r="E95" s="16">
        <v>556.44827699999996</v>
      </c>
      <c r="F95" s="16">
        <v>480.94326582000002</v>
      </c>
      <c r="G95" s="16">
        <v>500.94834702999998</v>
      </c>
      <c r="H95" s="16">
        <v>542.50987684999996</v>
      </c>
      <c r="I95" s="16">
        <v>515.16767866999999</v>
      </c>
      <c r="J95" s="16">
        <v>501.39337777000003</v>
      </c>
      <c r="K95" s="16">
        <v>449.66088248000005</v>
      </c>
      <c r="L95" s="16">
        <v>434.16269721000003</v>
      </c>
      <c r="M95" s="16">
        <v>395.87193668999998</v>
      </c>
      <c r="N95" s="16">
        <v>372.57460140000001</v>
      </c>
      <c r="O95" s="16">
        <v>374.64359055</v>
      </c>
      <c r="P95" s="16">
        <v>360.05652642999996</v>
      </c>
      <c r="Q95" s="16">
        <v>337.77127985999999</v>
      </c>
      <c r="R95" s="16">
        <v>379.47191266999999</v>
      </c>
      <c r="S95" s="16">
        <v>371.07415837999997</v>
      </c>
      <c r="T95" s="16">
        <v>401.42956681999999</v>
      </c>
      <c r="U95" s="16">
        <v>404.73382363000002</v>
      </c>
      <c r="V95" s="16">
        <v>408.73656320000003</v>
      </c>
      <c r="W95" s="16">
        <v>365.09520552000004</v>
      </c>
      <c r="X95" s="16">
        <v>441.66388142000005</v>
      </c>
      <c r="Y95" s="16">
        <v>374.50565826000002</v>
      </c>
      <c r="Z95" s="16">
        <v>422.15407524</v>
      </c>
      <c r="AA95" s="16">
        <v>455.92880642999995</v>
      </c>
      <c r="AB95" s="16">
        <v>411.98355284999997</v>
      </c>
      <c r="AC95" s="16">
        <v>425.39209046000002</v>
      </c>
      <c r="AD95" s="16">
        <v>416.03557744</v>
      </c>
      <c r="AE95" s="16">
        <v>395.27603719000007</v>
      </c>
      <c r="AF95" s="16">
        <v>360.17957512999999</v>
      </c>
      <c r="AG95" s="16">
        <v>339.11098835000001</v>
      </c>
      <c r="AH95" s="16">
        <v>317.24496256000003</v>
      </c>
      <c r="AI95" s="16">
        <v>360.22545078999997</v>
      </c>
      <c r="AJ95" s="16">
        <v>335.64387093000005</v>
      </c>
      <c r="AK95" s="16">
        <v>323.29189768999998</v>
      </c>
      <c r="AL95" s="16">
        <v>333.93121552999997</v>
      </c>
      <c r="AM95" s="16">
        <v>308.47740868</v>
      </c>
      <c r="AN95" s="16">
        <v>308.49730503000001</v>
      </c>
      <c r="AO95" s="16">
        <v>293.76350760000003</v>
      </c>
      <c r="AP95" s="16">
        <v>301.24691885000004</v>
      </c>
      <c r="AQ95" s="16">
        <v>306.43163755</v>
      </c>
      <c r="AR95" s="16">
        <v>294.44397401000003</v>
      </c>
      <c r="AS95" s="16">
        <v>551.58953522000002</v>
      </c>
      <c r="AT95" s="16">
        <v>576.69492799</v>
      </c>
      <c r="AU95" s="16">
        <v>542.26334287999998</v>
      </c>
      <c r="AV95" s="16">
        <v>533.56163830000003</v>
      </c>
      <c r="AW95" s="16">
        <v>533.25873568000009</v>
      </c>
      <c r="AX95" s="16">
        <v>283.57843211000005</v>
      </c>
      <c r="AY95" s="16">
        <v>274.80952924000002</v>
      </c>
      <c r="AZ95" s="16">
        <v>283.55832013000003</v>
      </c>
      <c r="BA95" s="16">
        <v>288.51268012999998</v>
      </c>
      <c r="BB95" s="16">
        <v>289.51268012999998</v>
      </c>
      <c r="BC95" s="16">
        <v>289.23516254999998</v>
      </c>
      <c r="BD95" s="16">
        <v>290.58128906000002</v>
      </c>
      <c r="BE95" s="16">
        <v>290.62475545999996</v>
      </c>
      <c r="BF95" s="16">
        <v>292.74055375999995</v>
      </c>
      <c r="BG95" s="16">
        <v>309.03796304000008</v>
      </c>
      <c r="BH95" s="16">
        <v>345.69995303999997</v>
      </c>
      <c r="BI95" s="16">
        <v>345.60095581000002</v>
      </c>
      <c r="BJ95" s="16">
        <v>337.64961944999999</v>
      </c>
      <c r="BK95" s="16">
        <v>177.02709053000001</v>
      </c>
      <c r="BL95" s="16">
        <v>177.02709053000001</v>
      </c>
      <c r="BM95" s="16">
        <v>177.02709053000001</v>
      </c>
      <c r="BN95" s="16">
        <v>176.90465915000001</v>
      </c>
      <c r="BO95" s="16">
        <v>173.96045915000002</v>
      </c>
      <c r="BP95" s="16">
        <v>173.90190737</v>
      </c>
      <c r="BQ95" s="16">
        <v>175.90190737</v>
      </c>
      <c r="BR95" s="16">
        <v>175.90190737</v>
      </c>
      <c r="BS95" s="16">
        <v>178.47334522</v>
      </c>
      <c r="BT95" s="16">
        <v>184.98626522000001</v>
      </c>
      <c r="BU95" s="16">
        <v>184.98626522000001</v>
      </c>
      <c r="BV95" s="16">
        <v>151.84428756</v>
      </c>
      <c r="BW95" s="16">
        <v>151.84428756</v>
      </c>
      <c r="BX95" s="16">
        <v>151.84428756</v>
      </c>
      <c r="BY95" s="16">
        <v>151.84428756</v>
      </c>
      <c r="BZ95" s="16">
        <v>123.435</v>
      </c>
      <c r="CA95" s="16">
        <v>117.425</v>
      </c>
      <c r="CB95" s="16">
        <v>117.425</v>
      </c>
      <c r="CC95" s="16">
        <v>117.42412606000001</v>
      </c>
      <c r="CD95" s="16">
        <v>117.42412606000001</v>
      </c>
      <c r="CE95" s="16">
        <v>117.42286000000001</v>
      </c>
      <c r="CF95" s="16">
        <v>97.42286</v>
      </c>
      <c r="CG95" s="16">
        <v>122.42286</v>
      </c>
      <c r="CH95" s="16">
        <v>91.92286</v>
      </c>
      <c r="CI95" s="16">
        <v>91.92286</v>
      </c>
      <c r="CJ95" s="16">
        <v>91.92286</v>
      </c>
      <c r="CK95" s="16">
        <v>91.92286</v>
      </c>
      <c r="CL95" s="16">
        <v>91.92286</v>
      </c>
      <c r="CM95" s="16">
        <v>119.01486</v>
      </c>
      <c r="CN95" s="16">
        <v>182.84203514999999</v>
      </c>
      <c r="CO95" s="16">
        <v>172.26327515</v>
      </c>
      <c r="CP95" s="16">
        <v>177.01630514999999</v>
      </c>
      <c r="CQ95" s="16">
        <v>184.47415633999998</v>
      </c>
      <c r="CR95" s="16">
        <v>253.57934733999997</v>
      </c>
      <c r="CS95" s="16">
        <v>235.92915633999999</v>
      </c>
      <c r="CT95" s="16">
        <v>264.48548814000003</v>
      </c>
      <c r="CU95" s="16">
        <v>258.81548813999842</v>
      </c>
      <c r="CV95" s="16">
        <v>257.3934881399984</v>
      </c>
      <c r="CW95" s="16">
        <v>256.49951934000001</v>
      </c>
      <c r="CX95" s="16">
        <v>245.87651933999999</v>
      </c>
      <c r="CY95" s="16">
        <v>254.48517189</v>
      </c>
      <c r="CZ95" s="16">
        <v>284.47772070000002</v>
      </c>
      <c r="DA95" s="16">
        <v>251.31258114999997</v>
      </c>
      <c r="DB95" s="16">
        <v>260.21466099999998</v>
      </c>
      <c r="DC95" s="16">
        <v>263.39718935000002</v>
      </c>
      <c r="DD95" s="16">
        <v>256.93113718999996</v>
      </c>
      <c r="DE95" s="16">
        <v>211.43113718999999</v>
      </c>
      <c r="DF95" s="16">
        <v>287.86244127999998</v>
      </c>
      <c r="DG95" s="16">
        <v>207.57</v>
      </c>
      <c r="DH95" s="16">
        <v>185.17744067999999</v>
      </c>
      <c r="DI95" s="16">
        <v>213.14395116</v>
      </c>
      <c r="DJ95" s="16">
        <v>256.42275716</v>
      </c>
      <c r="DK95" s="16">
        <v>299.77242600000005</v>
      </c>
      <c r="DL95" s="16">
        <v>554.65091396000003</v>
      </c>
      <c r="DM95" s="16">
        <v>627.75481795999997</v>
      </c>
      <c r="DN95" s="16">
        <v>634.53781795999998</v>
      </c>
      <c r="DO95" s="16">
        <v>772.87581796000006</v>
      </c>
      <c r="DP95" s="16">
        <v>735.53981796000005</v>
      </c>
      <c r="DQ95" s="16">
        <v>735.60381796000001</v>
      </c>
      <c r="DR95" s="16">
        <v>98.591999999999999</v>
      </c>
      <c r="DS95" s="16">
        <v>100.97979108999999</v>
      </c>
      <c r="DT95" s="16">
        <v>98.363437520000005</v>
      </c>
      <c r="DU95" s="16">
        <v>98.290657520000011</v>
      </c>
      <c r="DV95" s="16">
        <v>129.29065752</v>
      </c>
      <c r="DW95" s="16">
        <v>242.50377055999996</v>
      </c>
      <c r="DX95" s="16">
        <v>249.78610945</v>
      </c>
      <c r="DY95" s="16">
        <v>205.69697990999995</v>
      </c>
      <c r="DZ95" s="16">
        <v>201.67623591</v>
      </c>
    </row>
    <row r="96" spans="1:130" ht="13" x14ac:dyDescent="0.3">
      <c r="A96" s="12" t="s">
        <v>108</v>
      </c>
      <c r="B96" s="13">
        <v>6927.5368519759995</v>
      </c>
      <c r="C96" s="13">
        <v>7033.4213300259999</v>
      </c>
      <c r="D96" s="13">
        <v>6837.9818928560007</v>
      </c>
      <c r="E96" s="13">
        <v>6719.4971701259992</v>
      </c>
      <c r="F96" s="13">
        <v>6550.9715460309008</v>
      </c>
      <c r="G96" s="13">
        <v>6509.0841376809012</v>
      </c>
      <c r="H96" s="13">
        <v>6671.1702151009013</v>
      </c>
      <c r="I96" s="13">
        <v>6697.8269975659996</v>
      </c>
      <c r="J96" s="13">
        <v>6175.4877731759998</v>
      </c>
      <c r="K96" s="13">
        <v>6229.5195761060004</v>
      </c>
      <c r="L96" s="13">
        <v>5872.2608985759998</v>
      </c>
      <c r="M96" s="13">
        <v>5847.3906459360005</v>
      </c>
      <c r="N96" s="13">
        <v>4805.2998563459996</v>
      </c>
      <c r="O96" s="13">
        <v>4699.7351704000002</v>
      </c>
      <c r="P96" s="13">
        <v>4782.6991804417994</v>
      </c>
      <c r="Q96" s="13">
        <v>4739.3907590017989</v>
      </c>
      <c r="R96" s="13">
        <v>5052.6318189200001</v>
      </c>
      <c r="S96" s="13">
        <v>5097.2517855299993</v>
      </c>
      <c r="T96" s="13">
        <v>5037.0830874599997</v>
      </c>
      <c r="U96" s="13">
        <v>5068.7827018799999</v>
      </c>
      <c r="V96" s="13">
        <v>5227.1893507300001</v>
      </c>
      <c r="W96" s="13">
        <v>5027.4660617700001</v>
      </c>
      <c r="X96" s="13">
        <v>5012.2457092199993</v>
      </c>
      <c r="Y96" s="13">
        <v>5019.6154708599997</v>
      </c>
      <c r="Z96" s="13">
        <v>3923.5471028199995</v>
      </c>
      <c r="AA96" s="13">
        <v>3916.37224440001</v>
      </c>
      <c r="AB96" s="13">
        <v>3967.5437023200093</v>
      </c>
      <c r="AC96" s="13">
        <v>4104.4764424909999</v>
      </c>
      <c r="AD96" s="13">
        <v>4117.4914600109996</v>
      </c>
      <c r="AE96" s="13">
        <v>4177.6345001509999</v>
      </c>
      <c r="AF96" s="13">
        <v>4316.1009177309998</v>
      </c>
      <c r="AG96" s="13">
        <v>4311.6057875810002</v>
      </c>
      <c r="AH96" s="13">
        <v>4376.7344502410006</v>
      </c>
      <c r="AI96" s="13">
        <v>4435.2796894200001</v>
      </c>
      <c r="AJ96" s="13">
        <v>4134.6231316900094</v>
      </c>
      <c r="AK96" s="13">
        <v>4214.31582007001</v>
      </c>
      <c r="AL96" s="13">
        <v>3876.1540062699996</v>
      </c>
      <c r="AM96" s="13">
        <v>3885.5959219100005</v>
      </c>
      <c r="AN96" s="13">
        <v>3882.7468014100004</v>
      </c>
      <c r="AO96" s="13">
        <v>3987.4785429200006</v>
      </c>
      <c r="AP96" s="13">
        <v>4016.0279869800002</v>
      </c>
      <c r="AQ96" s="13">
        <v>3941.1629170500005</v>
      </c>
      <c r="AR96" s="13">
        <v>3943.5256297599999</v>
      </c>
      <c r="AS96" s="13">
        <v>4655.9962914600001</v>
      </c>
      <c r="AT96" s="13">
        <v>4673.9295552100002</v>
      </c>
      <c r="AU96" s="13">
        <v>4645.3342033500003</v>
      </c>
      <c r="AV96" s="13">
        <v>4622.2313880199999</v>
      </c>
      <c r="AW96" s="13">
        <v>4750.4420230699989</v>
      </c>
      <c r="AX96" s="13">
        <v>3662.5577969800001</v>
      </c>
      <c r="AY96" s="13">
        <v>3681.6998095600002</v>
      </c>
      <c r="AZ96" s="13">
        <v>3904.5755452599997</v>
      </c>
      <c r="BA96" s="13">
        <v>3982.4190101199993</v>
      </c>
      <c r="BB96" s="13">
        <v>4010.0313598499997</v>
      </c>
      <c r="BC96" s="13">
        <v>3923.2137758899999</v>
      </c>
      <c r="BD96" s="13">
        <v>3986.9695661400006</v>
      </c>
      <c r="BE96" s="13">
        <v>3910.3924685199995</v>
      </c>
      <c r="BF96" s="13">
        <v>4079.83578089</v>
      </c>
      <c r="BG96" s="13">
        <v>3905.5748732600005</v>
      </c>
      <c r="BH96" s="13">
        <v>3984.4964567399998</v>
      </c>
      <c r="BI96" s="13">
        <v>4276.2893151999988</v>
      </c>
      <c r="BJ96" s="13">
        <v>3964.24802112</v>
      </c>
      <c r="BK96" s="13">
        <v>3925.4048156200001</v>
      </c>
      <c r="BL96" s="13">
        <v>3925.4048156200001</v>
      </c>
      <c r="BM96" s="13">
        <v>3208.6992884900001</v>
      </c>
      <c r="BN96" s="13">
        <v>3324.4896025199992</v>
      </c>
      <c r="BO96" s="13">
        <v>3416.1044166299994</v>
      </c>
      <c r="BP96" s="13">
        <v>3590.0246543899998</v>
      </c>
      <c r="BQ96" s="13">
        <v>3644.7401260199995</v>
      </c>
      <c r="BR96" s="13">
        <v>3649.8385970954096</v>
      </c>
      <c r="BS96" s="13">
        <v>3603.455005478681</v>
      </c>
      <c r="BT96" s="13">
        <v>3712.1667523800006</v>
      </c>
      <c r="BU96" s="13">
        <v>3799.6673608100004</v>
      </c>
      <c r="BV96" s="13">
        <v>3220.7582842299998</v>
      </c>
      <c r="BW96" s="13">
        <v>2963.1544582900001</v>
      </c>
      <c r="BX96" s="13">
        <v>3043.5295783900001</v>
      </c>
      <c r="BY96" s="13">
        <v>3051.37532925</v>
      </c>
      <c r="BZ96" s="13">
        <v>3037.99702785</v>
      </c>
      <c r="CA96" s="13">
        <v>3007.94340324</v>
      </c>
      <c r="CB96" s="13">
        <v>3111.6196395399998</v>
      </c>
      <c r="CC96" s="13">
        <v>3121.2452717699998</v>
      </c>
      <c r="CD96" s="13">
        <v>3205.2799222500003</v>
      </c>
      <c r="CE96" s="13">
        <v>3231.9456208000006</v>
      </c>
      <c r="CF96" s="13">
        <v>3326.2182934200005</v>
      </c>
      <c r="CG96" s="13">
        <v>3359.39975645</v>
      </c>
      <c r="CH96" s="13">
        <v>3548.2161091600005</v>
      </c>
      <c r="CI96" s="13">
        <v>3475.2940397499997</v>
      </c>
      <c r="CJ96" s="13">
        <v>3514.9552542800002</v>
      </c>
      <c r="CK96" s="13">
        <v>3661.0736534500002</v>
      </c>
      <c r="CL96" s="13">
        <v>3957.4348725899999</v>
      </c>
      <c r="CM96" s="13">
        <v>4158.9197052199997</v>
      </c>
      <c r="CN96" s="13">
        <v>4275.2915304600001</v>
      </c>
      <c r="CO96" s="13">
        <v>4425.8566111909995</v>
      </c>
      <c r="CP96" s="13">
        <v>4415.4184965800014</v>
      </c>
      <c r="CQ96" s="13">
        <v>4492.0713942899993</v>
      </c>
      <c r="CR96" s="13">
        <v>4739.5027844200004</v>
      </c>
      <c r="CS96" s="13">
        <v>4778.0823316899987</v>
      </c>
      <c r="CT96" s="13">
        <v>4766.3534912800005</v>
      </c>
      <c r="CU96" s="13">
        <v>4744.2757528299999</v>
      </c>
      <c r="CV96" s="13">
        <v>4793.3863631799995</v>
      </c>
      <c r="CW96" s="13">
        <v>4877.9431922000003</v>
      </c>
      <c r="CX96" s="13">
        <v>4774.7303846310006</v>
      </c>
      <c r="CY96" s="13">
        <v>4825.864901259999</v>
      </c>
      <c r="CZ96" s="13">
        <v>5008.9437305799993</v>
      </c>
      <c r="DA96" s="13">
        <v>4943.1344416499987</v>
      </c>
      <c r="DB96" s="13">
        <v>4924.7479511999982</v>
      </c>
      <c r="DC96" s="13">
        <v>4899.2730679199976</v>
      </c>
      <c r="DD96" s="13">
        <v>4932.1338511199992</v>
      </c>
      <c r="DE96" s="13">
        <v>4852.487809109999</v>
      </c>
      <c r="DF96" s="13">
        <v>5159.7599712399988</v>
      </c>
      <c r="DG96" s="13">
        <v>5184.5400000000009</v>
      </c>
      <c r="DH96" s="13">
        <v>5141.5138948000003</v>
      </c>
      <c r="DI96" s="13">
        <v>5212.5475210399991</v>
      </c>
      <c r="DJ96" s="13">
        <v>4976.0980161599991</v>
      </c>
      <c r="DK96" s="13">
        <v>5151.9268975399991</v>
      </c>
      <c r="DL96" s="13">
        <v>5286.1231292100001</v>
      </c>
      <c r="DM96" s="13">
        <v>5201.0761157309989</v>
      </c>
      <c r="DN96" s="13">
        <v>5371.139317410999</v>
      </c>
      <c r="DO96" s="13">
        <v>5315.5106791509997</v>
      </c>
      <c r="DP96" s="13">
        <v>4936.1302412610003</v>
      </c>
      <c r="DQ96" s="13">
        <v>4961.0764784410003</v>
      </c>
      <c r="DR96" s="13">
        <v>4832.0240927009991</v>
      </c>
      <c r="DS96" s="13">
        <v>4812.6872124609999</v>
      </c>
      <c r="DT96" s="13">
        <v>4979.4438130500002</v>
      </c>
      <c r="DU96" s="13">
        <v>5005.5350798599993</v>
      </c>
      <c r="DV96" s="13">
        <v>5401.4179192399997</v>
      </c>
      <c r="DW96" s="13">
        <v>6238.0829295499998</v>
      </c>
      <c r="DX96" s="13">
        <v>6433.4379986999993</v>
      </c>
      <c r="DY96" s="13">
        <v>6512.1135207399993</v>
      </c>
      <c r="DZ96" s="13">
        <v>6639.6668918099986</v>
      </c>
    </row>
    <row r="97" spans="1:130" ht="13" x14ac:dyDescent="0.3">
      <c r="A97" s="15" t="s">
        <v>109</v>
      </c>
      <c r="B97" s="16">
        <v>658.41515725999989</v>
      </c>
      <c r="C97" s="16">
        <v>676.10520330999998</v>
      </c>
      <c r="D97" s="16">
        <v>661.72342392000019</v>
      </c>
      <c r="E97" s="16">
        <v>623.47084536999989</v>
      </c>
      <c r="F97" s="16">
        <v>623.62772952</v>
      </c>
      <c r="G97" s="16">
        <v>625.81050943000002</v>
      </c>
      <c r="H97" s="16">
        <v>636.54380439000022</v>
      </c>
      <c r="I97" s="16">
        <v>619.21811615999991</v>
      </c>
      <c r="J97" s="16">
        <v>588.09685012999978</v>
      </c>
      <c r="K97" s="16">
        <v>534.31538528999999</v>
      </c>
      <c r="L97" s="16">
        <v>473.83433605000005</v>
      </c>
      <c r="M97" s="16">
        <v>449.48174675000013</v>
      </c>
      <c r="N97" s="16">
        <v>357.63525559000004</v>
      </c>
      <c r="O97" s="16">
        <v>351.05474794000008</v>
      </c>
      <c r="P97" s="16">
        <v>404.57661032999999</v>
      </c>
      <c r="Q97" s="16">
        <v>411.57996095000004</v>
      </c>
      <c r="R97" s="16">
        <v>466.16641391000007</v>
      </c>
      <c r="S97" s="16">
        <v>485.06315610000007</v>
      </c>
      <c r="T97" s="16">
        <v>456.33783006000004</v>
      </c>
      <c r="U97" s="16">
        <v>457.12827105000008</v>
      </c>
      <c r="V97" s="16">
        <v>448.50075120000002</v>
      </c>
      <c r="W97" s="16">
        <v>407.36487306000004</v>
      </c>
      <c r="X97" s="16">
        <v>408.03847827999999</v>
      </c>
      <c r="Y97" s="16">
        <v>525.62166634000005</v>
      </c>
      <c r="Z97" s="16">
        <v>312.90222147999992</v>
      </c>
      <c r="AA97" s="16">
        <v>306.99445119000006</v>
      </c>
      <c r="AB97" s="16">
        <v>277.00936601999996</v>
      </c>
      <c r="AC97" s="16">
        <v>278.29701170099997</v>
      </c>
      <c r="AD97" s="16">
        <v>273.923627141</v>
      </c>
      <c r="AE97" s="16">
        <v>457.76449136100001</v>
      </c>
      <c r="AF97" s="16">
        <v>469.02911526100002</v>
      </c>
      <c r="AG97" s="16">
        <v>452.90020232099994</v>
      </c>
      <c r="AH97" s="16">
        <v>447.33722154100002</v>
      </c>
      <c r="AI97" s="16">
        <v>452.10011360999994</v>
      </c>
      <c r="AJ97" s="16">
        <v>419.77322565000998</v>
      </c>
      <c r="AK97" s="16">
        <v>398.5142933200101</v>
      </c>
      <c r="AL97" s="16">
        <v>375.61425815000007</v>
      </c>
      <c r="AM97" s="16">
        <v>384.83399300000008</v>
      </c>
      <c r="AN97" s="16">
        <v>387.89782684000005</v>
      </c>
      <c r="AO97" s="16">
        <v>386.03514957000004</v>
      </c>
      <c r="AP97" s="16">
        <v>396.77734417000005</v>
      </c>
      <c r="AQ97" s="16">
        <v>398.05397314999999</v>
      </c>
      <c r="AR97" s="16">
        <v>351.10757652000012</v>
      </c>
      <c r="AS97" s="16">
        <v>332.44582063000001</v>
      </c>
      <c r="AT97" s="16">
        <v>333.51589344999996</v>
      </c>
      <c r="AU97" s="16">
        <v>233.39960264000004</v>
      </c>
      <c r="AV97" s="16">
        <v>219.91165612</v>
      </c>
      <c r="AW97" s="16">
        <v>227.92850242999998</v>
      </c>
      <c r="AX97" s="16">
        <v>231.72633085000004</v>
      </c>
      <c r="AY97" s="16">
        <v>226.46373735999998</v>
      </c>
      <c r="AZ97" s="16">
        <v>357.83978117999987</v>
      </c>
      <c r="BA97" s="16">
        <v>357.21269816999995</v>
      </c>
      <c r="BB97" s="16">
        <v>358.25383855000001</v>
      </c>
      <c r="BC97" s="16">
        <v>339.13201383999996</v>
      </c>
      <c r="BD97" s="16">
        <v>332.72219986000005</v>
      </c>
      <c r="BE97" s="16">
        <v>345.48342027000001</v>
      </c>
      <c r="BF97" s="16">
        <v>368.04138155999999</v>
      </c>
      <c r="BG97" s="16">
        <v>371.74971017000001</v>
      </c>
      <c r="BH97" s="16">
        <v>400.72650206999998</v>
      </c>
      <c r="BI97" s="16">
        <v>457.79914362999995</v>
      </c>
      <c r="BJ97" s="16">
        <v>400.08219902000008</v>
      </c>
      <c r="BK97" s="16">
        <v>393.14407895999994</v>
      </c>
      <c r="BL97" s="16">
        <v>393.14407895999994</v>
      </c>
      <c r="BM97" s="16">
        <v>392.39507229999998</v>
      </c>
      <c r="BN97" s="16">
        <v>392.05717829999998</v>
      </c>
      <c r="BO97" s="16">
        <v>398.62752336</v>
      </c>
      <c r="BP97" s="16">
        <v>395.19063477999998</v>
      </c>
      <c r="BQ97" s="16">
        <v>380.3069678</v>
      </c>
      <c r="BR97" s="16">
        <v>381.91906124686312</v>
      </c>
      <c r="BS97" s="16">
        <v>401.91519353686317</v>
      </c>
      <c r="BT97" s="16">
        <v>419.70705544999998</v>
      </c>
      <c r="BU97" s="16">
        <v>436.77865327000006</v>
      </c>
      <c r="BV97" s="16">
        <v>253.51961635000004</v>
      </c>
      <c r="BW97" s="16">
        <v>251.51376235000004</v>
      </c>
      <c r="BX97" s="16">
        <v>249.83299253000001</v>
      </c>
      <c r="BY97" s="16">
        <v>241.64359678</v>
      </c>
      <c r="BZ97" s="16">
        <v>235.7329374</v>
      </c>
      <c r="CA97" s="16">
        <v>235.29755339999997</v>
      </c>
      <c r="CB97" s="16">
        <v>278.00685971999997</v>
      </c>
      <c r="CC97" s="16">
        <v>277.29838971999999</v>
      </c>
      <c r="CD97" s="16">
        <v>278.19040421999995</v>
      </c>
      <c r="CE97" s="16">
        <v>261.91714600999995</v>
      </c>
      <c r="CF97" s="16">
        <v>265.46866292999999</v>
      </c>
      <c r="CG97" s="16">
        <v>262.84976912000002</v>
      </c>
      <c r="CH97" s="16">
        <v>255.50753792999998</v>
      </c>
      <c r="CI97" s="16">
        <v>261.63163728999996</v>
      </c>
      <c r="CJ97" s="16">
        <v>263.77079023000005</v>
      </c>
      <c r="CK97" s="16">
        <v>269.16614040999997</v>
      </c>
      <c r="CL97" s="16">
        <v>269.23036987</v>
      </c>
      <c r="CM97" s="16">
        <v>300.43441027000006</v>
      </c>
      <c r="CN97" s="16">
        <v>310.15085065000005</v>
      </c>
      <c r="CO97" s="16">
        <v>279.87659097099998</v>
      </c>
      <c r="CP97" s="16">
        <v>279.67445434000001</v>
      </c>
      <c r="CQ97" s="16">
        <v>271.95367087000005</v>
      </c>
      <c r="CR97" s="16">
        <v>271.01657311000008</v>
      </c>
      <c r="CS97" s="16">
        <v>295.09052096999994</v>
      </c>
      <c r="CT97" s="16">
        <v>258.53000742</v>
      </c>
      <c r="CU97" s="16">
        <v>256.57390393999998</v>
      </c>
      <c r="CV97" s="16">
        <v>256.04092062999996</v>
      </c>
      <c r="CW97" s="16">
        <v>247.86370852000002</v>
      </c>
      <c r="CX97" s="16">
        <v>195.33763635</v>
      </c>
      <c r="CY97" s="16">
        <v>162.82814671999998</v>
      </c>
      <c r="CZ97" s="16">
        <v>324.38206976999999</v>
      </c>
      <c r="DA97" s="16">
        <v>268.42055453999882</v>
      </c>
      <c r="DB97" s="16">
        <v>265.74050965999879</v>
      </c>
      <c r="DC97" s="16">
        <v>222.62352123999881</v>
      </c>
      <c r="DD97" s="16">
        <v>307.22788623999878</v>
      </c>
      <c r="DE97" s="16">
        <v>222.52333223999881</v>
      </c>
      <c r="DF97" s="16">
        <v>260.22550509000001</v>
      </c>
      <c r="DG97" s="16">
        <v>230.09</v>
      </c>
      <c r="DH97" s="16">
        <v>229.33760279999998</v>
      </c>
      <c r="DI97" s="16">
        <v>268.47984729000001</v>
      </c>
      <c r="DJ97" s="16">
        <v>280.25056439000002</v>
      </c>
      <c r="DK97" s="16">
        <v>265.20454165999996</v>
      </c>
      <c r="DL97" s="16">
        <v>334.42533928999995</v>
      </c>
      <c r="DM97" s="16">
        <v>209.82220651</v>
      </c>
      <c r="DN97" s="16">
        <v>218.03126790999991</v>
      </c>
      <c r="DO97" s="16">
        <v>220.32889052999991</v>
      </c>
      <c r="DP97" s="16">
        <v>217.20528352999989</v>
      </c>
      <c r="DQ97" s="16">
        <v>217.17020710999989</v>
      </c>
      <c r="DR97" s="16">
        <v>229.29981174999995</v>
      </c>
      <c r="DS97" s="16">
        <v>232.67444067999992</v>
      </c>
      <c r="DT97" s="16">
        <v>271.27477381999995</v>
      </c>
      <c r="DU97" s="16">
        <v>284.32688432999998</v>
      </c>
      <c r="DV97" s="16">
        <v>531.19600300999991</v>
      </c>
      <c r="DW97" s="16">
        <v>285.47366955999996</v>
      </c>
      <c r="DX97" s="16">
        <v>287.14871127999993</v>
      </c>
      <c r="DY97" s="16">
        <v>296.48008387999994</v>
      </c>
      <c r="DZ97" s="16">
        <v>295.39629564999984</v>
      </c>
    </row>
    <row r="98" spans="1:130" ht="13" x14ac:dyDescent="0.3">
      <c r="A98" s="15" t="s">
        <v>110</v>
      </c>
      <c r="B98" s="16">
        <v>1798.9072481400003</v>
      </c>
      <c r="C98" s="16">
        <v>1779.7494199899993</v>
      </c>
      <c r="D98" s="16">
        <v>1771.3643176900002</v>
      </c>
      <c r="E98" s="16">
        <v>1818.9968695200002</v>
      </c>
      <c r="F98" s="16">
        <v>1681.3047050299997</v>
      </c>
      <c r="G98" s="16">
        <v>1652.2324498799996</v>
      </c>
      <c r="H98" s="16">
        <v>1787.3225290999999</v>
      </c>
      <c r="I98" s="16">
        <v>1838.5852572399999</v>
      </c>
      <c r="J98" s="16">
        <v>1743.5310399299999</v>
      </c>
      <c r="K98" s="16">
        <v>1802.3409732400005</v>
      </c>
      <c r="L98" s="16">
        <v>1605.1484595900004</v>
      </c>
      <c r="M98" s="16">
        <v>1499.14100325</v>
      </c>
      <c r="N98" s="16">
        <v>1188.7377202099999</v>
      </c>
      <c r="O98" s="16">
        <v>1185.7889180100001</v>
      </c>
      <c r="P98" s="16">
        <v>1198.3890863000001</v>
      </c>
      <c r="Q98" s="16">
        <v>1155.7626412899999</v>
      </c>
      <c r="R98" s="16">
        <v>1156.73815285</v>
      </c>
      <c r="S98" s="16">
        <v>1169.5172094699997</v>
      </c>
      <c r="T98" s="16">
        <v>1279.4354883799999</v>
      </c>
      <c r="U98" s="16">
        <v>1314.3878571799999</v>
      </c>
      <c r="V98" s="16">
        <v>1236.0112818799998</v>
      </c>
      <c r="W98" s="16">
        <v>1399.6812695300002</v>
      </c>
      <c r="X98" s="16">
        <v>1432.1196664399999</v>
      </c>
      <c r="Y98" s="16">
        <v>1465.4828663799997</v>
      </c>
      <c r="Z98" s="16">
        <v>1105.7676517999998</v>
      </c>
      <c r="AA98" s="16">
        <v>1124.6220983699998</v>
      </c>
      <c r="AB98" s="16">
        <v>1137.3224065300001</v>
      </c>
      <c r="AC98" s="16">
        <v>1226.4353237600001</v>
      </c>
      <c r="AD98" s="16">
        <v>1234.4025195200002</v>
      </c>
      <c r="AE98" s="16">
        <v>1107.8716272500001</v>
      </c>
      <c r="AF98" s="16">
        <v>1157.4689613700002</v>
      </c>
      <c r="AG98" s="16">
        <v>1124.0596270200003</v>
      </c>
      <c r="AH98" s="16">
        <v>1145.3744431700002</v>
      </c>
      <c r="AI98" s="16">
        <v>1217.3308738400001</v>
      </c>
      <c r="AJ98" s="16">
        <v>1147.5426748900002</v>
      </c>
      <c r="AK98" s="16">
        <v>1155.3054795999997</v>
      </c>
      <c r="AL98" s="16">
        <v>1107.404816</v>
      </c>
      <c r="AM98" s="16">
        <v>1062.5878111100001</v>
      </c>
      <c r="AN98" s="16">
        <v>1113.4212274500001</v>
      </c>
      <c r="AO98" s="16">
        <v>1141.0250208499997</v>
      </c>
      <c r="AP98" s="16">
        <v>1159.5361459700002</v>
      </c>
      <c r="AQ98" s="16">
        <v>1155.9330860199998</v>
      </c>
      <c r="AR98" s="16">
        <v>1171.5390476299999</v>
      </c>
      <c r="AS98" s="16">
        <v>1194.2273988900004</v>
      </c>
      <c r="AT98" s="16">
        <v>1123.2758712400005</v>
      </c>
      <c r="AU98" s="16">
        <v>1143.0095424800002</v>
      </c>
      <c r="AV98" s="16">
        <v>1134.4384727799998</v>
      </c>
      <c r="AW98" s="16">
        <v>1132.19288495</v>
      </c>
      <c r="AX98" s="16">
        <v>1075.4085392800002</v>
      </c>
      <c r="AY98" s="16">
        <v>1149.47476624</v>
      </c>
      <c r="AZ98" s="16">
        <v>1164.4771367599999</v>
      </c>
      <c r="BA98" s="16">
        <v>1175.5310159199998</v>
      </c>
      <c r="BB98" s="16">
        <v>1168.8978242400001</v>
      </c>
      <c r="BC98" s="16">
        <v>1172.3814367100001</v>
      </c>
      <c r="BD98" s="16">
        <v>1215.3208109200002</v>
      </c>
      <c r="BE98" s="16">
        <v>1196.9277471800001</v>
      </c>
      <c r="BF98" s="16">
        <v>1285.6875842899999</v>
      </c>
      <c r="BG98" s="16">
        <v>1202.0937803899999</v>
      </c>
      <c r="BH98" s="16">
        <v>1204.6745003199999</v>
      </c>
      <c r="BI98" s="16">
        <v>1360.03230448</v>
      </c>
      <c r="BJ98" s="16">
        <v>1218.7130085199999</v>
      </c>
      <c r="BK98" s="16">
        <v>1198.5260217999999</v>
      </c>
      <c r="BL98" s="16">
        <v>1198.5260217999999</v>
      </c>
      <c r="BM98" s="16">
        <v>828.61808157999997</v>
      </c>
      <c r="BN98" s="16">
        <v>863.50382133000005</v>
      </c>
      <c r="BO98" s="16">
        <v>924.54390732999991</v>
      </c>
      <c r="BP98" s="16">
        <v>1067.52188166</v>
      </c>
      <c r="BQ98" s="16">
        <v>1070.3307558600002</v>
      </c>
      <c r="BR98" s="16">
        <v>1070.2022563842265</v>
      </c>
      <c r="BS98" s="16">
        <v>1049.5115539442265</v>
      </c>
      <c r="BT98" s="16">
        <v>1053.3130684300002</v>
      </c>
      <c r="BU98" s="16">
        <v>1120.6860673400004</v>
      </c>
      <c r="BV98" s="16">
        <v>1043.58215066</v>
      </c>
      <c r="BW98" s="16">
        <v>1044.3929419600001</v>
      </c>
      <c r="BX98" s="16">
        <v>1040.3088346300001</v>
      </c>
      <c r="BY98" s="16">
        <v>1056.79595528</v>
      </c>
      <c r="BZ98" s="16">
        <v>1088.8993895799999</v>
      </c>
      <c r="CA98" s="16">
        <v>1101.15777424</v>
      </c>
      <c r="CB98" s="16">
        <v>1119.5636275900001</v>
      </c>
      <c r="CC98" s="16">
        <v>1126.5217198999999</v>
      </c>
      <c r="CD98" s="16">
        <v>1174.0977776400002</v>
      </c>
      <c r="CE98" s="16">
        <v>1187.5462125500001</v>
      </c>
      <c r="CF98" s="16">
        <v>1273.7465696100001</v>
      </c>
      <c r="CG98" s="16">
        <v>1253.8276922100004</v>
      </c>
      <c r="CH98" s="16">
        <v>1352.13889971</v>
      </c>
      <c r="CI98" s="16">
        <v>1366.7204569799999</v>
      </c>
      <c r="CJ98" s="16">
        <v>1371.3721528899998</v>
      </c>
      <c r="CK98" s="16">
        <v>1420.3988935499999</v>
      </c>
      <c r="CL98" s="16">
        <v>1652.0672989299999</v>
      </c>
      <c r="CM98" s="16">
        <v>1820.4734970500001</v>
      </c>
      <c r="CN98" s="16">
        <v>1855.00436997</v>
      </c>
      <c r="CO98" s="16">
        <v>2023.7682626100002</v>
      </c>
      <c r="CP98" s="16">
        <v>1969.2838814099998</v>
      </c>
      <c r="CQ98" s="16">
        <v>2046.3141074499997</v>
      </c>
      <c r="CR98" s="16">
        <v>2186.62447058</v>
      </c>
      <c r="CS98" s="16">
        <v>2246.98680423</v>
      </c>
      <c r="CT98" s="16">
        <v>2251.2979877400003</v>
      </c>
      <c r="CU98" s="16">
        <v>2272.09737017</v>
      </c>
      <c r="CV98" s="16">
        <v>2371.1615271499995</v>
      </c>
      <c r="CW98" s="16">
        <v>2425.1398707900003</v>
      </c>
      <c r="CX98" s="16">
        <v>2426.7736463910001</v>
      </c>
      <c r="CY98" s="16">
        <v>2482.4734866999997</v>
      </c>
      <c r="CZ98" s="16">
        <v>2532.4806129199997</v>
      </c>
      <c r="DA98" s="16">
        <v>2539.5725531399994</v>
      </c>
      <c r="DB98" s="16">
        <v>2523.7106253999996</v>
      </c>
      <c r="DC98" s="16">
        <v>2577.1421933599995</v>
      </c>
      <c r="DD98" s="16">
        <v>2583.8682388699999</v>
      </c>
      <c r="DE98" s="16">
        <v>2590.6494072300002</v>
      </c>
      <c r="DF98" s="16">
        <v>2809.3154136699995</v>
      </c>
      <c r="DG98" s="16">
        <v>2847.41</v>
      </c>
      <c r="DH98" s="16">
        <v>2853.8604159899996</v>
      </c>
      <c r="DI98" s="16">
        <v>3004.1587167199996</v>
      </c>
      <c r="DJ98" s="16">
        <v>2804.2948318700001</v>
      </c>
      <c r="DK98" s="16">
        <v>2972.7429870699998</v>
      </c>
      <c r="DL98" s="16">
        <v>3018.6425238099996</v>
      </c>
      <c r="DM98" s="16">
        <v>3141.8545472399992</v>
      </c>
      <c r="DN98" s="16">
        <v>3250.4423878999996</v>
      </c>
      <c r="DO98" s="16">
        <v>3294.2507667099994</v>
      </c>
      <c r="DP98" s="16">
        <v>2965.6720928000004</v>
      </c>
      <c r="DQ98" s="16">
        <v>3010.6545007999998</v>
      </c>
      <c r="DR98" s="16">
        <v>2761.00585159</v>
      </c>
      <c r="DS98" s="16">
        <v>2887.6082990600003</v>
      </c>
      <c r="DT98" s="16">
        <v>3053.5809337000001</v>
      </c>
      <c r="DU98" s="16">
        <v>3128.9413646599996</v>
      </c>
      <c r="DV98" s="16">
        <v>3311.6935096899997</v>
      </c>
      <c r="DW98" s="16">
        <v>3471.0212665499998</v>
      </c>
      <c r="DX98" s="16">
        <v>3579.6304258</v>
      </c>
      <c r="DY98" s="16">
        <v>3584.0993420599998</v>
      </c>
      <c r="DZ98" s="16">
        <v>3662.4623373799996</v>
      </c>
    </row>
    <row r="99" spans="1:130" ht="13" x14ac:dyDescent="0.3">
      <c r="A99" s="15" t="s">
        <v>111</v>
      </c>
      <c r="B99" s="16">
        <v>47.78776173</v>
      </c>
      <c r="C99" s="16">
        <v>42.600415189999993</v>
      </c>
      <c r="D99" s="16">
        <v>43.351130589999997</v>
      </c>
      <c r="E99" s="16">
        <v>42.814584899999993</v>
      </c>
      <c r="F99" s="16">
        <v>42.490983354900003</v>
      </c>
      <c r="G99" s="16">
        <v>40.478107204899999</v>
      </c>
      <c r="H99" s="16">
        <v>38.999981594900007</v>
      </c>
      <c r="I99" s="16">
        <v>40.575756590000005</v>
      </c>
      <c r="J99" s="16">
        <v>40.933467580000006</v>
      </c>
      <c r="K99" s="16">
        <v>41.72566758</v>
      </c>
      <c r="L99" s="16">
        <v>32.23645415</v>
      </c>
      <c r="M99" s="16">
        <v>30.605269400000001</v>
      </c>
      <c r="N99" s="16">
        <v>15.1442756</v>
      </c>
      <c r="O99" s="16">
        <v>15.36526765</v>
      </c>
      <c r="P99" s="16">
        <v>15.22327085</v>
      </c>
      <c r="Q99" s="16">
        <v>19.553350129999998</v>
      </c>
      <c r="R99" s="16">
        <v>18.496657030000001</v>
      </c>
      <c r="S99" s="16">
        <v>16.528550329999998</v>
      </c>
      <c r="T99" s="16">
        <v>26.23036944</v>
      </c>
      <c r="U99" s="16">
        <v>15.612609260000003</v>
      </c>
      <c r="V99" s="16">
        <v>31.580889109999998</v>
      </c>
      <c r="W99" s="16">
        <v>30.111185969999998</v>
      </c>
      <c r="X99" s="16">
        <v>31.559446239999996</v>
      </c>
      <c r="Y99" s="16">
        <v>24.657683609999996</v>
      </c>
      <c r="Z99" s="16">
        <v>24.757651430000003</v>
      </c>
      <c r="AA99" s="16">
        <v>20.524366749999999</v>
      </c>
      <c r="AB99" s="16">
        <v>22.191527520000001</v>
      </c>
      <c r="AC99" s="16">
        <v>25.042330000000003</v>
      </c>
      <c r="AD99" s="16">
        <v>27.142329999999998</v>
      </c>
      <c r="AE99" s="16">
        <v>29.474106929999998</v>
      </c>
      <c r="AF99" s="16">
        <v>28.448118310000002</v>
      </c>
      <c r="AG99" s="16">
        <v>27.698992520000001</v>
      </c>
      <c r="AH99" s="16">
        <v>27.858407779999997</v>
      </c>
      <c r="AI99" s="16">
        <v>27.621329999999997</v>
      </c>
      <c r="AJ99" s="16">
        <v>21.378599999999999</v>
      </c>
      <c r="AK99" s="16">
        <v>21.378599999999999</v>
      </c>
      <c r="AL99" s="16">
        <v>21.382099999999998</v>
      </c>
      <c r="AM99" s="16">
        <v>21.382099999999998</v>
      </c>
      <c r="AN99" s="16">
        <v>21.382099999999998</v>
      </c>
      <c r="AO99" s="16">
        <v>20.082099999999997</v>
      </c>
      <c r="AP99" s="16">
        <v>18.313313829999998</v>
      </c>
      <c r="AQ99" s="16">
        <v>14.113309839999999</v>
      </c>
      <c r="AR99" s="16">
        <v>18.113309999999998</v>
      </c>
      <c r="AS99" s="16">
        <v>9.2346760000000021</v>
      </c>
      <c r="AT99" s="16">
        <v>9.334676</v>
      </c>
      <c r="AU99" s="16">
        <v>9.4046610000000008</v>
      </c>
      <c r="AV99" s="16">
        <v>11.573392</v>
      </c>
      <c r="AW99" s="16">
        <v>11.548332</v>
      </c>
      <c r="AX99" s="16">
        <v>11.589790000000001</v>
      </c>
      <c r="AY99" s="16">
        <v>11.679778000000001</v>
      </c>
      <c r="AZ99" s="16">
        <v>11.679778000000001</v>
      </c>
      <c r="BA99" s="16">
        <v>11.763083999999999</v>
      </c>
      <c r="BB99" s="16">
        <v>12.040054</v>
      </c>
      <c r="BC99" s="16">
        <v>12.015129</v>
      </c>
      <c r="BD99" s="16">
        <v>12.356714</v>
      </c>
      <c r="BE99" s="16">
        <v>12.356643</v>
      </c>
      <c r="BF99" s="16">
        <v>12.618615</v>
      </c>
      <c r="BG99" s="16">
        <v>13.881397000000002</v>
      </c>
      <c r="BH99" s="16">
        <v>14.84923</v>
      </c>
      <c r="BI99" s="16">
        <v>14.69473</v>
      </c>
      <c r="BJ99" s="16">
        <v>14.500690000000001</v>
      </c>
      <c r="BK99" s="16">
        <v>13.955513000000002</v>
      </c>
      <c r="BL99" s="16">
        <v>13.955513000000002</v>
      </c>
      <c r="BM99" s="16">
        <v>13.507529</v>
      </c>
      <c r="BN99" s="16">
        <v>13.483435000000002</v>
      </c>
      <c r="BO99" s="16">
        <v>13.384775000000001</v>
      </c>
      <c r="BP99" s="16">
        <v>12.714316999999999</v>
      </c>
      <c r="BQ99" s="16">
        <v>12.714214999999999</v>
      </c>
      <c r="BR99" s="16">
        <v>12.705034034324711</v>
      </c>
      <c r="BS99" s="16">
        <v>12.593189034324711</v>
      </c>
      <c r="BT99" s="16">
        <v>16.584056</v>
      </c>
      <c r="BU99" s="16">
        <v>16.507137</v>
      </c>
      <c r="BV99" s="16">
        <v>14.613754</v>
      </c>
      <c r="BW99" s="16">
        <v>14.613721</v>
      </c>
      <c r="BX99" s="16">
        <v>18.719595999999999</v>
      </c>
      <c r="BY99" s="16">
        <v>12.955399999999999</v>
      </c>
      <c r="BZ99" s="16">
        <v>7.8</v>
      </c>
      <c r="CA99" s="16">
        <v>7.8</v>
      </c>
      <c r="CB99" s="16">
        <v>7.8</v>
      </c>
      <c r="CC99" s="16">
        <v>7.8</v>
      </c>
      <c r="CD99" s="16">
        <v>7.8</v>
      </c>
      <c r="CE99" s="16">
        <v>7.8</v>
      </c>
      <c r="CF99" s="16">
        <v>7.8</v>
      </c>
      <c r="CG99" s="16">
        <v>7.8</v>
      </c>
      <c r="CH99" s="16">
        <v>7.8</v>
      </c>
      <c r="CI99" s="16">
        <v>7.8</v>
      </c>
      <c r="CJ99" s="16">
        <v>7.8</v>
      </c>
      <c r="CK99" s="16">
        <v>7.8</v>
      </c>
      <c r="CL99" s="16">
        <v>17.25</v>
      </c>
      <c r="CM99" s="16">
        <v>17.31740954</v>
      </c>
      <c r="CN99" s="16">
        <v>17.288958220000001</v>
      </c>
      <c r="CO99" s="16">
        <v>17.288129520000002</v>
      </c>
      <c r="CP99" s="16">
        <v>17.288129520000002</v>
      </c>
      <c r="CQ99" s="16">
        <v>17.21639815</v>
      </c>
      <c r="CR99" s="16">
        <v>17.21639815</v>
      </c>
      <c r="CS99" s="16">
        <v>15.986658149999998</v>
      </c>
      <c r="CT99" s="16">
        <v>7.4161963000000002</v>
      </c>
      <c r="CU99" s="16">
        <v>6.4758963000000005</v>
      </c>
      <c r="CV99" s="16">
        <v>6.3261176700000004</v>
      </c>
      <c r="CW99" s="16">
        <v>6.2492976699999998</v>
      </c>
      <c r="CX99" s="16">
        <v>6.23508</v>
      </c>
      <c r="CY99" s="16">
        <v>9.4342399999999991</v>
      </c>
      <c r="CZ99" s="16">
        <v>9.2741199999999981</v>
      </c>
      <c r="DA99" s="16">
        <v>9.2697900000000004</v>
      </c>
      <c r="DB99" s="16">
        <v>10.100570000000001</v>
      </c>
      <c r="DC99" s="16">
        <v>10.5961</v>
      </c>
      <c r="DD99" s="16">
        <v>10.59024</v>
      </c>
      <c r="DE99" s="16">
        <v>9.8393799999999985</v>
      </c>
      <c r="DF99" s="16">
        <v>9.7426299999999983</v>
      </c>
      <c r="DG99" s="16">
        <v>8.73</v>
      </c>
      <c r="DH99" s="16">
        <v>8.548</v>
      </c>
      <c r="DI99" s="16">
        <v>8.4449199999999998</v>
      </c>
      <c r="DJ99" s="16">
        <v>8.4370799999999999</v>
      </c>
      <c r="DK99" s="16">
        <v>8.3338000000000001</v>
      </c>
      <c r="DL99" s="16">
        <v>8.1329899999999995</v>
      </c>
      <c r="DM99" s="16">
        <v>8.1207499999999992</v>
      </c>
      <c r="DN99" s="16">
        <v>8.0094600000000007</v>
      </c>
      <c r="DO99" s="16">
        <v>7.7950499999999998</v>
      </c>
      <c r="DP99" s="16">
        <v>7.7950499999999998</v>
      </c>
      <c r="DQ99" s="16">
        <v>7.7658399999999999</v>
      </c>
      <c r="DR99" s="16">
        <v>7.4610099999999999</v>
      </c>
      <c r="DS99" s="16">
        <v>7.4311999999999996</v>
      </c>
      <c r="DT99" s="16">
        <v>7.22424</v>
      </c>
      <c r="DU99" s="16">
        <v>7.1173199999999994</v>
      </c>
      <c r="DV99" s="16">
        <v>7.1173199999999994</v>
      </c>
      <c r="DW99" s="16">
        <v>6.89133</v>
      </c>
      <c r="DX99" s="16">
        <v>9.7821599999999993</v>
      </c>
      <c r="DY99" s="16">
        <v>9.7147800000000011</v>
      </c>
      <c r="DZ99" s="16">
        <v>9.6826100000000004</v>
      </c>
    </row>
    <row r="100" spans="1:130" ht="13" x14ac:dyDescent="0.3">
      <c r="A100" s="15" t="s">
        <v>112</v>
      </c>
      <c r="B100" s="16">
        <v>518.86164860000008</v>
      </c>
      <c r="C100" s="16">
        <v>510.23707384999994</v>
      </c>
      <c r="D100" s="16">
        <v>492.00177556000006</v>
      </c>
      <c r="E100" s="16">
        <v>465.66754571000001</v>
      </c>
      <c r="F100" s="16">
        <v>448.6282023600001</v>
      </c>
      <c r="G100" s="16">
        <v>435.98094930000019</v>
      </c>
      <c r="H100" s="16">
        <v>417.42099637000001</v>
      </c>
      <c r="I100" s="16">
        <v>407.42380302999993</v>
      </c>
      <c r="J100" s="16">
        <v>118.24070166999999</v>
      </c>
      <c r="K100" s="16">
        <v>138.75476207999998</v>
      </c>
      <c r="L100" s="16">
        <v>146.56967937000002</v>
      </c>
      <c r="M100" s="16">
        <v>146.39563663999999</v>
      </c>
      <c r="N100" s="16">
        <v>58.539283590000004</v>
      </c>
      <c r="O100" s="16">
        <v>54.016088160000002</v>
      </c>
      <c r="P100" s="16">
        <v>58.936472720000005</v>
      </c>
      <c r="Q100" s="16">
        <v>56.980172230000001</v>
      </c>
      <c r="R100" s="16">
        <v>56.261341370000004</v>
      </c>
      <c r="S100" s="16">
        <v>54.739208289999993</v>
      </c>
      <c r="T100" s="16">
        <v>54.214979340000006</v>
      </c>
      <c r="U100" s="16">
        <v>53.171666410000007</v>
      </c>
      <c r="V100" s="16">
        <v>61.431478439999999</v>
      </c>
      <c r="W100" s="16">
        <v>59.837182590000005</v>
      </c>
      <c r="X100" s="16">
        <v>55.120638280000009</v>
      </c>
      <c r="Y100" s="16">
        <v>53.72300073000001</v>
      </c>
      <c r="Z100" s="16">
        <v>53.035728099999993</v>
      </c>
      <c r="AA100" s="16">
        <v>52.702717800000002</v>
      </c>
      <c r="AB100" s="16">
        <v>52.667675510000002</v>
      </c>
      <c r="AC100" s="16">
        <v>48.408511330000003</v>
      </c>
      <c r="AD100" s="16">
        <v>48.553811329999995</v>
      </c>
      <c r="AE100" s="16">
        <v>48.508641329999996</v>
      </c>
      <c r="AF100" s="16">
        <v>41.993243929999998</v>
      </c>
      <c r="AG100" s="16">
        <v>41.811572929999997</v>
      </c>
      <c r="AH100" s="16">
        <v>41.876993069999997</v>
      </c>
      <c r="AI100" s="16">
        <v>46.833765669999991</v>
      </c>
      <c r="AJ100" s="16">
        <v>46.82976867</v>
      </c>
      <c r="AK100" s="16">
        <v>46.536413799999998</v>
      </c>
      <c r="AL100" s="16">
        <v>53.06213730999999</v>
      </c>
      <c r="AM100" s="16">
        <v>53.353771039999998</v>
      </c>
      <c r="AN100" s="16">
        <v>45.903479059999995</v>
      </c>
      <c r="AO100" s="16">
        <v>44.253428920000005</v>
      </c>
      <c r="AP100" s="16">
        <v>44.058518079999992</v>
      </c>
      <c r="AQ100" s="16">
        <v>43.281223440000005</v>
      </c>
      <c r="AR100" s="16">
        <v>43.207185459999998</v>
      </c>
      <c r="AS100" s="16">
        <v>701.69375076999995</v>
      </c>
      <c r="AT100" s="16">
        <v>818.68284785000003</v>
      </c>
      <c r="AU100" s="16">
        <v>828.78881016999981</v>
      </c>
      <c r="AV100" s="16">
        <v>834.25339124000004</v>
      </c>
      <c r="AW100" s="16">
        <v>928.61195255999996</v>
      </c>
      <c r="AX100" s="16">
        <v>17.143453709999999</v>
      </c>
      <c r="AY100" s="16">
        <v>16.947016529999999</v>
      </c>
      <c r="AZ100" s="16">
        <v>16.312479029999999</v>
      </c>
      <c r="BA100" s="16">
        <v>16.590428960000001</v>
      </c>
      <c r="BB100" s="16">
        <v>15.89420084</v>
      </c>
      <c r="BC100" s="16">
        <v>16.567926149999998</v>
      </c>
      <c r="BD100" s="16">
        <v>24.840221299999996</v>
      </c>
      <c r="BE100" s="16">
        <v>24.690377309999999</v>
      </c>
      <c r="BF100" s="16">
        <v>21.23625461</v>
      </c>
      <c r="BG100" s="16">
        <v>22.058975329999999</v>
      </c>
      <c r="BH100" s="16">
        <v>35.038507040000006</v>
      </c>
      <c r="BI100" s="16">
        <v>43.95228602000001</v>
      </c>
      <c r="BJ100" s="16">
        <v>38.63766742</v>
      </c>
      <c r="BK100" s="16">
        <v>40.593175850000002</v>
      </c>
      <c r="BL100" s="16">
        <v>40.593175850000002</v>
      </c>
      <c r="BM100" s="16">
        <v>39.666265160000002</v>
      </c>
      <c r="BN100" s="16">
        <v>39.080620889999999</v>
      </c>
      <c r="BO100" s="16">
        <v>38.740796080000003</v>
      </c>
      <c r="BP100" s="16">
        <v>38.530916080000004</v>
      </c>
      <c r="BQ100" s="16">
        <v>38.49278528</v>
      </c>
      <c r="BR100" s="16">
        <v>33.565275280000002</v>
      </c>
      <c r="BS100" s="16">
        <v>33.060900849999996</v>
      </c>
      <c r="BT100" s="16">
        <v>34.380443169999999</v>
      </c>
      <c r="BU100" s="16">
        <v>45.25820658</v>
      </c>
      <c r="BV100" s="16">
        <v>47.46507785</v>
      </c>
      <c r="BW100" s="16">
        <v>47.029954840000009</v>
      </c>
      <c r="BX100" s="16">
        <v>66.63745175999999</v>
      </c>
      <c r="BY100" s="16">
        <v>53.697384009999993</v>
      </c>
      <c r="BZ100" s="16">
        <v>50.621558109999995</v>
      </c>
      <c r="CA100" s="16">
        <v>47.893171239999994</v>
      </c>
      <c r="CB100" s="16">
        <v>47.409938159999996</v>
      </c>
      <c r="CC100" s="16">
        <v>49.23370053</v>
      </c>
      <c r="CD100" s="16">
        <v>43.676842530000002</v>
      </c>
      <c r="CE100" s="16">
        <v>43.246519409999998</v>
      </c>
      <c r="CF100" s="16">
        <v>43.022034149999996</v>
      </c>
      <c r="CG100" s="16">
        <v>42.762829320000002</v>
      </c>
      <c r="CH100" s="16">
        <v>40.824772230000001</v>
      </c>
      <c r="CI100" s="16">
        <v>40.779290269999997</v>
      </c>
      <c r="CJ100" s="16">
        <v>40.549356970000005</v>
      </c>
      <c r="CK100" s="16">
        <v>33.352257720000011</v>
      </c>
      <c r="CL100" s="16">
        <v>27.257892250000005</v>
      </c>
      <c r="CM100" s="16">
        <v>27.179018710000005</v>
      </c>
      <c r="CN100" s="16">
        <v>27.512948810000001</v>
      </c>
      <c r="CO100" s="16">
        <v>31.25114288</v>
      </c>
      <c r="CP100" s="16">
        <v>31.142491320000005</v>
      </c>
      <c r="CQ100" s="16">
        <v>24.10967454</v>
      </c>
      <c r="CR100" s="16">
        <v>39.137913429999998</v>
      </c>
      <c r="CS100" s="16">
        <v>26.265922369999995</v>
      </c>
      <c r="CT100" s="16">
        <v>25.96262128</v>
      </c>
      <c r="CU100" s="16">
        <v>25.018028939999997</v>
      </c>
      <c r="CV100" s="16">
        <v>20.895677809999999</v>
      </c>
      <c r="CW100" s="16">
        <v>20.775927490000001</v>
      </c>
      <c r="CX100" s="16">
        <v>10.46873343</v>
      </c>
      <c r="CY100" s="16">
        <v>15.82900281</v>
      </c>
      <c r="CZ100" s="16">
        <v>15.656818860000001</v>
      </c>
      <c r="DA100" s="16">
        <v>15.55364368</v>
      </c>
      <c r="DB100" s="16">
        <v>15.463010690000001</v>
      </c>
      <c r="DC100" s="16">
        <v>15.4328878</v>
      </c>
      <c r="DD100" s="16">
        <v>15.4328878</v>
      </c>
      <c r="DE100" s="16">
        <v>11.628151949999999</v>
      </c>
      <c r="DF100" s="16">
        <v>13.93492273</v>
      </c>
      <c r="DG100" s="16">
        <v>13.97</v>
      </c>
      <c r="DH100" s="16">
        <v>14.02667445</v>
      </c>
      <c r="DI100" s="16">
        <v>16.437199020000001</v>
      </c>
      <c r="DJ100" s="16">
        <v>16.39607964</v>
      </c>
      <c r="DK100" s="16">
        <v>16.336191960000001</v>
      </c>
      <c r="DL100" s="16">
        <v>16.13175992</v>
      </c>
      <c r="DM100" s="16">
        <v>19.4757414</v>
      </c>
      <c r="DN100" s="16">
        <v>17.846492859999998</v>
      </c>
      <c r="DO100" s="16">
        <v>18.982688790000001</v>
      </c>
      <c r="DP100" s="16">
        <v>17.68469034</v>
      </c>
      <c r="DQ100" s="16">
        <v>17.68469034</v>
      </c>
      <c r="DR100" s="16">
        <v>16.447076469999999</v>
      </c>
      <c r="DS100" s="16">
        <v>16.010304189999999</v>
      </c>
      <c r="DT100" s="16">
        <v>18.586359290000001</v>
      </c>
      <c r="DU100" s="16">
        <v>27.78013984</v>
      </c>
      <c r="DV100" s="16">
        <v>28.250471739999998</v>
      </c>
      <c r="DW100" s="16">
        <v>88.326204739999994</v>
      </c>
      <c r="DX100" s="16">
        <v>58.783617659999997</v>
      </c>
      <c r="DY100" s="16">
        <v>58.419086340000007</v>
      </c>
      <c r="DZ100" s="16">
        <v>58.191875490000008</v>
      </c>
    </row>
    <row r="101" spans="1:130" ht="13" x14ac:dyDescent="0.3">
      <c r="A101" s="15" t="s">
        <v>113</v>
      </c>
      <c r="B101" s="16">
        <v>240.00565505000003</v>
      </c>
      <c r="C101" s="16">
        <v>253.18315505000001</v>
      </c>
      <c r="D101" s="16">
        <v>252.66894984999999</v>
      </c>
      <c r="E101" s="16">
        <v>252.15686784000002</v>
      </c>
      <c r="F101" s="16">
        <v>259.38026026</v>
      </c>
      <c r="G101" s="16">
        <v>377.06135863599997</v>
      </c>
      <c r="H101" s="16">
        <v>247.92600788999999</v>
      </c>
      <c r="I101" s="16">
        <v>264.08361300999997</v>
      </c>
      <c r="J101" s="16">
        <v>287.64886370999994</v>
      </c>
      <c r="K101" s="16">
        <v>268.83360397000001</v>
      </c>
      <c r="L101" s="16">
        <v>237.75780457999997</v>
      </c>
      <c r="M101" s="16">
        <v>237.61453256999999</v>
      </c>
      <c r="N101" s="16">
        <v>161.12116549999999</v>
      </c>
      <c r="O101" s="16">
        <v>160.17408182999998</v>
      </c>
      <c r="P101" s="16">
        <v>164.10778870000001</v>
      </c>
      <c r="Q101" s="16">
        <v>165.51785053999998</v>
      </c>
      <c r="R101" s="16">
        <v>162.48642219999999</v>
      </c>
      <c r="S101" s="16">
        <v>160.85069829</v>
      </c>
      <c r="T101" s="16">
        <v>159.09054649000001</v>
      </c>
      <c r="U101" s="16">
        <v>162.87634765000001</v>
      </c>
      <c r="V101" s="16">
        <v>159.10567010999998</v>
      </c>
      <c r="W101" s="16">
        <v>150.46046179999999</v>
      </c>
      <c r="X101" s="16">
        <v>151.89386343999999</v>
      </c>
      <c r="Y101" s="16">
        <v>146.34172179999999</v>
      </c>
      <c r="Z101" s="16">
        <v>139.96813462999998</v>
      </c>
      <c r="AA101" s="16">
        <v>137.20993933999998</v>
      </c>
      <c r="AB101" s="16">
        <v>143.31747572999998</v>
      </c>
      <c r="AC101" s="16">
        <v>152.36958239000001</v>
      </c>
      <c r="AD101" s="16">
        <v>149.25617255000003</v>
      </c>
      <c r="AE101" s="16">
        <v>147.74832221000003</v>
      </c>
      <c r="AF101" s="16">
        <v>146.32685753999999</v>
      </c>
      <c r="AG101" s="16">
        <v>150.96652599000001</v>
      </c>
      <c r="AH101" s="16">
        <v>150.88613978999999</v>
      </c>
      <c r="AI101" s="16">
        <v>151.41363380999999</v>
      </c>
      <c r="AJ101" s="16">
        <v>147.2460954</v>
      </c>
      <c r="AK101" s="16">
        <v>133.25728176999999</v>
      </c>
      <c r="AL101" s="16">
        <v>187.68777099999997</v>
      </c>
      <c r="AM101" s="16">
        <v>270.32582628</v>
      </c>
      <c r="AN101" s="16">
        <v>266.21102550000006</v>
      </c>
      <c r="AO101" s="16">
        <v>267.10820123000002</v>
      </c>
      <c r="AP101" s="16">
        <v>264.01466697000001</v>
      </c>
      <c r="AQ101" s="16">
        <v>240.20763695999997</v>
      </c>
      <c r="AR101" s="16">
        <v>256.61088888999996</v>
      </c>
      <c r="AS101" s="16">
        <v>264.49757764999998</v>
      </c>
      <c r="AT101" s="16">
        <v>263.94570313999998</v>
      </c>
      <c r="AU101" s="16">
        <v>296.47156228999995</v>
      </c>
      <c r="AV101" s="16">
        <v>294.13534496999995</v>
      </c>
      <c r="AW101" s="16">
        <v>309.51275994000002</v>
      </c>
      <c r="AX101" s="16">
        <v>301.75858225999997</v>
      </c>
      <c r="AY101" s="16">
        <v>314.36823813000001</v>
      </c>
      <c r="AZ101" s="16">
        <v>317.87498224000001</v>
      </c>
      <c r="BA101" s="16">
        <v>317.54776543000003</v>
      </c>
      <c r="BB101" s="16">
        <v>315.78037463000004</v>
      </c>
      <c r="BC101" s="16">
        <v>274.23046785000003</v>
      </c>
      <c r="BD101" s="16">
        <v>261.92027582000003</v>
      </c>
      <c r="BE101" s="16">
        <v>240.05498615000002</v>
      </c>
      <c r="BF101" s="16">
        <v>244.37408824000002</v>
      </c>
      <c r="BG101" s="16">
        <v>238.39654626999999</v>
      </c>
      <c r="BH101" s="16">
        <v>232.14385034999998</v>
      </c>
      <c r="BI101" s="16">
        <v>238.32931308999997</v>
      </c>
      <c r="BJ101" s="16">
        <v>242.25940267000001</v>
      </c>
      <c r="BK101" s="16">
        <v>236.73898951999999</v>
      </c>
      <c r="BL101" s="16">
        <v>236.73898951999999</v>
      </c>
      <c r="BM101" s="16">
        <v>227.43727143999996</v>
      </c>
      <c r="BN101" s="16">
        <v>226.66666429</v>
      </c>
      <c r="BO101" s="16">
        <v>225.06798402999999</v>
      </c>
      <c r="BP101" s="16">
        <v>226.29863167999997</v>
      </c>
      <c r="BQ101" s="16">
        <v>225.45870987999999</v>
      </c>
      <c r="BR101" s="16">
        <v>213.40191342982655</v>
      </c>
      <c r="BS101" s="16">
        <v>194.61747716982654</v>
      </c>
      <c r="BT101" s="16">
        <v>198.07306319999998</v>
      </c>
      <c r="BU101" s="16">
        <v>188.89665506999998</v>
      </c>
      <c r="BV101" s="16">
        <v>124.87704080999998</v>
      </c>
      <c r="BW101" s="16">
        <v>132.90966510999999</v>
      </c>
      <c r="BX101" s="16">
        <v>123.09280821999999</v>
      </c>
      <c r="BY101" s="16">
        <v>123.79232865</v>
      </c>
      <c r="BZ101" s="16">
        <v>97.391735439999991</v>
      </c>
      <c r="CA101" s="16">
        <v>96.542132859999995</v>
      </c>
      <c r="CB101" s="16">
        <v>99.93553442000001</v>
      </c>
      <c r="CC101" s="16">
        <v>98.377778149999997</v>
      </c>
      <c r="CD101" s="16">
        <v>113.05885561000001</v>
      </c>
      <c r="CE101" s="16">
        <v>190.93300705000001</v>
      </c>
      <c r="CF101" s="16">
        <v>187.85440282000002</v>
      </c>
      <c r="CG101" s="16">
        <v>188.76128258999998</v>
      </c>
      <c r="CH101" s="16">
        <v>193.03462986</v>
      </c>
      <c r="CI101" s="16">
        <v>178.58274973000002</v>
      </c>
      <c r="CJ101" s="16">
        <v>178.22464282999996</v>
      </c>
      <c r="CK101" s="16">
        <v>184.20895106</v>
      </c>
      <c r="CL101" s="16">
        <v>184.50698447999997</v>
      </c>
      <c r="CM101" s="16">
        <v>184.13657678000001</v>
      </c>
      <c r="CN101" s="16">
        <v>195.82087520000002</v>
      </c>
      <c r="CO101" s="16">
        <v>197.13064703000001</v>
      </c>
      <c r="CP101" s="16">
        <v>194.12353873000001</v>
      </c>
      <c r="CQ101" s="16">
        <v>192.68972252</v>
      </c>
      <c r="CR101" s="16">
        <v>279.10904012000003</v>
      </c>
      <c r="CS101" s="16">
        <v>278.22476568999997</v>
      </c>
      <c r="CT101" s="16">
        <v>301.99138889</v>
      </c>
      <c r="CU101" s="16">
        <v>270.93726974999998</v>
      </c>
      <c r="CV101" s="16">
        <v>290.63572909999999</v>
      </c>
      <c r="CW101" s="16">
        <v>296.99842931000001</v>
      </c>
      <c r="CX101" s="16">
        <v>297.51897425999994</v>
      </c>
      <c r="CY101" s="16">
        <v>300.41744902999994</v>
      </c>
      <c r="CZ101" s="16">
        <v>279.53671238999999</v>
      </c>
      <c r="DA101" s="16">
        <v>279.68762502999999</v>
      </c>
      <c r="DB101" s="16">
        <v>278.68103798999999</v>
      </c>
      <c r="DC101" s="16">
        <v>278.62241088999997</v>
      </c>
      <c r="DD101" s="16">
        <v>278.46182395999995</v>
      </c>
      <c r="DE101" s="16">
        <v>275.24622906000002</v>
      </c>
      <c r="DF101" s="16">
        <v>278.85718550999997</v>
      </c>
      <c r="DG101" s="16">
        <v>280.3</v>
      </c>
      <c r="DH101" s="16">
        <v>280.54545120999995</v>
      </c>
      <c r="DI101" s="16">
        <v>228.72728668999994</v>
      </c>
      <c r="DJ101" s="16">
        <v>218.43300843</v>
      </c>
      <c r="DK101" s="16">
        <v>217.6240292</v>
      </c>
      <c r="DL101" s="16">
        <v>210.53968398999996</v>
      </c>
      <c r="DM101" s="16">
        <v>210.06203504999993</v>
      </c>
      <c r="DN101" s="16">
        <v>289.97593488999991</v>
      </c>
      <c r="DO101" s="16">
        <v>281.41983321999999</v>
      </c>
      <c r="DP101" s="16">
        <v>265.23380643000002</v>
      </c>
      <c r="DQ101" s="16">
        <v>264.12592422</v>
      </c>
      <c r="DR101" s="16">
        <v>389.89539323999992</v>
      </c>
      <c r="DS101" s="16">
        <v>319.70416110999997</v>
      </c>
      <c r="DT101" s="16">
        <v>340.34087799000002</v>
      </c>
      <c r="DU101" s="16">
        <v>311.08525685000001</v>
      </c>
      <c r="DV101" s="16">
        <v>313.38177503000003</v>
      </c>
      <c r="DW101" s="16">
        <v>682.17189500999996</v>
      </c>
      <c r="DX101" s="16">
        <v>770.86087276000012</v>
      </c>
      <c r="DY101" s="16">
        <v>777.42580726999984</v>
      </c>
      <c r="DZ101" s="16">
        <v>779.61361661000001</v>
      </c>
    </row>
    <row r="102" spans="1:130" ht="13" x14ac:dyDescent="0.3">
      <c r="A102" s="15" t="s">
        <v>114</v>
      </c>
      <c r="B102" s="16">
        <v>1321.7680137399996</v>
      </c>
      <c r="C102" s="16">
        <v>1453.0454954500001</v>
      </c>
      <c r="D102" s="16">
        <v>1490.0175205300004</v>
      </c>
      <c r="E102" s="16">
        <v>1400.3324294700003</v>
      </c>
      <c r="F102" s="16">
        <v>1383.88784184</v>
      </c>
      <c r="G102" s="16">
        <v>1405.2561203499999</v>
      </c>
      <c r="H102" s="16">
        <v>1367.9146179500001</v>
      </c>
      <c r="I102" s="16">
        <v>1352.0343290999995</v>
      </c>
      <c r="J102" s="16">
        <v>1307.8599805200004</v>
      </c>
      <c r="K102" s="16">
        <v>1354.3645338000003</v>
      </c>
      <c r="L102" s="16">
        <v>1285.9214992600002</v>
      </c>
      <c r="M102" s="16">
        <v>1356.7565107400001</v>
      </c>
      <c r="N102" s="16">
        <v>1171.4556431299998</v>
      </c>
      <c r="O102" s="16">
        <v>1108.8538184799997</v>
      </c>
      <c r="P102" s="16">
        <v>1139.3433899817996</v>
      </c>
      <c r="Q102" s="16">
        <v>1174.6720047817996</v>
      </c>
      <c r="R102" s="16">
        <v>1158.9517147500001</v>
      </c>
      <c r="S102" s="16">
        <v>1181.6785152899997</v>
      </c>
      <c r="T102" s="16">
        <v>1267.73328657</v>
      </c>
      <c r="U102" s="16">
        <v>1274.3064486799999</v>
      </c>
      <c r="V102" s="16">
        <v>1285.8938134199998</v>
      </c>
      <c r="W102" s="16">
        <v>1288.6479783700001</v>
      </c>
      <c r="X102" s="16">
        <v>1262.8698398499996</v>
      </c>
      <c r="Y102" s="16">
        <v>1263.7429074799998</v>
      </c>
      <c r="Z102" s="16">
        <v>1051.0180435899999</v>
      </c>
      <c r="AA102" s="16">
        <v>1055.37078152</v>
      </c>
      <c r="AB102" s="16">
        <v>1075.9352189599995</v>
      </c>
      <c r="AC102" s="16">
        <v>1114.61358952</v>
      </c>
      <c r="AD102" s="16">
        <v>1114.6523942600002</v>
      </c>
      <c r="AE102" s="16">
        <v>1119.8637332499998</v>
      </c>
      <c r="AF102" s="16">
        <v>1112.91256159</v>
      </c>
      <c r="AG102" s="16">
        <v>1134.23018583</v>
      </c>
      <c r="AH102" s="16">
        <v>1162.83039667</v>
      </c>
      <c r="AI102" s="16">
        <v>1147.5881665899999</v>
      </c>
      <c r="AJ102" s="16">
        <v>1052.6665366500001</v>
      </c>
      <c r="AK102" s="16">
        <v>1049.1708178000003</v>
      </c>
      <c r="AL102" s="16">
        <v>975.94320788000005</v>
      </c>
      <c r="AM102" s="16">
        <v>1015.8665700400002</v>
      </c>
      <c r="AN102" s="16">
        <v>994.81061089000025</v>
      </c>
      <c r="AO102" s="16">
        <v>1055.5790560900002</v>
      </c>
      <c r="AP102" s="16">
        <v>1054.9319866800001</v>
      </c>
      <c r="AQ102" s="16">
        <v>1058.2503760300001</v>
      </c>
      <c r="AR102" s="16">
        <v>1086.56980082</v>
      </c>
      <c r="AS102" s="16">
        <v>1109.6942423700002</v>
      </c>
      <c r="AT102" s="16">
        <v>1101.2210366899999</v>
      </c>
      <c r="AU102" s="16">
        <v>1122.1219568500003</v>
      </c>
      <c r="AV102" s="16">
        <v>1112.4746459699998</v>
      </c>
      <c r="AW102" s="16">
        <v>1119.0972010699998</v>
      </c>
      <c r="AX102" s="16">
        <v>1080.8303435299999</v>
      </c>
      <c r="AY102" s="16">
        <v>1089.6026594499999</v>
      </c>
      <c r="AZ102" s="16">
        <v>1130.13713173</v>
      </c>
      <c r="BA102" s="16">
        <v>1170.9847426799997</v>
      </c>
      <c r="BB102" s="16">
        <v>1201.3233064399999</v>
      </c>
      <c r="BC102" s="16">
        <v>1190.7220491800001</v>
      </c>
      <c r="BD102" s="16">
        <v>1212.0559682399999</v>
      </c>
      <c r="BE102" s="16">
        <v>1168.3453463199999</v>
      </c>
      <c r="BF102" s="16">
        <v>1187.41408692</v>
      </c>
      <c r="BG102" s="16">
        <v>1082.6792920999999</v>
      </c>
      <c r="BH102" s="16">
        <v>1080.1578277599997</v>
      </c>
      <c r="BI102" s="16">
        <v>1088.0148769199998</v>
      </c>
      <c r="BJ102" s="16">
        <v>1018.1747998000001</v>
      </c>
      <c r="BK102" s="16">
        <v>1018.8681901699998</v>
      </c>
      <c r="BL102" s="16">
        <v>1018.8681901699998</v>
      </c>
      <c r="BM102" s="16">
        <v>891.35926880000011</v>
      </c>
      <c r="BN102" s="16">
        <v>949.99843549000002</v>
      </c>
      <c r="BO102" s="16">
        <v>971.03054567999993</v>
      </c>
      <c r="BP102" s="16">
        <v>986.13964141999998</v>
      </c>
      <c r="BQ102" s="16">
        <v>960.25606952999999</v>
      </c>
      <c r="BR102" s="16">
        <v>978.51909554926829</v>
      </c>
      <c r="BS102" s="16">
        <v>975.52615013926822</v>
      </c>
      <c r="BT102" s="16">
        <v>1089.2224216399998</v>
      </c>
      <c r="BU102" s="16">
        <v>1079.3118621199997</v>
      </c>
      <c r="BV102" s="16">
        <v>939.47236813000006</v>
      </c>
      <c r="BW102" s="16">
        <v>905.70848923999995</v>
      </c>
      <c r="BX102" s="16">
        <v>985.64132745999996</v>
      </c>
      <c r="BY102" s="16">
        <v>975.45244326</v>
      </c>
      <c r="BZ102" s="16">
        <v>964.50408073999995</v>
      </c>
      <c r="CA102" s="16">
        <v>977.54902424000011</v>
      </c>
      <c r="CB102" s="16">
        <v>977.54201171</v>
      </c>
      <c r="CC102" s="16">
        <v>969.49213152999994</v>
      </c>
      <c r="CD102" s="16">
        <v>978.11088230999997</v>
      </c>
      <c r="CE102" s="16">
        <v>889.73624784000003</v>
      </c>
      <c r="CF102" s="16">
        <v>885.37840279999989</v>
      </c>
      <c r="CG102" s="16">
        <v>865.53122027000006</v>
      </c>
      <c r="CH102" s="16">
        <v>899.03371673999982</v>
      </c>
      <c r="CI102" s="16">
        <v>892.53637821999985</v>
      </c>
      <c r="CJ102" s="16">
        <v>897.55366248000007</v>
      </c>
      <c r="CK102" s="16">
        <v>906.20493019999992</v>
      </c>
      <c r="CL102" s="16">
        <v>962.63532415999998</v>
      </c>
      <c r="CM102" s="16">
        <v>963.94748151999988</v>
      </c>
      <c r="CN102" s="16">
        <v>962.54500263</v>
      </c>
      <c r="CO102" s="16">
        <v>969.82361076999996</v>
      </c>
      <c r="CP102" s="16">
        <v>988.04867024000009</v>
      </c>
      <c r="CQ102" s="16">
        <v>970.54449962000012</v>
      </c>
      <c r="CR102" s="16">
        <v>980.43752399000005</v>
      </c>
      <c r="CS102" s="16">
        <v>966.48978941999997</v>
      </c>
      <c r="CT102" s="16">
        <v>985.49633191999999</v>
      </c>
      <c r="CU102" s="16">
        <v>985.89576823000004</v>
      </c>
      <c r="CV102" s="16">
        <v>983.21809025000005</v>
      </c>
      <c r="CW102" s="16">
        <v>991.22971657999994</v>
      </c>
      <c r="CX102" s="16">
        <v>955.73509155999989</v>
      </c>
      <c r="CY102" s="16">
        <v>972.32997156999977</v>
      </c>
      <c r="CZ102" s="16">
        <v>969.68621043999997</v>
      </c>
      <c r="DA102" s="16">
        <v>977.31311046999997</v>
      </c>
      <c r="DB102" s="16">
        <v>965.31397821999997</v>
      </c>
      <c r="DC102" s="16">
        <v>930.97353585999997</v>
      </c>
      <c r="DD102" s="16">
        <v>926.44558464999989</v>
      </c>
      <c r="DE102" s="16">
        <v>927.8107582099999</v>
      </c>
      <c r="DF102" s="16">
        <v>933.20685638999987</v>
      </c>
      <c r="DG102" s="16">
        <v>951</v>
      </c>
      <c r="DH102" s="16">
        <v>943.35116436999999</v>
      </c>
      <c r="DI102" s="16">
        <v>863.75945131999993</v>
      </c>
      <c r="DJ102" s="16">
        <v>821.07164988999978</v>
      </c>
      <c r="DK102" s="16">
        <v>823.16136727999992</v>
      </c>
      <c r="DL102" s="16">
        <v>821.35113340999987</v>
      </c>
      <c r="DM102" s="16">
        <v>808.1920478909999</v>
      </c>
      <c r="DN102" s="16">
        <v>815.08851547099982</v>
      </c>
      <c r="DO102" s="16">
        <v>667.10466238100003</v>
      </c>
      <c r="DP102" s="16">
        <v>625.65002597099988</v>
      </c>
      <c r="DQ102" s="16">
        <v>613.77161611099984</v>
      </c>
      <c r="DR102" s="16">
        <v>601.7238103709999</v>
      </c>
      <c r="DS102" s="16">
        <v>521.05399283099996</v>
      </c>
      <c r="DT102" s="16">
        <v>513.04789581999989</v>
      </c>
      <c r="DU102" s="16">
        <v>447.21343206</v>
      </c>
      <c r="DV102" s="16">
        <v>395.97125106000004</v>
      </c>
      <c r="DW102" s="16">
        <v>598.25794063000012</v>
      </c>
      <c r="DX102" s="16">
        <v>595.94672085000002</v>
      </c>
      <c r="DY102" s="16">
        <v>595.17934592000006</v>
      </c>
      <c r="DZ102" s="16">
        <v>583.29412743</v>
      </c>
    </row>
    <row r="103" spans="1:130" ht="13" x14ac:dyDescent="0.3">
      <c r="A103" s="15" t="s">
        <v>115</v>
      </c>
      <c r="B103" s="16">
        <v>336.0308419700001</v>
      </c>
      <c r="C103" s="16">
        <v>342.04546196999996</v>
      </c>
      <c r="D103" s="16">
        <v>311.00435242999998</v>
      </c>
      <c r="E103" s="16">
        <v>323.37535643000001</v>
      </c>
      <c r="F103" s="16">
        <v>321.50308981999996</v>
      </c>
      <c r="G103" s="16">
        <v>307.46218432000006</v>
      </c>
      <c r="H103" s="16">
        <v>326.62921924</v>
      </c>
      <c r="I103" s="16">
        <v>324.75643899999994</v>
      </c>
      <c r="J103" s="16">
        <v>323.48863657999999</v>
      </c>
      <c r="K103" s="16">
        <v>344.48011023999999</v>
      </c>
      <c r="L103" s="16">
        <v>296.77047759999999</v>
      </c>
      <c r="M103" s="16">
        <v>296.94056915999994</v>
      </c>
      <c r="N103" s="16">
        <v>241.89343481</v>
      </c>
      <c r="O103" s="16">
        <v>233.33028289999999</v>
      </c>
      <c r="P103" s="16">
        <v>237.27794486999997</v>
      </c>
      <c r="Q103" s="16">
        <v>238.28104350999999</v>
      </c>
      <c r="R103" s="16">
        <v>237.54953757999996</v>
      </c>
      <c r="S103" s="16">
        <v>239.50062315</v>
      </c>
      <c r="T103" s="16">
        <v>248.51884405000001</v>
      </c>
      <c r="U103" s="16">
        <v>247.67081860999997</v>
      </c>
      <c r="V103" s="16">
        <v>248.63960892999995</v>
      </c>
      <c r="W103" s="16">
        <v>235.54768895999993</v>
      </c>
      <c r="X103" s="16">
        <v>229.20145739999995</v>
      </c>
      <c r="Y103" s="16">
        <v>239.49249</v>
      </c>
      <c r="Z103" s="16">
        <v>185.01288138999999</v>
      </c>
      <c r="AA103" s="16">
        <v>184.71724772000999</v>
      </c>
      <c r="AB103" s="16">
        <v>224.12988249001</v>
      </c>
      <c r="AC103" s="16">
        <v>228.38237079000001</v>
      </c>
      <c r="AD103" s="16">
        <v>226.32586559000001</v>
      </c>
      <c r="AE103" s="16">
        <v>234.1422306</v>
      </c>
      <c r="AF103" s="16">
        <v>265.64461790000001</v>
      </c>
      <c r="AG103" s="16">
        <v>266.90465996999995</v>
      </c>
      <c r="AH103" s="16">
        <v>274.07710481999999</v>
      </c>
      <c r="AI103" s="16">
        <v>269.35799686000001</v>
      </c>
      <c r="AJ103" s="16">
        <v>254.93784294000005</v>
      </c>
      <c r="AK103" s="16">
        <v>258.72535626000001</v>
      </c>
      <c r="AL103" s="16">
        <v>210.15783903000002</v>
      </c>
      <c r="AM103" s="16">
        <v>202.64431943000002</v>
      </c>
      <c r="AN103" s="16">
        <v>159.02136971000002</v>
      </c>
      <c r="AO103" s="16">
        <v>153.36587546999999</v>
      </c>
      <c r="AP103" s="16">
        <v>153.26552164000003</v>
      </c>
      <c r="AQ103" s="16">
        <v>153.44865823000001</v>
      </c>
      <c r="AR103" s="16">
        <v>153.34618581000004</v>
      </c>
      <c r="AS103" s="16">
        <v>171.49701895999999</v>
      </c>
      <c r="AT103" s="16">
        <v>181.44727593000005</v>
      </c>
      <c r="AU103" s="16">
        <v>172.75914089</v>
      </c>
      <c r="AV103" s="16">
        <v>167.88188316</v>
      </c>
      <c r="AW103" s="16">
        <v>162.91311944</v>
      </c>
      <c r="AX103" s="16">
        <v>155.19979192</v>
      </c>
      <c r="AY103" s="16">
        <v>152.47342075</v>
      </c>
      <c r="AZ103" s="16">
        <v>167.37711577000002</v>
      </c>
      <c r="BA103" s="16">
        <v>173.08008430999999</v>
      </c>
      <c r="BB103" s="16">
        <v>180.40314680999998</v>
      </c>
      <c r="BC103" s="16">
        <v>180.13450028</v>
      </c>
      <c r="BD103" s="16">
        <v>204.97670450000001</v>
      </c>
      <c r="BE103" s="16">
        <v>206.27112478000001</v>
      </c>
      <c r="BF103" s="16">
        <v>206.58994344000001</v>
      </c>
      <c r="BG103" s="16">
        <v>205.91147927</v>
      </c>
      <c r="BH103" s="16">
        <v>210.75639701000003</v>
      </c>
      <c r="BI103" s="16">
        <v>208.68357083000001</v>
      </c>
      <c r="BJ103" s="16">
        <v>165.41258567</v>
      </c>
      <c r="BK103" s="16">
        <v>177.18191574999997</v>
      </c>
      <c r="BL103" s="16">
        <v>177.18191574999997</v>
      </c>
      <c r="BM103" s="16">
        <v>83.096333000000001</v>
      </c>
      <c r="BN103" s="16">
        <v>83.096333000000001</v>
      </c>
      <c r="BO103" s="16">
        <v>82.965982999999994</v>
      </c>
      <c r="BP103" s="16">
        <v>82.965982999999994</v>
      </c>
      <c r="BQ103" s="16">
        <v>83.47203227</v>
      </c>
      <c r="BR103" s="16">
        <v>83.424749476293655</v>
      </c>
      <c r="BS103" s="16">
        <v>81.48899454629364</v>
      </c>
      <c r="BT103" s="16">
        <v>79.726776580000006</v>
      </c>
      <c r="BU103" s="16">
        <v>83.101772580000002</v>
      </c>
      <c r="BV103" s="16">
        <v>82.988404189999997</v>
      </c>
      <c r="BW103" s="16">
        <v>82.988408190000001</v>
      </c>
      <c r="BX103" s="16">
        <v>88.568604190000002</v>
      </c>
      <c r="BY103" s="16">
        <v>88.571182440000001</v>
      </c>
      <c r="BZ103" s="16">
        <v>86.080845149999988</v>
      </c>
      <c r="CA103" s="16">
        <v>85.662889829999997</v>
      </c>
      <c r="CB103" s="16">
        <v>86.375036509999987</v>
      </c>
      <c r="CC103" s="16">
        <v>91.375036509999987</v>
      </c>
      <c r="CD103" s="16">
        <v>92.111810509999998</v>
      </c>
      <c r="CE103" s="16">
        <v>92.112040509999986</v>
      </c>
      <c r="CF103" s="16">
        <v>92.888880949999987</v>
      </c>
      <c r="CG103" s="16">
        <v>92.624880949999991</v>
      </c>
      <c r="CH103" s="16">
        <v>88.374880949999991</v>
      </c>
      <c r="CI103" s="16">
        <v>87.352429119999982</v>
      </c>
      <c r="CJ103" s="16">
        <v>88.252429119999988</v>
      </c>
      <c r="CK103" s="16">
        <v>85.369288799999993</v>
      </c>
      <c r="CL103" s="16">
        <v>90.369288799999993</v>
      </c>
      <c r="CM103" s="16">
        <v>90.369288799999993</v>
      </c>
      <c r="CN103" s="16">
        <v>89.129372329999995</v>
      </c>
      <c r="CO103" s="16">
        <v>88.846731469999995</v>
      </c>
      <c r="CP103" s="16">
        <v>114.04673147</v>
      </c>
      <c r="CQ103" s="16">
        <v>135.69441144000001</v>
      </c>
      <c r="CR103" s="16">
        <v>132.83577143999997</v>
      </c>
      <c r="CS103" s="16">
        <v>142.28577144000002</v>
      </c>
      <c r="CT103" s="16">
        <v>137.03499346999999</v>
      </c>
      <c r="CU103" s="16">
        <v>136.32335798</v>
      </c>
      <c r="CV103" s="16">
        <v>139.56908655999999</v>
      </c>
      <c r="CW103" s="16">
        <v>132.00794085000001</v>
      </c>
      <c r="CX103" s="16">
        <v>128.07586785999999</v>
      </c>
      <c r="CY103" s="16">
        <v>127.91338012999999</v>
      </c>
      <c r="CZ103" s="16">
        <v>126.01859146</v>
      </c>
      <c r="DA103" s="16">
        <v>123.83461645999999</v>
      </c>
      <c r="DB103" s="16">
        <v>120.89016675999997</v>
      </c>
      <c r="DC103" s="16">
        <v>121.39660935999997</v>
      </c>
      <c r="DD103" s="16">
        <v>59.861200209999971</v>
      </c>
      <c r="DE103" s="16">
        <v>59.861200209999971</v>
      </c>
      <c r="DF103" s="16">
        <v>58.595999999999997</v>
      </c>
      <c r="DG103" s="16">
        <v>62.6</v>
      </c>
      <c r="DH103" s="16">
        <v>63.3202</v>
      </c>
      <c r="DI103" s="16">
        <v>61.923000000000002</v>
      </c>
      <c r="DJ103" s="16">
        <v>70.923000000000002</v>
      </c>
      <c r="DK103" s="16">
        <v>73.772999999999996</v>
      </c>
      <c r="DL103" s="16">
        <v>107.31924572000001</v>
      </c>
      <c r="DM103" s="16">
        <v>108.75225112</v>
      </c>
      <c r="DN103" s="16">
        <v>111.50713612</v>
      </c>
      <c r="DO103" s="16">
        <v>117.74467324999999</v>
      </c>
      <c r="DP103" s="16">
        <v>118.41850475</v>
      </c>
      <c r="DQ103" s="16">
        <v>117.83894475</v>
      </c>
      <c r="DR103" s="16">
        <v>111.75834506000001</v>
      </c>
      <c r="DS103" s="16">
        <v>114.50134506000001</v>
      </c>
      <c r="DT103" s="16">
        <v>115.04634506000001</v>
      </c>
      <c r="DU103" s="16">
        <v>114.06397765999999</v>
      </c>
      <c r="DV103" s="16">
        <v>113.48669998000001</v>
      </c>
      <c r="DW103" s="16">
        <v>271.65051679999999</v>
      </c>
      <c r="DX103" s="16">
        <v>285.24847762999997</v>
      </c>
      <c r="DY103" s="16">
        <v>282.38505902999998</v>
      </c>
      <c r="DZ103" s="16">
        <v>282.48905903000002</v>
      </c>
    </row>
    <row r="104" spans="1:130" ht="13" x14ac:dyDescent="0.3">
      <c r="A104" s="15" t="s">
        <v>116</v>
      </c>
      <c r="B104" s="16">
        <v>2005.7605254859996</v>
      </c>
      <c r="C104" s="16">
        <v>1976.4551052159998</v>
      </c>
      <c r="D104" s="16">
        <v>1815.8504222859999</v>
      </c>
      <c r="E104" s="16">
        <v>1792.6826708859999</v>
      </c>
      <c r="F104" s="16">
        <v>1790.1487338460004</v>
      </c>
      <c r="G104" s="16">
        <v>1664.8024585599999</v>
      </c>
      <c r="H104" s="16">
        <v>1848.413058566</v>
      </c>
      <c r="I104" s="16">
        <v>1851.1496834359998</v>
      </c>
      <c r="J104" s="16">
        <v>1765.6882330559995</v>
      </c>
      <c r="K104" s="16">
        <v>1744.7045399059996</v>
      </c>
      <c r="L104" s="16">
        <v>1794.0221879759997</v>
      </c>
      <c r="M104" s="16">
        <v>1830.4553774259998</v>
      </c>
      <c r="N104" s="16">
        <v>1610.7730779160001</v>
      </c>
      <c r="O104" s="16">
        <v>1591.1519654299996</v>
      </c>
      <c r="P104" s="16">
        <v>1564.8446166900001</v>
      </c>
      <c r="Q104" s="16">
        <v>1517.0437355699999</v>
      </c>
      <c r="R104" s="16">
        <v>1795.9815792300005</v>
      </c>
      <c r="S104" s="16">
        <v>1789.3738246099999</v>
      </c>
      <c r="T104" s="16">
        <v>1545.5217431300002</v>
      </c>
      <c r="U104" s="16">
        <v>1543.6286830399995</v>
      </c>
      <c r="V104" s="16">
        <v>1756.0258576400001</v>
      </c>
      <c r="W104" s="16">
        <v>1455.8154214900003</v>
      </c>
      <c r="X104" s="16">
        <v>1441.4423192900003</v>
      </c>
      <c r="Y104" s="16">
        <v>1300.5531345200002</v>
      </c>
      <c r="Z104" s="16">
        <v>1051.0847904000002</v>
      </c>
      <c r="AA104" s="16">
        <v>1034.2306417100001</v>
      </c>
      <c r="AB104" s="16">
        <v>1034.97014956</v>
      </c>
      <c r="AC104" s="16">
        <v>1030.9277229999998</v>
      </c>
      <c r="AD104" s="16">
        <v>1043.2347396199998</v>
      </c>
      <c r="AE104" s="16">
        <v>1032.2613472199998</v>
      </c>
      <c r="AF104" s="16">
        <v>1094.2774418299998</v>
      </c>
      <c r="AG104" s="16">
        <v>1113.0340209999997</v>
      </c>
      <c r="AH104" s="16">
        <v>1126.4937434000003</v>
      </c>
      <c r="AI104" s="16">
        <v>1123.0338090400001</v>
      </c>
      <c r="AJ104" s="16">
        <v>1044.2483874899999</v>
      </c>
      <c r="AK104" s="16">
        <v>1151.4275775200001</v>
      </c>
      <c r="AL104" s="16">
        <v>944.90187690000005</v>
      </c>
      <c r="AM104" s="16">
        <v>874.60153100999992</v>
      </c>
      <c r="AN104" s="16">
        <v>894.09916195999983</v>
      </c>
      <c r="AO104" s="16">
        <v>920.02971078999997</v>
      </c>
      <c r="AP104" s="16">
        <v>925.13048963999995</v>
      </c>
      <c r="AQ104" s="16">
        <v>877.87465337999981</v>
      </c>
      <c r="AR104" s="16">
        <v>863.03163462999999</v>
      </c>
      <c r="AS104" s="16">
        <v>872.70580618999986</v>
      </c>
      <c r="AT104" s="16">
        <v>842.50625090999984</v>
      </c>
      <c r="AU104" s="16">
        <v>839.37892703</v>
      </c>
      <c r="AV104" s="16">
        <v>847.56260177999991</v>
      </c>
      <c r="AW104" s="16">
        <v>858.63727067999992</v>
      </c>
      <c r="AX104" s="16">
        <v>788.90096542999981</v>
      </c>
      <c r="AY104" s="16">
        <v>720.69019309999999</v>
      </c>
      <c r="AZ104" s="16">
        <v>738.87714054999981</v>
      </c>
      <c r="BA104" s="16">
        <v>759.70919064999975</v>
      </c>
      <c r="BB104" s="16">
        <v>757.43861433999962</v>
      </c>
      <c r="BC104" s="16">
        <v>738.03025287999992</v>
      </c>
      <c r="BD104" s="16">
        <v>722.77667149999991</v>
      </c>
      <c r="BE104" s="16">
        <v>716.26282350999975</v>
      </c>
      <c r="BF104" s="16">
        <v>753.87382682999998</v>
      </c>
      <c r="BG104" s="16">
        <v>768.80369272999974</v>
      </c>
      <c r="BH104" s="16">
        <v>806.14964218999989</v>
      </c>
      <c r="BI104" s="16">
        <v>864.78309022999997</v>
      </c>
      <c r="BJ104" s="16">
        <v>866.46766802000013</v>
      </c>
      <c r="BK104" s="16">
        <v>846.39693056999988</v>
      </c>
      <c r="BL104" s="16">
        <v>846.39693056999988</v>
      </c>
      <c r="BM104" s="16">
        <v>732.61946720999981</v>
      </c>
      <c r="BN104" s="16">
        <v>756.60311421999961</v>
      </c>
      <c r="BO104" s="16">
        <v>761.74290214999996</v>
      </c>
      <c r="BP104" s="16">
        <v>780.66264876999969</v>
      </c>
      <c r="BQ104" s="16">
        <v>873.70859039999982</v>
      </c>
      <c r="BR104" s="16">
        <v>876.10121169460672</v>
      </c>
      <c r="BS104" s="16">
        <v>854.74154625787821</v>
      </c>
      <c r="BT104" s="16">
        <v>821.15986791</v>
      </c>
      <c r="BU104" s="16">
        <v>829.12700684999993</v>
      </c>
      <c r="BV104" s="16">
        <v>714.23987224000007</v>
      </c>
      <c r="BW104" s="16">
        <v>483.99751560000004</v>
      </c>
      <c r="BX104" s="16">
        <v>470.72796359999995</v>
      </c>
      <c r="BY104" s="16">
        <v>498.46703882999998</v>
      </c>
      <c r="BZ104" s="16">
        <v>506.96648142999999</v>
      </c>
      <c r="CA104" s="16">
        <v>456.04085743000002</v>
      </c>
      <c r="CB104" s="16">
        <v>494.98663142999993</v>
      </c>
      <c r="CC104" s="16">
        <v>501.14651543000002</v>
      </c>
      <c r="CD104" s="16">
        <v>518.23334943000009</v>
      </c>
      <c r="CE104" s="16">
        <v>558.65444742999989</v>
      </c>
      <c r="CF104" s="16">
        <v>570.05934016000003</v>
      </c>
      <c r="CG104" s="16">
        <v>645.24208198999986</v>
      </c>
      <c r="CH104" s="16">
        <v>711.50167174000001</v>
      </c>
      <c r="CI104" s="16">
        <v>639.89109813999983</v>
      </c>
      <c r="CJ104" s="16">
        <v>667.43221975999973</v>
      </c>
      <c r="CK104" s="16">
        <v>754.57319170999983</v>
      </c>
      <c r="CL104" s="16">
        <v>754.11771409999994</v>
      </c>
      <c r="CM104" s="16">
        <v>755.06202254999982</v>
      </c>
      <c r="CN104" s="16">
        <v>817.83915264999996</v>
      </c>
      <c r="CO104" s="16">
        <v>817.87149594000005</v>
      </c>
      <c r="CP104" s="16">
        <v>821.81059954999989</v>
      </c>
      <c r="CQ104" s="16">
        <v>833.54890969999985</v>
      </c>
      <c r="CR104" s="16">
        <v>833.12509359999979</v>
      </c>
      <c r="CS104" s="16">
        <v>806.75209941999969</v>
      </c>
      <c r="CT104" s="16">
        <v>798.62396425999975</v>
      </c>
      <c r="CU104" s="16">
        <v>790.95415751999974</v>
      </c>
      <c r="CV104" s="16">
        <v>725.53921401000002</v>
      </c>
      <c r="CW104" s="16">
        <v>757.67830099000003</v>
      </c>
      <c r="CX104" s="16">
        <v>754.58535477999988</v>
      </c>
      <c r="CY104" s="16">
        <v>754.6392242999998</v>
      </c>
      <c r="CZ104" s="16">
        <v>751.9085947399999</v>
      </c>
      <c r="DA104" s="16">
        <v>729.48254832999976</v>
      </c>
      <c r="DB104" s="16">
        <v>744.84805247999986</v>
      </c>
      <c r="DC104" s="16">
        <v>742.48580940999977</v>
      </c>
      <c r="DD104" s="16">
        <v>750.24598938999986</v>
      </c>
      <c r="DE104" s="16">
        <v>754.92935020999982</v>
      </c>
      <c r="DF104" s="16">
        <v>795.88145784999972</v>
      </c>
      <c r="DG104" s="16">
        <v>790.44</v>
      </c>
      <c r="DH104" s="16">
        <v>748.52438597999992</v>
      </c>
      <c r="DI104" s="16">
        <v>760.61709999999971</v>
      </c>
      <c r="DJ104" s="16">
        <v>756.2918019399998</v>
      </c>
      <c r="DK104" s="16">
        <v>774.75098036999952</v>
      </c>
      <c r="DL104" s="16">
        <v>769.58045306999952</v>
      </c>
      <c r="DM104" s="16">
        <v>694.7965365199999</v>
      </c>
      <c r="DN104" s="16">
        <v>660.23812225999973</v>
      </c>
      <c r="DO104" s="16">
        <v>707.88411426999983</v>
      </c>
      <c r="DP104" s="16">
        <v>718.47078743999964</v>
      </c>
      <c r="DQ104" s="16">
        <v>712.06475510999985</v>
      </c>
      <c r="DR104" s="16">
        <v>714.43279421999955</v>
      </c>
      <c r="DS104" s="16">
        <v>713.70346952999967</v>
      </c>
      <c r="DT104" s="16">
        <v>660.34238736999976</v>
      </c>
      <c r="DU104" s="16">
        <v>685.0067044599997</v>
      </c>
      <c r="DV104" s="16">
        <v>700.32088872999964</v>
      </c>
      <c r="DW104" s="16">
        <v>834.29010625999979</v>
      </c>
      <c r="DX104" s="16">
        <v>846.03701271999989</v>
      </c>
      <c r="DY104" s="16">
        <v>908.41001623999989</v>
      </c>
      <c r="DZ104" s="16">
        <v>968.53697021999972</v>
      </c>
    </row>
    <row r="105" spans="1:130" ht="13" x14ac:dyDescent="0.3">
      <c r="A105" s="12" t="s">
        <v>117</v>
      </c>
      <c r="B105" s="13">
        <v>4795.6351893900001</v>
      </c>
      <c r="C105" s="13">
        <v>4518.8841859200002</v>
      </c>
      <c r="D105" s="13">
        <v>4346.8575623899997</v>
      </c>
      <c r="E105" s="13">
        <v>4226.5279062400004</v>
      </c>
      <c r="F105" s="13">
        <v>4104.7113388800008</v>
      </c>
      <c r="G105" s="13">
        <v>4007.6517812500019</v>
      </c>
      <c r="H105" s="13">
        <v>4026.5796813999991</v>
      </c>
      <c r="I105" s="13">
        <v>3896.2670195899996</v>
      </c>
      <c r="J105" s="13">
        <v>3757.7534171799998</v>
      </c>
      <c r="K105" s="13">
        <v>3783.3904201699997</v>
      </c>
      <c r="L105" s="13">
        <v>3703.0798119200003</v>
      </c>
      <c r="M105" s="13">
        <v>3690.4305190200002</v>
      </c>
      <c r="N105" s="13">
        <v>3565.81444702</v>
      </c>
      <c r="O105" s="13">
        <v>3514.7989761399999</v>
      </c>
      <c r="P105" s="13">
        <v>3541.9942073100001</v>
      </c>
      <c r="Q105" s="13">
        <v>3684.1368935699998</v>
      </c>
      <c r="R105" s="13">
        <v>3723.5009477899998</v>
      </c>
      <c r="S105" s="13">
        <v>3816.9501635100014</v>
      </c>
      <c r="T105" s="13">
        <v>3924.0201397400001</v>
      </c>
      <c r="U105" s="13">
        <v>3804.0721092899994</v>
      </c>
      <c r="V105" s="13">
        <v>3994.0721749400004</v>
      </c>
      <c r="W105" s="13">
        <v>3984.1997120899996</v>
      </c>
      <c r="X105" s="13">
        <v>3950.9497277399996</v>
      </c>
      <c r="Y105" s="13">
        <v>4215.7106387799995</v>
      </c>
      <c r="Z105" s="13">
        <v>4069.8781765899998</v>
      </c>
      <c r="AA105" s="13">
        <v>3700.7199200000005</v>
      </c>
      <c r="AB105" s="13">
        <v>3599.4494885299996</v>
      </c>
      <c r="AC105" s="13">
        <v>3818.7768507599994</v>
      </c>
      <c r="AD105" s="13">
        <v>3714.1019092800002</v>
      </c>
      <c r="AE105" s="13">
        <v>3760.1062701100004</v>
      </c>
      <c r="AF105" s="13">
        <v>4080.7613585899999</v>
      </c>
      <c r="AG105" s="13">
        <v>4081.8766531200004</v>
      </c>
      <c r="AH105" s="13">
        <v>4021.7691209400009</v>
      </c>
      <c r="AI105" s="13">
        <v>3936.6338215900005</v>
      </c>
      <c r="AJ105" s="13">
        <v>3550.6896803800009</v>
      </c>
      <c r="AK105" s="13">
        <v>3694.8705570900001</v>
      </c>
      <c r="AL105" s="13">
        <v>4442.0835166900006</v>
      </c>
      <c r="AM105" s="13">
        <v>4306.4629687900006</v>
      </c>
      <c r="AN105" s="13">
        <v>4210.5469175200005</v>
      </c>
      <c r="AO105" s="13">
        <v>3992.2341517300006</v>
      </c>
      <c r="AP105" s="13">
        <v>3892.0893313100005</v>
      </c>
      <c r="AQ105" s="13">
        <v>3831.00216585</v>
      </c>
      <c r="AR105" s="13">
        <v>3850.9499191899999</v>
      </c>
      <c r="AS105" s="13">
        <v>3881.7676363500004</v>
      </c>
      <c r="AT105" s="13">
        <v>4159.2324903899998</v>
      </c>
      <c r="AU105" s="13">
        <v>4467.7848826500003</v>
      </c>
      <c r="AV105" s="13">
        <v>4281.1275627500008</v>
      </c>
      <c r="AW105" s="13">
        <v>4156.0904083700007</v>
      </c>
      <c r="AX105" s="13">
        <v>4751.7841255799995</v>
      </c>
      <c r="AY105" s="13">
        <v>4755.9258860199998</v>
      </c>
      <c r="AZ105" s="13">
        <v>4471.3234421400002</v>
      </c>
      <c r="BA105" s="13">
        <v>4313.58573316</v>
      </c>
      <c r="BB105" s="13">
        <v>4390.2195570499998</v>
      </c>
      <c r="BC105" s="13">
        <v>4267.1458890899994</v>
      </c>
      <c r="BD105" s="13">
        <v>4230.8036703999996</v>
      </c>
      <c r="BE105" s="13">
        <v>4074.9014518099993</v>
      </c>
      <c r="BF105" s="13">
        <v>5221.9287233599998</v>
      </c>
      <c r="BG105" s="13">
        <v>4958.4222677800017</v>
      </c>
      <c r="BH105" s="13">
        <v>4705.4170235400015</v>
      </c>
      <c r="BI105" s="13">
        <v>4302.8515270800008</v>
      </c>
      <c r="BJ105" s="13">
        <v>3897.1035786200009</v>
      </c>
      <c r="BK105" s="13">
        <v>3773.1520316900005</v>
      </c>
      <c r="BL105" s="13">
        <v>3773.1520316900005</v>
      </c>
      <c r="BM105" s="13">
        <v>3570.8075131100009</v>
      </c>
      <c r="BN105" s="13">
        <v>3579.3959621399999</v>
      </c>
      <c r="BO105" s="13">
        <v>3375.6714942300005</v>
      </c>
      <c r="BP105" s="13">
        <v>3508.2836344100006</v>
      </c>
      <c r="BQ105" s="13">
        <v>4017.7760377300006</v>
      </c>
      <c r="BR105" s="13">
        <v>4332.916625738414</v>
      </c>
      <c r="BS105" s="13">
        <v>4464.2011801784138</v>
      </c>
      <c r="BT105" s="13">
        <v>4575.8248109399992</v>
      </c>
      <c r="BU105" s="13">
        <v>4521.8314811600003</v>
      </c>
      <c r="BV105" s="13">
        <v>3977.3285619800004</v>
      </c>
      <c r="BW105" s="13">
        <v>3832.4242154099998</v>
      </c>
      <c r="BX105" s="13">
        <v>3732.2917616599993</v>
      </c>
      <c r="BY105" s="13">
        <v>3498.3640646000003</v>
      </c>
      <c r="BZ105" s="13">
        <v>3193.88321301</v>
      </c>
      <c r="CA105" s="13">
        <v>2965.2619245400001</v>
      </c>
      <c r="CB105" s="13">
        <v>2996.8564462699997</v>
      </c>
      <c r="CC105" s="13">
        <v>3109.5268311400005</v>
      </c>
      <c r="CD105" s="13">
        <v>3166.7065006100006</v>
      </c>
      <c r="CE105" s="13">
        <v>3119.2078786800002</v>
      </c>
      <c r="CF105" s="13">
        <v>3091.4406495399999</v>
      </c>
      <c r="CG105" s="13">
        <v>3178.0513307499996</v>
      </c>
      <c r="CH105" s="13">
        <v>3385.1439262600002</v>
      </c>
      <c r="CI105" s="13">
        <v>3222.0776365700008</v>
      </c>
      <c r="CJ105" s="13">
        <v>3144.5045946199998</v>
      </c>
      <c r="CK105" s="13">
        <v>3192.6549474499998</v>
      </c>
      <c r="CL105" s="13">
        <v>3146.9485648999998</v>
      </c>
      <c r="CM105" s="13">
        <v>3293.1156218399992</v>
      </c>
      <c r="CN105" s="13">
        <v>3642.4190796099992</v>
      </c>
      <c r="CO105" s="13">
        <v>3616.9920880209997</v>
      </c>
      <c r="CP105" s="13">
        <v>3540.5090213610001</v>
      </c>
      <c r="CQ105" s="13">
        <v>3613.2592554009993</v>
      </c>
      <c r="CR105" s="13">
        <v>3873.2351071809994</v>
      </c>
      <c r="CS105" s="13">
        <v>3951.4977540709992</v>
      </c>
      <c r="CT105" s="13">
        <v>4050.5735940609993</v>
      </c>
      <c r="CU105" s="13">
        <v>3927.8175483099994</v>
      </c>
      <c r="CV105" s="13">
        <v>3923.9929076499993</v>
      </c>
      <c r="CW105" s="13">
        <v>3926.9949611799998</v>
      </c>
      <c r="CX105" s="13">
        <v>3821.2644454509996</v>
      </c>
      <c r="CY105" s="13">
        <v>3699.6609107400004</v>
      </c>
      <c r="CZ105" s="13">
        <v>3839.9851183209998</v>
      </c>
      <c r="DA105" s="13">
        <v>3848.9907701500001</v>
      </c>
      <c r="DB105" s="13">
        <v>4197.7395322599923</v>
      </c>
      <c r="DC105" s="13">
        <v>4077.3384204199929</v>
      </c>
      <c r="DD105" s="13">
        <v>3949.8392244699921</v>
      </c>
      <c r="DE105" s="13">
        <v>3868.129524489992</v>
      </c>
      <c r="DF105" s="13">
        <v>4281.2720763899997</v>
      </c>
      <c r="DG105" s="13">
        <v>4077.53</v>
      </c>
      <c r="DH105" s="13">
        <v>3878.6704996399999</v>
      </c>
      <c r="DI105" s="13">
        <v>4004.4724899399998</v>
      </c>
      <c r="DJ105" s="13">
        <v>3900.3061119999998</v>
      </c>
      <c r="DK105" s="13">
        <v>3987.2534701</v>
      </c>
      <c r="DL105" s="13">
        <v>4266.2835912299997</v>
      </c>
      <c r="DM105" s="13">
        <v>4366.9216344399993</v>
      </c>
      <c r="DN105" s="13">
        <v>4195.4178388099999</v>
      </c>
      <c r="DO105" s="13">
        <v>4529.3632565299995</v>
      </c>
      <c r="DP105" s="13">
        <v>4831.2981653100005</v>
      </c>
      <c r="DQ105" s="13">
        <v>4401.2027550700022</v>
      </c>
      <c r="DR105" s="13">
        <v>4410.9375851100021</v>
      </c>
      <c r="DS105" s="13">
        <v>4730.7775861400023</v>
      </c>
      <c r="DT105" s="13">
        <v>4615.2218653100017</v>
      </c>
      <c r="DU105" s="13">
        <v>17720.864645830003</v>
      </c>
      <c r="DV105" s="13">
        <v>18832.685473850004</v>
      </c>
      <c r="DW105" s="13">
        <v>23581.518279420008</v>
      </c>
      <c r="DX105" s="13">
        <v>24794.029709280007</v>
      </c>
      <c r="DY105" s="13">
        <v>25542.838913700005</v>
      </c>
      <c r="DZ105" s="13">
        <v>26496.600672479995</v>
      </c>
    </row>
    <row r="106" spans="1:130" ht="13" x14ac:dyDescent="0.3">
      <c r="A106" s="15" t="s">
        <v>118</v>
      </c>
      <c r="B106" s="16">
        <v>213.11036892000001</v>
      </c>
      <c r="C106" s="16">
        <v>237.67467289000004</v>
      </c>
      <c r="D106" s="16">
        <v>218.60842706000003</v>
      </c>
      <c r="E106" s="16">
        <v>236.04084578000001</v>
      </c>
      <c r="F106" s="16">
        <v>235.09957234999999</v>
      </c>
      <c r="G106" s="16">
        <v>240.08000025999999</v>
      </c>
      <c r="H106" s="16">
        <v>255.41904464999999</v>
      </c>
      <c r="I106" s="16">
        <v>271.13030006999998</v>
      </c>
      <c r="J106" s="16">
        <v>325.3494604</v>
      </c>
      <c r="K106" s="16">
        <v>394.45393768999992</v>
      </c>
      <c r="L106" s="16">
        <v>374.04622229999995</v>
      </c>
      <c r="M106" s="16">
        <v>381.24252602000001</v>
      </c>
      <c r="N106" s="16">
        <v>376.5582220899999</v>
      </c>
      <c r="O106" s="16">
        <v>380.99470259999998</v>
      </c>
      <c r="P106" s="16">
        <v>415.69250086</v>
      </c>
      <c r="Q106" s="16">
        <v>446.66840699999995</v>
      </c>
      <c r="R106" s="16">
        <v>473.46571023999996</v>
      </c>
      <c r="S106" s="16">
        <v>492.50612269999993</v>
      </c>
      <c r="T106" s="16">
        <v>532.0741481</v>
      </c>
      <c r="U106" s="16">
        <v>555.08735873000001</v>
      </c>
      <c r="V106" s="16">
        <v>572.18647074</v>
      </c>
      <c r="W106" s="16">
        <v>598.77050366000003</v>
      </c>
      <c r="X106" s="16">
        <v>590.99865965999993</v>
      </c>
      <c r="Y106" s="16">
        <v>616.14391447000003</v>
      </c>
      <c r="Z106" s="16">
        <v>407.93975754999997</v>
      </c>
      <c r="AA106" s="16">
        <v>435.31468739999997</v>
      </c>
      <c r="AB106" s="16">
        <v>416.72587288</v>
      </c>
      <c r="AC106" s="16">
        <v>378.63375643000001</v>
      </c>
      <c r="AD106" s="16">
        <v>414.98057972000004</v>
      </c>
      <c r="AE106" s="16">
        <v>419.88445372000001</v>
      </c>
      <c r="AF106" s="16">
        <v>441.58964080999999</v>
      </c>
      <c r="AG106" s="16">
        <v>440.70837767999996</v>
      </c>
      <c r="AH106" s="16">
        <v>429.05463594999998</v>
      </c>
      <c r="AI106" s="16">
        <v>446.53472554999996</v>
      </c>
      <c r="AJ106" s="16">
        <v>350.36479635999996</v>
      </c>
      <c r="AK106" s="16">
        <v>366.28378949</v>
      </c>
      <c r="AL106" s="16">
        <v>383.08569469000003</v>
      </c>
      <c r="AM106" s="16">
        <v>399.66825717999996</v>
      </c>
      <c r="AN106" s="16">
        <v>422.42435638000001</v>
      </c>
      <c r="AO106" s="16">
        <v>427.49658349000003</v>
      </c>
      <c r="AP106" s="16">
        <v>449.59260117000002</v>
      </c>
      <c r="AQ106" s="16">
        <v>443.40252271999992</v>
      </c>
      <c r="AR106" s="16">
        <v>447.3630033899999</v>
      </c>
      <c r="AS106" s="16">
        <v>418.67276845999999</v>
      </c>
      <c r="AT106" s="16">
        <v>473.62411320000001</v>
      </c>
      <c r="AU106" s="16">
        <v>524.04974347999996</v>
      </c>
      <c r="AV106" s="16">
        <v>526.79788302999987</v>
      </c>
      <c r="AW106" s="16">
        <v>517.81868829999996</v>
      </c>
      <c r="AX106" s="16">
        <v>467.41746811999997</v>
      </c>
      <c r="AY106" s="16">
        <v>477.87153678999999</v>
      </c>
      <c r="AZ106" s="16">
        <v>475.67463911000004</v>
      </c>
      <c r="BA106" s="16">
        <v>453.08891297999998</v>
      </c>
      <c r="BB106" s="16">
        <v>451.68495984999998</v>
      </c>
      <c r="BC106" s="16">
        <v>456.89120601999991</v>
      </c>
      <c r="BD106" s="16">
        <v>451.81336324999995</v>
      </c>
      <c r="BE106" s="16">
        <v>443.78258778999992</v>
      </c>
      <c r="BF106" s="16">
        <v>476.63146426999998</v>
      </c>
      <c r="BG106" s="16">
        <v>201.71719812999999</v>
      </c>
      <c r="BH106" s="16">
        <v>204.54994382999996</v>
      </c>
      <c r="BI106" s="16">
        <v>186.46023168999997</v>
      </c>
      <c r="BJ106" s="16">
        <v>145.47020693000002</v>
      </c>
      <c r="BK106" s="16">
        <v>155.69276676000001</v>
      </c>
      <c r="BL106" s="16">
        <v>155.69276676000001</v>
      </c>
      <c r="BM106" s="16">
        <v>184.89841475</v>
      </c>
      <c r="BN106" s="16">
        <v>202.99224645999999</v>
      </c>
      <c r="BO106" s="16">
        <v>247.18459541000004</v>
      </c>
      <c r="BP106" s="16">
        <v>283.44087519000004</v>
      </c>
      <c r="BQ106" s="16">
        <v>297.31580609000002</v>
      </c>
      <c r="BR106" s="16">
        <v>300.12478577999997</v>
      </c>
      <c r="BS106" s="16">
        <v>311.76582418999988</v>
      </c>
      <c r="BT106" s="16">
        <v>309.40888202999992</v>
      </c>
      <c r="BU106" s="16">
        <v>324.92651354999998</v>
      </c>
      <c r="BV106" s="16">
        <v>319.01089968000002</v>
      </c>
      <c r="BW106" s="16">
        <v>326.89292719000002</v>
      </c>
      <c r="BX106" s="16">
        <v>349.99464475999991</v>
      </c>
      <c r="BY106" s="16">
        <v>346.89200397999997</v>
      </c>
      <c r="BZ106" s="16">
        <v>356.21216397999996</v>
      </c>
      <c r="CA106" s="16">
        <v>355.86506032</v>
      </c>
      <c r="CB106" s="16">
        <v>393.3256657</v>
      </c>
      <c r="CC106" s="16">
        <v>431.33938782999996</v>
      </c>
      <c r="CD106" s="16">
        <v>460.57696819999995</v>
      </c>
      <c r="CE106" s="16">
        <v>499.95299243999995</v>
      </c>
      <c r="CF106" s="16">
        <v>517.43317306999995</v>
      </c>
      <c r="CG106" s="16">
        <v>570.25839138999993</v>
      </c>
      <c r="CH106" s="16">
        <v>637.85384894999993</v>
      </c>
      <c r="CI106" s="16">
        <v>655.18972401999997</v>
      </c>
      <c r="CJ106" s="16">
        <v>655.49425591999977</v>
      </c>
      <c r="CK106" s="16">
        <v>666.89199642999995</v>
      </c>
      <c r="CL106" s="16">
        <v>693.8557045199999</v>
      </c>
      <c r="CM106" s="16">
        <v>757.11422404999985</v>
      </c>
      <c r="CN106" s="16">
        <v>803.31029075999982</v>
      </c>
      <c r="CO106" s="16">
        <v>850.63330463099987</v>
      </c>
      <c r="CP106" s="16">
        <v>871.69199119099972</v>
      </c>
      <c r="CQ106" s="16">
        <v>904.99392734099968</v>
      </c>
      <c r="CR106" s="16">
        <v>933.2507633409997</v>
      </c>
      <c r="CS106" s="16">
        <v>992.9660848909997</v>
      </c>
      <c r="CT106" s="16">
        <v>1007.0663768509997</v>
      </c>
      <c r="CU106" s="16">
        <v>994.90421922999974</v>
      </c>
      <c r="CV106" s="16">
        <v>1004.6339526599997</v>
      </c>
      <c r="CW106" s="16">
        <v>971.42937174999975</v>
      </c>
      <c r="CX106" s="16">
        <v>993.5220763909997</v>
      </c>
      <c r="CY106" s="16">
        <v>975.41493134999985</v>
      </c>
      <c r="CZ106" s="16">
        <v>1011.2790329609998</v>
      </c>
      <c r="DA106" s="16">
        <v>1017.1092534599999</v>
      </c>
      <c r="DB106" s="16">
        <v>990.71971165000002</v>
      </c>
      <c r="DC106" s="16">
        <v>1003.1531408700002</v>
      </c>
      <c r="DD106" s="16">
        <v>1002.4992056000002</v>
      </c>
      <c r="DE106" s="16">
        <v>1000.1115124500002</v>
      </c>
      <c r="DF106" s="16">
        <v>1023.9064892199998</v>
      </c>
      <c r="DG106" s="16">
        <v>987.94</v>
      </c>
      <c r="DH106" s="16">
        <v>995.80058799000005</v>
      </c>
      <c r="DI106" s="16">
        <v>1010.6663246999998</v>
      </c>
      <c r="DJ106" s="16">
        <v>1011.43098738</v>
      </c>
      <c r="DK106" s="16">
        <v>1018.2109422500001</v>
      </c>
      <c r="DL106" s="16">
        <v>1061.9451311799996</v>
      </c>
      <c r="DM106" s="16">
        <v>1111.9168032999999</v>
      </c>
      <c r="DN106" s="16">
        <v>1123.59244827</v>
      </c>
      <c r="DO106" s="16">
        <v>1138.5903666700001</v>
      </c>
      <c r="DP106" s="16">
        <v>1153.8400644600001</v>
      </c>
      <c r="DQ106" s="16">
        <v>1157.35031527</v>
      </c>
      <c r="DR106" s="16">
        <v>935.38549313000021</v>
      </c>
      <c r="DS106" s="16">
        <v>921.59815192999997</v>
      </c>
      <c r="DT106" s="16">
        <v>919.37097696999979</v>
      </c>
      <c r="DU106" s="16">
        <v>891.61488894000013</v>
      </c>
      <c r="DV106" s="16">
        <v>948.13495626999998</v>
      </c>
      <c r="DW106" s="16">
        <v>979.43593251000004</v>
      </c>
      <c r="DX106" s="16">
        <v>999.09898842999996</v>
      </c>
      <c r="DY106" s="16">
        <v>994.83365920000006</v>
      </c>
      <c r="DZ106" s="16">
        <v>1013.4423333899999</v>
      </c>
    </row>
    <row r="107" spans="1:130" ht="13" x14ac:dyDescent="0.3">
      <c r="A107" s="15" t="s">
        <v>119</v>
      </c>
      <c r="B107" s="16">
        <v>3125.9984801999994</v>
      </c>
      <c r="C107" s="16">
        <v>2860.5174313500002</v>
      </c>
      <c r="D107" s="16">
        <v>2684.5591745499996</v>
      </c>
      <c r="E107" s="16">
        <v>2560.6981263299995</v>
      </c>
      <c r="F107" s="16">
        <v>2455.7879722400012</v>
      </c>
      <c r="G107" s="16">
        <v>2391.6750736100012</v>
      </c>
      <c r="H107" s="16">
        <v>2400.1119635299992</v>
      </c>
      <c r="I107" s="16">
        <v>2252.1034263199995</v>
      </c>
      <c r="J107" s="16">
        <v>2083.90886606</v>
      </c>
      <c r="K107" s="16">
        <v>2069.1542680399998</v>
      </c>
      <c r="L107" s="16">
        <v>1935.2055622800001</v>
      </c>
      <c r="M107" s="16">
        <v>1876.1780007400002</v>
      </c>
      <c r="N107" s="16">
        <v>1847.6075351900001</v>
      </c>
      <c r="O107" s="16">
        <v>1693.8601229499998</v>
      </c>
      <c r="P107" s="16">
        <v>1613.2055463799998</v>
      </c>
      <c r="Q107" s="16">
        <v>1683.0896667200002</v>
      </c>
      <c r="R107" s="16">
        <v>1660.4154982699999</v>
      </c>
      <c r="S107" s="16">
        <v>1645.3099488600005</v>
      </c>
      <c r="T107" s="16">
        <v>1692.7929359400005</v>
      </c>
      <c r="U107" s="16">
        <v>1640.5698509999997</v>
      </c>
      <c r="V107" s="16">
        <v>1715.5371237500001</v>
      </c>
      <c r="W107" s="16">
        <v>1744.7669380199998</v>
      </c>
      <c r="X107" s="16">
        <v>1751.0096771699998</v>
      </c>
      <c r="Y107" s="16">
        <v>1877.4452815699995</v>
      </c>
      <c r="Z107" s="16">
        <v>1956.4185351199999</v>
      </c>
      <c r="AA107" s="16">
        <v>1618.5606903400003</v>
      </c>
      <c r="AB107" s="16">
        <v>1475.9983081099999</v>
      </c>
      <c r="AC107" s="16">
        <v>1591.6877747399997</v>
      </c>
      <c r="AD107" s="16">
        <v>1462.30695298</v>
      </c>
      <c r="AE107" s="16">
        <v>1389.77546598</v>
      </c>
      <c r="AF107" s="16">
        <v>1536.9516334299997</v>
      </c>
      <c r="AG107" s="16">
        <v>1480.2153702700002</v>
      </c>
      <c r="AH107" s="16">
        <v>1410.7853216100007</v>
      </c>
      <c r="AI107" s="16">
        <v>1381.8282249700003</v>
      </c>
      <c r="AJ107" s="16">
        <v>1309.2434458</v>
      </c>
      <c r="AK107" s="16">
        <v>1366.0753061800003</v>
      </c>
      <c r="AL107" s="16">
        <v>1782.2073949200003</v>
      </c>
      <c r="AM107" s="16">
        <v>1484.5599825200004</v>
      </c>
      <c r="AN107" s="16">
        <v>1543.0265813400003</v>
      </c>
      <c r="AO107" s="16">
        <v>1347.5827000100003</v>
      </c>
      <c r="AP107" s="16">
        <v>1253.4286927100002</v>
      </c>
      <c r="AQ107" s="16">
        <v>1210.3914768900004</v>
      </c>
      <c r="AR107" s="16">
        <v>1198.3197478600002</v>
      </c>
      <c r="AS107" s="16">
        <v>1305.9286442100001</v>
      </c>
      <c r="AT107" s="16">
        <v>1357.2968101500005</v>
      </c>
      <c r="AU107" s="16">
        <v>1395.9004848100003</v>
      </c>
      <c r="AV107" s="16">
        <v>1297.3827131100006</v>
      </c>
      <c r="AW107" s="16">
        <v>1224.4825664800003</v>
      </c>
      <c r="AX107" s="16">
        <v>1329.1367234699999</v>
      </c>
      <c r="AY107" s="16">
        <v>1166.8420221600002</v>
      </c>
      <c r="AZ107" s="16">
        <v>1077.67654945</v>
      </c>
      <c r="BA107" s="16">
        <v>1051.6584061600001</v>
      </c>
      <c r="BB107" s="16">
        <v>1091.0843680200005</v>
      </c>
      <c r="BC107" s="16">
        <v>963.48176023000019</v>
      </c>
      <c r="BD107" s="16">
        <v>940.61532138000007</v>
      </c>
      <c r="BE107" s="16">
        <v>846.31936245000031</v>
      </c>
      <c r="BF107" s="16">
        <v>1169.8774088000002</v>
      </c>
      <c r="BG107" s="16">
        <v>1212.9026826100003</v>
      </c>
      <c r="BH107" s="16">
        <v>1088.7883600000005</v>
      </c>
      <c r="BI107" s="16">
        <v>951.87392810000028</v>
      </c>
      <c r="BJ107" s="16">
        <v>838.24190204000024</v>
      </c>
      <c r="BK107" s="16">
        <v>833.73816033000014</v>
      </c>
      <c r="BL107" s="16">
        <v>833.73816033000014</v>
      </c>
      <c r="BM107" s="16">
        <v>774.64865840000016</v>
      </c>
      <c r="BN107" s="16">
        <v>710.82300533000023</v>
      </c>
      <c r="BO107" s="16">
        <v>707.40508390000025</v>
      </c>
      <c r="BP107" s="16">
        <v>759.88825949000034</v>
      </c>
      <c r="BQ107" s="16">
        <v>1387.7139180600004</v>
      </c>
      <c r="BR107" s="16">
        <v>1829.14760284</v>
      </c>
      <c r="BS107" s="16">
        <v>2078.7251674300005</v>
      </c>
      <c r="BT107" s="16">
        <v>2127.8900544599996</v>
      </c>
      <c r="BU107" s="16">
        <v>2028.6448920699997</v>
      </c>
      <c r="BV107" s="16">
        <v>1621.7147698399999</v>
      </c>
      <c r="BW107" s="16">
        <v>1485.3742524099998</v>
      </c>
      <c r="BX107" s="16">
        <v>1437.4442994699998</v>
      </c>
      <c r="BY107" s="16">
        <v>1305.22371361</v>
      </c>
      <c r="BZ107" s="16">
        <v>1077.92576816</v>
      </c>
      <c r="CA107" s="16">
        <v>896.19924076999996</v>
      </c>
      <c r="CB107" s="16">
        <v>941.76737838000008</v>
      </c>
      <c r="CC107" s="16">
        <v>919.74591347000012</v>
      </c>
      <c r="CD107" s="16">
        <v>877.56815343000017</v>
      </c>
      <c r="CE107" s="16">
        <v>840.63111931000014</v>
      </c>
      <c r="CF107" s="16">
        <v>806.44417339000029</v>
      </c>
      <c r="CG107" s="16">
        <v>823.65487116000008</v>
      </c>
      <c r="CH107" s="16">
        <v>996.72778813000002</v>
      </c>
      <c r="CI107" s="16">
        <v>827.18764325000029</v>
      </c>
      <c r="CJ107" s="16">
        <v>748.08737363000012</v>
      </c>
      <c r="CK107" s="16">
        <v>752.08136922000017</v>
      </c>
      <c r="CL107" s="16">
        <v>708.54099269000005</v>
      </c>
      <c r="CM107" s="16">
        <v>806.43826041999989</v>
      </c>
      <c r="CN107" s="16">
        <v>1088.6876228299998</v>
      </c>
      <c r="CO107" s="16">
        <v>949.30022676999988</v>
      </c>
      <c r="CP107" s="16">
        <v>849.74038910000002</v>
      </c>
      <c r="CQ107" s="16">
        <v>875.94864335999989</v>
      </c>
      <c r="CR107" s="16">
        <v>1028.5321127899999</v>
      </c>
      <c r="CS107" s="16">
        <v>930.46397114999991</v>
      </c>
      <c r="CT107" s="16">
        <v>1120.1212051299999</v>
      </c>
      <c r="CU107" s="16">
        <v>998.88022645000001</v>
      </c>
      <c r="CV107" s="16">
        <v>998.24618501999987</v>
      </c>
      <c r="CW107" s="16">
        <v>1022.3707609699998</v>
      </c>
      <c r="CX107" s="16">
        <v>909.63159946000007</v>
      </c>
      <c r="CY107" s="16">
        <v>886.16700575999982</v>
      </c>
      <c r="CZ107" s="16">
        <v>974.14446145999977</v>
      </c>
      <c r="DA107" s="16">
        <v>946.00056531999985</v>
      </c>
      <c r="DB107" s="16">
        <v>880.23103356000001</v>
      </c>
      <c r="DC107" s="16">
        <v>796.23075762000087</v>
      </c>
      <c r="DD107" s="16">
        <v>660.32414820999986</v>
      </c>
      <c r="DE107" s="16">
        <v>622.73530849999997</v>
      </c>
      <c r="DF107" s="16">
        <v>810.1061132399999</v>
      </c>
      <c r="DG107" s="16">
        <v>696.54</v>
      </c>
      <c r="DH107" s="16">
        <v>610.52079180999988</v>
      </c>
      <c r="DI107" s="16">
        <v>710.56496608999998</v>
      </c>
      <c r="DJ107" s="16">
        <v>628.61085604999982</v>
      </c>
      <c r="DK107" s="16">
        <v>678.52175646000001</v>
      </c>
      <c r="DL107" s="16">
        <v>780.55581587000017</v>
      </c>
      <c r="DM107" s="16">
        <v>941.60079594000013</v>
      </c>
      <c r="DN107" s="16">
        <v>1027.8880199399998</v>
      </c>
      <c r="DO107" s="16">
        <v>974.29896835999978</v>
      </c>
      <c r="DP107" s="16">
        <v>1321.29833454</v>
      </c>
      <c r="DQ107" s="16">
        <v>819.97285864999981</v>
      </c>
      <c r="DR107" s="16">
        <v>811.98004019999973</v>
      </c>
      <c r="DS107" s="16">
        <v>722.4069307799997</v>
      </c>
      <c r="DT107" s="16">
        <v>876.07366774999969</v>
      </c>
      <c r="DU107" s="16">
        <v>1056.28192029</v>
      </c>
      <c r="DV107" s="16">
        <v>1098.3422058900001</v>
      </c>
      <c r="DW107" s="16">
        <v>1223.91082181</v>
      </c>
      <c r="DX107" s="16">
        <v>1431.29914895</v>
      </c>
      <c r="DY107" s="16">
        <v>1358.2449643300001</v>
      </c>
      <c r="DZ107" s="16">
        <v>1802.0591308300002</v>
      </c>
    </row>
    <row r="108" spans="1:130" ht="13" x14ac:dyDescent="0.3">
      <c r="A108" s="15" t="s">
        <v>120</v>
      </c>
      <c r="B108" s="16">
        <v>1456.52634027</v>
      </c>
      <c r="C108" s="16">
        <v>1420.6844802399999</v>
      </c>
      <c r="D108" s="16">
        <v>1443.6899607800001</v>
      </c>
      <c r="E108" s="16">
        <v>1429.7889341300006</v>
      </c>
      <c r="F108" s="16">
        <v>1413.82379429</v>
      </c>
      <c r="G108" s="16">
        <v>1375.8967073800002</v>
      </c>
      <c r="H108" s="16">
        <v>1371.04867322</v>
      </c>
      <c r="I108" s="16">
        <v>1373.0332931999999</v>
      </c>
      <c r="J108" s="16">
        <v>1348.49509072</v>
      </c>
      <c r="K108" s="16">
        <v>1319.78221444</v>
      </c>
      <c r="L108" s="16">
        <v>1393.8280273400001</v>
      </c>
      <c r="M108" s="16">
        <v>1433.00999226</v>
      </c>
      <c r="N108" s="16">
        <v>1341.64868974</v>
      </c>
      <c r="O108" s="16">
        <v>1439.9441505899999</v>
      </c>
      <c r="P108" s="16">
        <v>1513.0961600700002</v>
      </c>
      <c r="Q108" s="16">
        <v>1554.3788198499997</v>
      </c>
      <c r="R108" s="16">
        <v>1589.6197392799995</v>
      </c>
      <c r="S108" s="16">
        <v>1679.1340919500005</v>
      </c>
      <c r="T108" s="16">
        <v>1699.1530556999994</v>
      </c>
      <c r="U108" s="16">
        <v>1608.4148995599999</v>
      </c>
      <c r="V108" s="16">
        <v>1706.3485804500003</v>
      </c>
      <c r="W108" s="16">
        <v>1640.66227041</v>
      </c>
      <c r="X108" s="16">
        <v>1608.9413909100001</v>
      </c>
      <c r="Y108" s="16">
        <v>1722.1214427399998</v>
      </c>
      <c r="Z108" s="16">
        <v>1705.51988392</v>
      </c>
      <c r="AA108" s="16">
        <v>1646.8445422600003</v>
      </c>
      <c r="AB108" s="16">
        <v>1706.7253075400001</v>
      </c>
      <c r="AC108" s="16">
        <v>1848.4553195899998</v>
      </c>
      <c r="AD108" s="16">
        <v>1836.8143765799998</v>
      </c>
      <c r="AE108" s="16">
        <v>1950.4463504100004</v>
      </c>
      <c r="AF108" s="16">
        <v>2102.22008435</v>
      </c>
      <c r="AG108" s="16">
        <v>2160.9529051700001</v>
      </c>
      <c r="AH108" s="16">
        <v>2181.9291633799999</v>
      </c>
      <c r="AI108" s="16">
        <v>2108.2708710699999</v>
      </c>
      <c r="AJ108" s="16">
        <v>1891.0814382200003</v>
      </c>
      <c r="AK108" s="16">
        <v>1962.5114614200002</v>
      </c>
      <c r="AL108" s="16">
        <v>2276.7904270800004</v>
      </c>
      <c r="AM108" s="16">
        <v>2422.2347290900007</v>
      </c>
      <c r="AN108" s="16">
        <v>2245.0959798000004</v>
      </c>
      <c r="AO108" s="16">
        <v>2217.1548682299999</v>
      </c>
      <c r="AP108" s="16">
        <v>2189.06803743</v>
      </c>
      <c r="AQ108" s="16">
        <v>2177.2381662400003</v>
      </c>
      <c r="AR108" s="16">
        <v>2205.26716794</v>
      </c>
      <c r="AS108" s="16">
        <v>2156.7962236800004</v>
      </c>
      <c r="AT108" s="16">
        <v>2328.3115670399998</v>
      </c>
      <c r="AU108" s="16">
        <v>2547.8346543599996</v>
      </c>
      <c r="AV108" s="16">
        <v>2456.9469666099999</v>
      </c>
      <c r="AW108" s="16">
        <v>2413.7891535899998</v>
      </c>
      <c r="AX108" s="16">
        <v>2955.2299339899996</v>
      </c>
      <c r="AY108" s="16">
        <v>3111.2123270699994</v>
      </c>
      <c r="AZ108" s="16">
        <v>2917.9722535800001</v>
      </c>
      <c r="BA108" s="16">
        <v>2808.8384140200001</v>
      </c>
      <c r="BB108" s="16">
        <v>2847.4502291799995</v>
      </c>
      <c r="BC108" s="16">
        <v>2846.7729228399999</v>
      </c>
      <c r="BD108" s="16">
        <v>2838.3749857699995</v>
      </c>
      <c r="BE108" s="16">
        <v>2784.7995015699994</v>
      </c>
      <c r="BF108" s="16">
        <v>3575.4198502899999</v>
      </c>
      <c r="BG108" s="16">
        <v>3543.8023870400007</v>
      </c>
      <c r="BH108" s="16">
        <v>3412.0787197100003</v>
      </c>
      <c r="BI108" s="16">
        <v>3164.51736729</v>
      </c>
      <c r="BJ108" s="16">
        <v>2913.3914696500005</v>
      </c>
      <c r="BK108" s="16">
        <v>2783.7211046000007</v>
      </c>
      <c r="BL108" s="16">
        <v>2783.7211046000007</v>
      </c>
      <c r="BM108" s="16">
        <v>2611.2604399600004</v>
      </c>
      <c r="BN108" s="16">
        <v>2665.5807103499997</v>
      </c>
      <c r="BO108" s="16">
        <v>2421.0818149199999</v>
      </c>
      <c r="BP108" s="16">
        <v>2464.95449973</v>
      </c>
      <c r="BQ108" s="16">
        <v>2332.7463135799999</v>
      </c>
      <c r="BR108" s="16">
        <v>2203.6442371184139</v>
      </c>
      <c r="BS108" s="16">
        <v>2073.7101885584134</v>
      </c>
      <c r="BT108" s="16">
        <v>2138.5258744500002</v>
      </c>
      <c r="BU108" s="16">
        <v>2168.2600755399999</v>
      </c>
      <c r="BV108" s="16">
        <v>2036.6028924600002</v>
      </c>
      <c r="BW108" s="16">
        <v>2020.15703581</v>
      </c>
      <c r="BX108" s="16">
        <v>1944.8528174299997</v>
      </c>
      <c r="BY108" s="16">
        <v>1846.2483470100001</v>
      </c>
      <c r="BZ108" s="16">
        <v>1759.74528087</v>
      </c>
      <c r="CA108" s="16">
        <v>1713.19762345</v>
      </c>
      <c r="CB108" s="16">
        <v>1661.7634021899996</v>
      </c>
      <c r="CC108" s="16">
        <v>1758.4415298400004</v>
      </c>
      <c r="CD108" s="16">
        <v>1828.56137898</v>
      </c>
      <c r="CE108" s="16">
        <v>1778.6237669299999</v>
      </c>
      <c r="CF108" s="16">
        <v>1767.56330308</v>
      </c>
      <c r="CG108" s="16">
        <v>1784.1380681999997</v>
      </c>
      <c r="CH108" s="16">
        <v>1750.5622891800001</v>
      </c>
      <c r="CI108" s="16">
        <v>1739.7002693000002</v>
      </c>
      <c r="CJ108" s="16">
        <v>1740.9229650699999</v>
      </c>
      <c r="CK108" s="16">
        <v>1773.6815817999998</v>
      </c>
      <c r="CL108" s="16">
        <v>1744.5518676899994</v>
      </c>
      <c r="CM108" s="16">
        <v>1729.5631373699996</v>
      </c>
      <c r="CN108" s="16">
        <v>1750.4211660200001</v>
      </c>
      <c r="CO108" s="16">
        <v>1817.05855662</v>
      </c>
      <c r="CP108" s="16">
        <v>1819.0766410699998</v>
      </c>
      <c r="CQ108" s="16">
        <v>1832.3166846999998</v>
      </c>
      <c r="CR108" s="16">
        <v>1911.4522310500001</v>
      </c>
      <c r="CS108" s="16">
        <v>2028.0676980299997</v>
      </c>
      <c r="CT108" s="16">
        <v>1923.38601208</v>
      </c>
      <c r="CU108" s="16">
        <v>1934.03310263</v>
      </c>
      <c r="CV108" s="16">
        <v>1921.11276997</v>
      </c>
      <c r="CW108" s="16">
        <v>1933.1948284600001</v>
      </c>
      <c r="CX108" s="16">
        <v>1918.1107696000001</v>
      </c>
      <c r="CY108" s="16">
        <v>1838.0789736300001</v>
      </c>
      <c r="CZ108" s="16">
        <v>1854.5616239000001</v>
      </c>
      <c r="DA108" s="16">
        <v>1885.88095137</v>
      </c>
      <c r="DB108" s="16">
        <v>2326.7887870499922</v>
      </c>
      <c r="DC108" s="16">
        <v>2277.9545219299921</v>
      </c>
      <c r="DD108" s="16">
        <v>2287.0158706599923</v>
      </c>
      <c r="DE108" s="16">
        <v>2245.2827035399919</v>
      </c>
      <c r="DF108" s="16">
        <v>2447.2594739299998</v>
      </c>
      <c r="DG108" s="16">
        <v>2393.0500000000002</v>
      </c>
      <c r="DH108" s="16">
        <v>2272.3491198400002</v>
      </c>
      <c r="DI108" s="16">
        <v>2283.2411991500003</v>
      </c>
      <c r="DJ108" s="16">
        <v>2260.2642685699998</v>
      </c>
      <c r="DK108" s="16">
        <v>2290.5207713899999</v>
      </c>
      <c r="DL108" s="16">
        <v>2423.7826441799998</v>
      </c>
      <c r="DM108" s="16">
        <v>2313.4040351999997</v>
      </c>
      <c r="DN108" s="16">
        <v>2043.9373705999997</v>
      </c>
      <c r="DO108" s="16">
        <v>2416.4739215</v>
      </c>
      <c r="DP108" s="16">
        <v>2356.1597663099997</v>
      </c>
      <c r="DQ108" s="16">
        <v>2423.8795811500022</v>
      </c>
      <c r="DR108" s="16">
        <v>2663.5720517800023</v>
      </c>
      <c r="DS108" s="16">
        <v>3086.7725034300024</v>
      </c>
      <c r="DT108" s="16">
        <v>2819.7772205900023</v>
      </c>
      <c r="DU108" s="16">
        <v>2959.7345835600022</v>
      </c>
      <c r="DV108" s="16">
        <v>3093.3678682800028</v>
      </c>
      <c r="DW108" s="16">
        <v>3360.7770414500033</v>
      </c>
      <c r="DX108" s="16">
        <v>3628.1549627700019</v>
      </c>
      <c r="DY108" s="16">
        <v>3759.4756011500021</v>
      </c>
      <c r="DZ108" s="16">
        <v>3789.9087351400026</v>
      </c>
    </row>
    <row r="109" spans="1:130" ht="13" x14ac:dyDescent="0.3">
      <c r="A109" s="15" t="s">
        <v>121</v>
      </c>
      <c r="B109" s="16">
        <v>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6">
        <v>0</v>
      </c>
      <c r="Q109" s="16">
        <v>0</v>
      </c>
      <c r="R109" s="16">
        <v>0</v>
      </c>
      <c r="S109" s="16">
        <v>0</v>
      </c>
      <c r="T109" s="16">
        <v>0</v>
      </c>
      <c r="U109" s="16">
        <v>0</v>
      </c>
      <c r="V109" s="16">
        <v>0</v>
      </c>
      <c r="W109" s="16">
        <v>0</v>
      </c>
      <c r="X109" s="16">
        <v>0</v>
      </c>
      <c r="Y109" s="16">
        <v>0</v>
      </c>
      <c r="Z109" s="16">
        <v>0</v>
      </c>
      <c r="AA109" s="16">
        <v>0</v>
      </c>
      <c r="AB109" s="16">
        <v>0</v>
      </c>
      <c r="AC109" s="16">
        <v>0</v>
      </c>
      <c r="AD109" s="16">
        <v>0</v>
      </c>
      <c r="AE109" s="16">
        <v>0</v>
      </c>
      <c r="AF109" s="16">
        <v>0</v>
      </c>
      <c r="AG109" s="16">
        <v>0</v>
      </c>
      <c r="AH109" s="16">
        <v>0</v>
      </c>
      <c r="AI109" s="16">
        <v>0</v>
      </c>
      <c r="AJ109" s="16">
        <v>0</v>
      </c>
      <c r="AK109" s="16">
        <v>0</v>
      </c>
      <c r="AL109" s="16">
        <v>0</v>
      </c>
      <c r="AM109" s="16">
        <v>0</v>
      </c>
      <c r="AN109" s="16">
        <v>0</v>
      </c>
      <c r="AO109" s="16">
        <v>0</v>
      </c>
      <c r="AP109" s="16">
        <v>0</v>
      </c>
      <c r="AQ109" s="16">
        <v>0</v>
      </c>
      <c r="AR109" s="16">
        <v>0</v>
      </c>
      <c r="AS109" s="16">
        <v>0</v>
      </c>
      <c r="AT109" s="16">
        <v>0</v>
      </c>
      <c r="AU109" s="16">
        <v>0</v>
      </c>
      <c r="AV109" s="16">
        <v>0</v>
      </c>
      <c r="AW109" s="16">
        <v>0</v>
      </c>
      <c r="AX109" s="16">
        <v>0</v>
      </c>
      <c r="AY109" s="16">
        <v>0</v>
      </c>
      <c r="AZ109" s="16">
        <v>0</v>
      </c>
      <c r="BA109" s="16">
        <v>0</v>
      </c>
      <c r="BB109" s="16">
        <v>0</v>
      </c>
      <c r="BC109" s="16">
        <v>0</v>
      </c>
      <c r="BD109" s="16">
        <v>0</v>
      </c>
      <c r="BE109" s="16">
        <v>0</v>
      </c>
      <c r="BF109" s="16">
        <v>0</v>
      </c>
      <c r="BG109" s="16">
        <v>0</v>
      </c>
      <c r="BH109" s="16">
        <v>0</v>
      </c>
      <c r="BI109" s="16">
        <v>0</v>
      </c>
      <c r="BJ109" s="16">
        <v>0</v>
      </c>
      <c r="BK109" s="16">
        <v>0</v>
      </c>
      <c r="BL109" s="16">
        <v>0</v>
      </c>
      <c r="BM109" s="16">
        <v>0</v>
      </c>
      <c r="BN109" s="16">
        <v>0</v>
      </c>
      <c r="BO109" s="16">
        <v>0</v>
      </c>
      <c r="BP109" s="16">
        <v>0</v>
      </c>
      <c r="BQ109" s="16">
        <v>0</v>
      </c>
      <c r="BR109" s="16">
        <v>0</v>
      </c>
      <c r="BS109" s="16">
        <v>0</v>
      </c>
      <c r="BT109" s="16">
        <v>0</v>
      </c>
      <c r="BU109" s="16">
        <v>0</v>
      </c>
      <c r="BV109" s="16">
        <v>0</v>
      </c>
      <c r="BW109" s="16">
        <v>0</v>
      </c>
      <c r="BX109" s="16">
        <v>0</v>
      </c>
      <c r="BY109" s="16">
        <v>0</v>
      </c>
      <c r="BZ109" s="16">
        <v>0</v>
      </c>
      <c r="CA109" s="16">
        <v>0</v>
      </c>
      <c r="CB109" s="16">
        <v>0</v>
      </c>
      <c r="CC109" s="16">
        <v>0</v>
      </c>
      <c r="CD109" s="16">
        <v>0</v>
      </c>
      <c r="CE109" s="16">
        <v>0</v>
      </c>
      <c r="CF109" s="16">
        <v>0</v>
      </c>
      <c r="CG109" s="16">
        <v>0</v>
      </c>
      <c r="CH109" s="16">
        <v>0</v>
      </c>
      <c r="CI109" s="16">
        <v>0</v>
      </c>
      <c r="CJ109" s="16">
        <v>0</v>
      </c>
      <c r="CK109" s="16">
        <v>0</v>
      </c>
      <c r="CL109" s="16">
        <v>0</v>
      </c>
      <c r="CM109" s="16">
        <v>0</v>
      </c>
      <c r="CN109" s="16">
        <v>0</v>
      </c>
      <c r="CO109" s="16">
        <v>0</v>
      </c>
      <c r="CP109" s="16">
        <v>0</v>
      </c>
      <c r="CQ109" s="16">
        <v>0</v>
      </c>
      <c r="CR109" s="16">
        <v>0</v>
      </c>
      <c r="CS109" s="16">
        <v>0</v>
      </c>
      <c r="CT109" s="16">
        <v>0</v>
      </c>
      <c r="CU109" s="16">
        <v>0</v>
      </c>
      <c r="CV109" s="16">
        <v>0</v>
      </c>
      <c r="CW109" s="16">
        <v>0</v>
      </c>
      <c r="CX109" s="16">
        <v>0</v>
      </c>
      <c r="CY109" s="16">
        <v>0</v>
      </c>
      <c r="CZ109" s="16">
        <v>0</v>
      </c>
      <c r="DA109" s="16">
        <v>0</v>
      </c>
      <c r="DB109" s="16">
        <v>0</v>
      </c>
      <c r="DC109" s="16">
        <v>0</v>
      </c>
      <c r="DD109" s="16">
        <v>0</v>
      </c>
      <c r="DE109" s="16">
        <v>0</v>
      </c>
      <c r="DF109" s="16">
        <v>0</v>
      </c>
      <c r="DG109" s="16">
        <v>0</v>
      </c>
      <c r="DH109" s="16">
        <v>0</v>
      </c>
      <c r="DI109" s="16">
        <v>0</v>
      </c>
      <c r="DJ109" s="16">
        <v>0</v>
      </c>
      <c r="DK109" s="16">
        <v>0</v>
      </c>
      <c r="DL109" s="16">
        <v>0</v>
      </c>
      <c r="DM109" s="16">
        <v>0</v>
      </c>
      <c r="DN109" s="16">
        <v>0</v>
      </c>
      <c r="DO109" s="16">
        <v>0</v>
      </c>
      <c r="DP109" s="16">
        <v>0</v>
      </c>
      <c r="DQ109" s="16">
        <v>0</v>
      </c>
      <c r="DR109" s="16">
        <v>0</v>
      </c>
      <c r="DS109" s="16">
        <v>0</v>
      </c>
      <c r="DT109" s="16">
        <v>0</v>
      </c>
      <c r="DU109" s="16">
        <v>0</v>
      </c>
      <c r="DV109" s="16">
        <v>0</v>
      </c>
      <c r="DW109" s="16">
        <v>0</v>
      </c>
      <c r="DX109" s="16">
        <v>0</v>
      </c>
      <c r="DY109" s="16">
        <v>0</v>
      </c>
      <c r="DZ109" s="16">
        <v>0</v>
      </c>
    </row>
    <row r="110" spans="1:130" ht="13" x14ac:dyDescent="0.3">
      <c r="A110" s="15" t="s">
        <v>127</v>
      </c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/>
      <c r="AZ110" s="16"/>
      <c r="BA110" s="16"/>
      <c r="BB110" s="16"/>
      <c r="BC110" s="16"/>
      <c r="BD110" s="16"/>
      <c r="BE110" s="16"/>
      <c r="BF110" s="16"/>
      <c r="BG110" s="16"/>
      <c r="BH110" s="16"/>
      <c r="BI110" s="16"/>
      <c r="BJ110" s="16"/>
      <c r="BK110" s="16"/>
      <c r="BL110" s="16"/>
      <c r="BM110" s="16"/>
      <c r="BN110" s="16"/>
      <c r="BO110" s="16"/>
      <c r="BP110" s="16"/>
      <c r="BQ110" s="16"/>
      <c r="BR110" s="16"/>
      <c r="BS110" s="16"/>
      <c r="BT110" s="16"/>
      <c r="BU110" s="16"/>
      <c r="BV110" s="16"/>
      <c r="BW110" s="16"/>
      <c r="BX110" s="16"/>
      <c r="BY110" s="16"/>
      <c r="BZ110" s="16"/>
      <c r="CA110" s="16"/>
      <c r="CB110" s="16"/>
      <c r="CC110" s="16"/>
      <c r="CD110" s="16"/>
      <c r="CE110" s="16"/>
      <c r="CF110" s="16"/>
      <c r="CG110" s="16"/>
      <c r="CH110" s="16"/>
      <c r="CI110" s="16"/>
      <c r="CJ110" s="16"/>
      <c r="CK110" s="16"/>
      <c r="CL110" s="16"/>
      <c r="CM110" s="16"/>
      <c r="CN110" s="16"/>
      <c r="CO110" s="16"/>
      <c r="CP110" s="16"/>
      <c r="CQ110" s="16"/>
      <c r="CR110" s="16"/>
      <c r="CS110" s="16"/>
      <c r="CT110" s="16"/>
      <c r="CU110" s="16"/>
      <c r="CV110" s="16"/>
      <c r="CW110" s="16"/>
      <c r="CX110" s="16"/>
      <c r="CY110" s="16"/>
      <c r="CZ110" s="16"/>
      <c r="DA110" s="16"/>
      <c r="DB110" s="16"/>
      <c r="DC110" s="16"/>
      <c r="DD110" s="16"/>
      <c r="DE110" s="16"/>
      <c r="DF110" s="16"/>
      <c r="DG110" s="16"/>
      <c r="DH110" s="16"/>
      <c r="DI110" s="16"/>
      <c r="DJ110" s="16"/>
      <c r="DK110" s="16"/>
      <c r="DL110" s="16"/>
      <c r="DM110" s="16"/>
      <c r="DN110" s="16"/>
      <c r="DO110" s="16"/>
      <c r="DP110" s="16"/>
      <c r="DQ110" s="16"/>
      <c r="DR110" s="16">
        <v>0</v>
      </c>
      <c r="DS110" s="16">
        <v>0</v>
      </c>
      <c r="DT110" s="16">
        <v>0</v>
      </c>
      <c r="DU110" s="16">
        <v>12813.233253039998</v>
      </c>
      <c r="DV110" s="16">
        <v>13692.840443409999</v>
      </c>
      <c r="DW110" s="16">
        <v>18017.394483650001</v>
      </c>
      <c r="DX110" s="16">
        <v>18735.476609130004</v>
      </c>
      <c r="DY110" s="16">
        <v>19430.284689020002</v>
      </c>
      <c r="DZ110" s="16">
        <v>19891.190473119994</v>
      </c>
    </row>
    <row r="111" spans="1:130" ht="13" x14ac:dyDescent="0.3">
      <c r="A111" s="12" t="s">
        <v>122</v>
      </c>
      <c r="B111" s="13">
        <v>101.22229019</v>
      </c>
      <c r="C111" s="13">
        <v>49.76929019</v>
      </c>
      <c r="D111" s="13">
        <v>54.032290190000005</v>
      </c>
      <c r="E111" s="13">
        <v>49.78129019</v>
      </c>
      <c r="F111" s="13">
        <v>39.964997259999997</v>
      </c>
      <c r="G111" s="13">
        <v>58.231343059999993</v>
      </c>
      <c r="H111" s="13">
        <v>186.46671306000002</v>
      </c>
      <c r="I111" s="13">
        <v>183.94591306000001</v>
      </c>
      <c r="J111" s="13">
        <v>179.99417306000001</v>
      </c>
      <c r="K111" s="13">
        <v>705.16675212999996</v>
      </c>
      <c r="L111" s="13">
        <v>702.49529305999999</v>
      </c>
      <c r="M111" s="13">
        <v>194.97799306000002</v>
      </c>
      <c r="N111" s="13">
        <v>52.657452300000109</v>
      </c>
      <c r="O111" s="13">
        <v>52.657452300000102</v>
      </c>
      <c r="P111" s="13">
        <v>52.657452420000098</v>
      </c>
      <c r="Q111" s="13">
        <v>52.674973240000092</v>
      </c>
      <c r="R111" s="13">
        <v>52.694592610000093</v>
      </c>
      <c r="S111" s="13">
        <v>52.694276910000092</v>
      </c>
      <c r="T111" s="13">
        <v>52.581842020000096</v>
      </c>
      <c r="U111" s="13">
        <v>52.731842019999995</v>
      </c>
      <c r="V111" s="13">
        <v>52.731842019999995</v>
      </c>
      <c r="W111" s="13">
        <v>47.386316019999995</v>
      </c>
      <c r="X111" s="13">
        <v>47.386316019999995</v>
      </c>
      <c r="Y111" s="13">
        <v>47.289740819999992</v>
      </c>
      <c r="Z111" s="13">
        <v>48.109158819999998</v>
      </c>
      <c r="AA111" s="13">
        <v>47.859178820010001</v>
      </c>
      <c r="AB111" s="13">
        <v>48.089760600009996</v>
      </c>
      <c r="AC111" s="13">
        <v>48.089760600009996</v>
      </c>
      <c r="AD111" s="13">
        <v>48.089760600009996</v>
      </c>
      <c r="AE111" s="13">
        <v>48.089760600009996</v>
      </c>
      <c r="AF111" s="13">
        <v>47.977285500009998</v>
      </c>
      <c r="AG111" s="13">
        <v>47.959286750009994</v>
      </c>
      <c r="AH111" s="13">
        <v>47.787286750009997</v>
      </c>
      <c r="AI111" s="13">
        <v>48.903286849999994</v>
      </c>
      <c r="AJ111" s="13">
        <v>49.155286849999996</v>
      </c>
      <c r="AK111" s="13">
        <v>49.155286849999996</v>
      </c>
      <c r="AL111" s="13">
        <v>47.004666749999998</v>
      </c>
      <c r="AM111" s="13">
        <v>47.004666749999998</v>
      </c>
      <c r="AN111" s="13">
        <v>45.493034399999999</v>
      </c>
      <c r="AO111" s="13">
        <v>51.3280344</v>
      </c>
      <c r="AP111" s="13">
        <v>63.434034399999994</v>
      </c>
      <c r="AQ111" s="13">
        <v>68.959494400000011</v>
      </c>
      <c r="AR111" s="13">
        <v>67.967494399999993</v>
      </c>
      <c r="AS111" s="13">
        <v>67.35175439999999</v>
      </c>
      <c r="AT111" s="13">
        <v>64.163754399999988</v>
      </c>
      <c r="AU111" s="13">
        <v>64.163754399999988</v>
      </c>
      <c r="AV111" s="13">
        <v>62.927164399999995</v>
      </c>
      <c r="AW111" s="13">
        <v>62.08928439999999</v>
      </c>
      <c r="AX111" s="13">
        <v>61.058364400000002</v>
      </c>
      <c r="AY111" s="13">
        <v>59.580374399999997</v>
      </c>
      <c r="AZ111" s="13">
        <v>40.805034399999997</v>
      </c>
      <c r="BA111" s="13">
        <v>40.805034399999997</v>
      </c>
      <c r="BB111" s="13">
        <v>40.805034399999997</v>
      </c>
      <c r="BC111" s="13">
        <v>40.805034399999997</v>
      </c>
      <c r="BD111" s="13">
        <v>40.805034399999997</v>
      </c>
      <c r="BE111" s="13">
        <v>40.805034399999997</v>
      </c>
      <c r="BF111" s="13">
        <v>38.798290190000003</v>
      </c>
      <c r="BG111" s="13">
        <v>38.798290190000003</v>
      </c>
      <c r="BH111" s="13">
        <v>38.798290190000003</v>
      </c>
      <c r="BI111" s="13">
        <v>78.905726610000016</v>
      </c>
      <c r="BJ111" s="13">
        <v>37.498290189999999</v>
      </c>
      <c r="BK111" s="13">
        <v>37.498290189999999</v>
      </c>
      <c r="BL111" s="13">
        <v>37.498290189999999</v>
      </c>
      <c r="BM111" s="13">
        <v>37.498290189999999</v>
      </c>
      <c r="BN111" s="13">
        <v>37.498290189999999</v>
      </c>
      <c r="BO111" s="13">
        <v>37.498290189999999</v>
      </c>
      <c r="BP111" s="13">
        <v>37.498290189999999</v>
      </c>
      <c r="BQ111" s="13">
        <v>43.020290189999997</v>
      </c>
      <c r="BR111" s="13">
        <v>37.498290189999999</v>
      </c>
      <c r="BS111" s="13">
        <v>40.600290190000003</v>
      </c>
      <c r="BT111" s="13">
        <v>38.700290189999997</v>
      </c>
      <c r="BU111" s="13">
        <v>38.700290189999997</v>
      </c>
      <c r="BV111" s="13">
        <v>37.198290190000002</v>
      </c>
      <c r="BW111" s="13">
        <v>37.198290190000002</v>
      </c>
      <c r="BX111" s="13">
        <v>37.198290190000002</v>
      </c>
      <c r="BY111" s="13">
        <v>37.198290190000002</v>
      </c>
      <c r="BZ111" s="13">
        <v>37.198290190000002</v>
      </c>
      <c r="CA111" s="13">
        <v>37.198290190000002</v>
      </c>
      <c r="CB111" s="13">
        <v>37.198290190000002</v>
      </c>
      <c r="CC111" s="13">
        <v>37.198290190000002</v>
      </c>
      <c r="CD111" s="13">
        <v>37.198290190000002</v>
      </c>
      <c r="CE111" s="13">
        <v>37.198290190000002</v>
      </c>
      <c r="CF111" s="13">
        <v>37.198290190000002</v>
      </c>
      <c r="CG111" s="13">
        <v>33.183290190000001</v>
      </c>
      <c r="CH111" s="13">
        <v>33.183290190000001</v>
      </c>
      <c r="CI111" s="13">
        <v>37.198290190000002</v>
      </c>
      <c r="CJ111" s="13">
        <v>37.198290190000002</v>
      </c>
      <c r="CK111" s="13">
        <v>37.198290190000002</v>
      </c>
      <c r="CL111" s="13">
        <v>37.198290190000002</v>
      </c>
      <c r="CM111" s="13">
        <v>37.198290190000002</v>
      </c>
      <c r="CN111" s="13">
        <v>33.183290190000001</v>
      </c>
      <c r="CO111" s="13">
        <v>33.183290190000001</v>
      </c>
      <c r="CP111" s="13">
        <v>33.183290190000001</v>
      </c>
      <c r="CQ111" s="13">
        <v>33.183290190000001</v>
      </c>
      <c r="CR111" s="13">
        <v>33.183290190000001</v>
      </c>
      <c r="CS111" s="13">
        <v>33.183290190000001</v>
      </c>
      <c r="CT111" s="13">
        <v>33.183290190000001</v>
      </c>
      <c r="CU111" s="13">
        <v>33.183290190000001</v>
      </c>
      <c r="CV111" s="13">
        <v>33.183290190000001</v>
      </c>
      <c r="CW111" s="13">
        <v>33.183290190000001</v>
      </c>
      <c r="CX111" s="13">
        <v>33.183290190000001</v>
      </c>
      <c r="CY111" s="13">
        <v>33.183290190000001</v>
      </c>
      <c r="CZ111" s="13">
        <v>33.183290190000001</v>
      </c>
      <c r="DA111" s="13">
        <v>33.183290190000001</v>
      </c>
      <c r="DB111" s="13">
        <v>33.183290190000001</v>
      </c>
      <c r="DC111" s="13">
        <v>33.183290190000001</v>
      </c>
      <c r="DD111" s="13">
        <v>33.183290190000001</v>
      </c>
      <c r="DE111" s="13">
        <v>33.183290190000001</v>
      </c>
      <c r="DF111" s="13">
        <v>33.183290190000001</v>
      </c>
      <c r="DG111" s="13">
        <v>33.200000000000003</v>
      </c>
      <c r="DH111" s="13">
        <v>33.183290190000001</v>
      </c>
      <c r="DI111" s="13">
        <v>33.183290190000001</v>
      </c>
      <c r="DJ111" s="13">
        <v>33.183290190000001</v>
      </c>
      <c r="DK111" s="13">
        <v>33.183290190000001</v>
      </c>
      <c r="DL111" s="13">
        <v>33.183290190000001</v>
      </c>
      <c r="DM111" s="13">
        <v>33.183290190000001</v>
      </c>
      <c r="DN111" s="13">
        <v>33.183290190000001</v>
      </c>
      <c r="DO111" s="13">
        <v>33.183290190000001</v>
      </c>
      <c r="DP111" s="13">
        <v>33.183290190000001</v>
      </c>
      <c r="DQ111" s="13">
        <v>52.619740189999995</v>
      </c>
      <c r="DR111" s="13">
        <v>35.787142789999997</v>
      </c>
      <c r="DS111" s="13">
        <v>35.787142789999997</v>
      </c>
      <c r="DT111" s="13">
        <v>35.787142789999997</v>
      </c>
      <c r="DU111" s="13">
        <v>35.787142789999997</v>
      </c>
      <c r="DV111" s="13">
        <v>35.787142789999997</v>
      </c>
      <c r="DW111" s="13">
        <v>35.787142789999997</v>
      </c>
      <c r="DX111" s="13">
        <v>35.787142789999997</v>
      </c>
      <c r="DY111" s="13">
        <v>35.787142789999997</v>
      </c>
      <c r="DZ111" s="13">
        <v>35.787142789999997</v>
      </c>
    </row>
    <row r="112" spans="1:130" ht="13" x14ac:dyDescent="0.3">
      <c r="A112" s="12" t="s">
        <v>123</v>
      </c>
      <c r="B112" s="13">
        <v>19477.571024439992</v>
      </c>
      <c r="C112" s="13">
        <v>18932.332986949998</v>
      </c>
      <c r="D112" s="13">
        <v>18764.340188229999</v>
      </c>
      <c r="E112" s="13">
        <v>18172.635709159993</v>
      </c>
      <c r="F112" s="13">
        <v>18421.108380785001</v>
      </c>
      <c r="G112" s="13">
        <v>18219.375632404997</v>
      </c>
      <c r="H112" s="13">
        <v>19125.284546697399</v>
      </c>
      <c r="I112" s="13">
        <v>19184.101864429998</v>
      </c>
      <c r="J112" s="13">
        <v>19313.574935749999</v>
      </c>
      <c r="K112" s="13">
        <v>18938.11641703</v>
      </c>
      <c r="L112" s="13">
        <v>18507.638535450002</v>
      </c>
      <c r="M112" s="13">
        <v>18962.594431060003</v>
      </c>
      <c r="N112" s="13">
        <v>17620.240358914405</v>
      </c>
      <c r="O112" s="13">
        <v>17752.942427634403</v>
      </c>
      <c r="P112" s="13">
        <v>17974.1309635494</v>
      </c>
      <c r="Q112" s="13">
        <v>18347.507151538397</v>
      </c>
      <c r="R112" s="13">
        <v>18825.936622782403</v>
      </c>
      <c r="S112" s="13">
        <v>19324.6055157224</v>
      </c>
      <c r="T112" s="13">
        <v>21260.477334072402</v>
      </c>
      <c r="U112" s="13">
        <v>21268.298446432393</v>
      </c>
      <c r="V112" s="13">
        <v>22033.136224792397</v>
      </c>
      <c r="W112" s="13">
        <v>21870.993858832404</v>
      </c>
      <c r="X112" s="13">
        <v>21967.608695722403</v>
      </c>
      <c r="Y112" s="13">
        <v>22246.741355032402</v>
      </c>
      <c r="Z112" s="13">
        <v>19510.424117752398</v>
      </c>
      <c r="AA112" s="13">
        <v>19532.231893532396</v>
      </c>
      <c r="AB112" s="13">
        <v>19468.1443732724</v>
      </c>
      <c r="AC112" s="13">
        <v>20124.371315852401</v>
      </c>
      <c r="AD112" s="13">
        <v>19930.988902247798</v>
      </c>
      <c r="AE112" s="13">
        <v>20006.9900620224</v>
      </c>
      <c r="AF112" s="13">
        <v>20374.321214162399</v>
      </c>
      <c r="AG112" s="13">
        <v>20897.141406342398</v>
      </c>
      <c r="AH112" s="13">
        <v>20551.242692137406</v>
      </c>
      <c r="AI112" s="13">
        <v>20629.770071267394</v>
      </c>
      <c r="AJ112" s="13">
        <v>19986.718132417394</v>
      </c>
      <c r="AK112" s="13">
        <v>20118.531143022396</v>
      </c>
      <c r="AL112" s="13">
        <v>20499.714515285985</v>
      </c>
      <c r="AM112" s="13">
        <v>20510.383804168807</v>
      </c>
      <c r="AN112" s="13">
        <v>20584.388461528808</v>
      </c>
      <c r="AO112" s="13">
        <v>20381.262265789999</v>
      </c>
      <c r="AP112" s="13">
        <v>20608.116368920008</v>
      </c>
      <c r="AQ112" s="13">
        <v>20862.779873716001</v>
      </c>
      <c r="AR112" s="13">
        <v>21200.245645270999</v>
      </c>
      <c r="AS112" s="13">
        <v>19909.815189079</v>
      </c>
      <c r="AT112" s="13">
        <v>20309.923678678999</v>
      </c>
      <c r="AU112" s="13">
        <v>20628.034275334001</v>
      </c>
      <c r="AV112" s="13">
        <v>20343.834401884003</v>
      </c>
      <c r="AW112" s="13">
        <v>20348.937334533995</v>
      </c>
      <c r="AX112" s="13">
        <v>18560.818215255003</v>
      </c>
      <c r="AY112" s="13">
        <v>19072.529112744996</v>
      </c>
      <c r="AZ112" s="13">
        <v>18706.637753119001</v>
      </c>
      <c r="BA112" s="13">
        <v>18925.615945917998</v>
      </c>
      <c r="BB112" s="13">
        <v>19912.168139573012</v>
      </c>
      <c r="BC112" s="13">
        <v>19958.932941057999</v>
      </c>
      <c r="BD112" s="13">
        <v>20234.935595897998</v>
      </c>
      <c r="BE112" s="13">
        <v>19182.679225018004</v>
      </c>
      <c r="BF112" s="13">
        <v>20634.060122918007</v>
      </c>
      <c r="BG112" s="13">
        <v>20583.11938023</v>
      </c>
      <c r="BH112" s="13">
        <v>19448.226049970006</v>
      </c>
      <c r="BI112" s="13">
        <v>18857.929293080007</v>
      </c>
      <c r="BJ112" s="13">
        <v>16060.690923730001</v>
      </c>
      <c r="BK112" s="13">
        <v>16145.180663089997</v>
      </c>
      <c r="BL112" s="13">
        <v>16145.180663089997</v>
      </c>
      <c r="BM112" s="13">
        <v>15119.743870310009</v>
      </c>
      <c r="BN112" s="13">
        <v>15700.979892110003</v>
      </c>
      <c r="BO112" s="13">
        <v>15820.552882893002</v>
      </c>
      <c r="BP112" s="13">
        <v>15736.223128053003</v>
      </c>
      <c r="BQ112" s="13">
        <v>16574.098515763002</v>
      </c>
      <c r="BR112" s="13">
        <v>16056.197897721719</v>
      </c>
      <c r="BS112" s="13">
        <v>16098.304988081713</v>
      </c>
      <c r="BT112" s="13">
        <v>16058.616215373</v>
      </c>
      <c r="BU112" s="13">
        <v>16094.423389153008</v>
      </c>
      <c r="BV112" s="13">
        <v>14628.362309843005</v>
      </c>
      <c r="BW112" s="13">
        <v>14724.303501863007</v>
      </c>
      <c r="BX112" s="13">
        <v>14799.884016073005</v>
      </c>
      <c r="BY112" s="13">
        <v>15001.984638363001</v>
      </c>
      <c r="BZ112" s="13">
        <v>14821.473322772992</v>
      </c>
      <c r="CA112" s="13">
        <v>14978.588115663</v>
      </c>
      <c r="CB112" s="13">
        <v>15427.668376702999</v>
      </c>
      <c r="CC112" s="13">
        <v>15483.519253623001</v>
      </c>
      <c r="CD112" s="13">
        <v>15841.169358342997</v>
      </c>
      <c r="CE112" s="13">
        <v>16366.438069500002</v>
      </c>
      <c r="CF112" s="13">
        <v>16389.602313236999</v>
      </c>
      <c r="CG112" s="13">
        <v>16990.247231277001</v>
      </c>
      <c r="CH112" s="13">
        <v>17127.545273886997</v>
      </c>
      <c r="CI112" s="13">
        <v>17061.320740707</v>
      </c>
      <c r="CJ112" s="13">
        <v>17311.069726089998</v>
      </c>
      <c r="CK112" s="13">
        <v>17871.806110560003</v>
      </c>
      <c r="CL112" s="13">
        <v>18058.096231339994</v>
      </c>
      <c r="CM112" s="13">
        <v>18136.543730569992</v>
      </c>
      <c r="CN112" s="13">
        <v>18621.436697959994</v>
      </c>
      <c r="CO112" s="13">
        <v>18857.873640330992</v>
      </c>
      <c r="CP112" s="13">
        <v>18925.458616871005</v>
      </c>
      <c r="CQ112" s="13">
        <v>19187.544294700987</v>
      </c>
      <c r="CR112" s="13">
        <v>19276.689391540993</v>
      </c>
      <c r="CS112" s="13">
        <v>19624.731702191002</v>
      </c>
      <c r="CT112" s="13">
        <v>19945.338409650991</v>
      </c>
      <c r="CU112" s="13">
        <v>19842.612954309992</v>
      </c>
      <c r="CV112" s="13">
        <v>20424.470959230002</v>
      </c>
      <c r="CW112" s="13">
        <v>20983.190102829994</v>
      </c>
      <c r="CX112" s="13">
        <v>21283.602527650099</v>
      </c>
      <c r="CY112" s="13">
        <v>21880.123240660098</v>
      </c>
      <c r="CZ112" s="13">
        <v>22467.226037010096</v>
      </c>
      <c r="DA112" s="13">
        <v>22500.730649639998</v>
      </c>
      <c r="DB112" s="13">
        <v>22389.506559560003</v>
      </c>
      <c r="DC112" s="13">
        <v>22674.909196460005</v>
      </c>
      <c r="DD112" s="13">
        <v>22528.43860404001</v>
      </c>
      <c r="DE112" s="13">
        <v>22296.034355920005</v>
      </c>
      <c r="DF112" s="13">
        <v>22474.609337710004</v>
      </c>
      <c r="DG112" s="13">
        <v>22430.610900000003</v>
      </c>
      <c r="DH112" s="13">
        <v>20454.795601990001</v>
      </c>
      <c r="DI112" s="13">
        <v>20636.014314849999</v>
      </c>
      <c r="DJ112" s="13">
        <v>20799.795150349997</v>
      </c>
      <c r="DK112" s="13">
        <v>20937.482746689995</v>
      </c>
      <c r="DL112" s="13">
        <v>23742.795426509994</v>
      </c>
      <c r="DM112" s="13">
        <v>23994.711404589998</v>
      </c>
      <c r="DN112" s="13">
        <v>24390.21394342</v>
      </c>
      <c r="DO112" s="13">
        <v>25452.040085200002</v>
      </c>
      <c r="DP112" s="13">
        <v>25571.282134249992</v>
      </c>
      <c r="DQ112" s="13">
        <v>25640.716931829997</v>
      </c>
      <c r="DR112" s="13">
        <v>18624.280115789999</v>
      </c>
      <c r="DS112" s="13">
        <v>18374.525060709992</v>
      </c>
      <c r="DT112" s="13">
        <v>18644.402143570001</v>
      </c>
      <c r="DU112" s="13">
        <v>10908.748106850004</v>
      </c>
      <c r="DV112" s="13">
        <v>11099.740779430002</v>
      </c>
      <c r="DW112" s="13">
        <v>11135.567793429998</v>
      </c>
      <c r="DX112" s="13">
        <v>11035.358044389999</v>
      </c>
      <c r="DY112" s="13">
        <v>11365.381507750004</v>
      </c>
      <c r="DZ112" s="13">
        <v>11456.698777079999</v>
      </c>
    </row>
    <row r="113" spans="1:130" ht="13" x14ac:dyDescent="0.3">
      <c r="A113" s="12" t="s">
        <v>124</v>
      </c>
      <c r="B113" s="13">
        <v>87032.400375945988</v>
      </c>
      <c r="C113" s="13">
        <v>86395.963216625998</v>
      </c>
      <c r="D113" s="13">
        <v>85538.215167656002</v>
      </c>
      <c r="E113" s="13">
        <v>84616.726908935991</v>
      </c>
      <c r="F113" s="13">
        <v>84167.593853425904</v>
      </c>
      <c r="G113" s="13">
        <v>83572.017387125903</v>
      </c>
      <c r="H113" s="13">
        <v>83167.558741988294</v>
      </c>
      <c r="I113" s="13">
        <v>82867.107539776</v>
      </c>
      <c r="J113" s="13">
        <v>81222.325640555995</v>
      </c>
      <c r="K113" s="13">
        <v>80950.5111911985</v>
      </c>
      <c r="L113" s="13">
        <v>76809.073915514455</v>
      </c>
      <c r="M113" s="13">
        <v>76668.250716174472</v>
      </c>
      <c r="N113" s="13">
        <v>67372.306015123497</v>
      </c>
      <c r="O113" s="13">
        <v>67230.349595297506</v>
      </c>
      <c r="P113" s="13">
        <v>68048.305513370899</v>
      </c>
      <c r="Q113" s="13">
        <v>69500.122988647287</v>
      </c>
      <c r="R113" s="13">
        <v>70164.031512279515</v>
      </c>
      <c r="S113" s="13">
        <v>71163.0902177885</v>
      </c>
      <c r="T113" s="13">
        <v>73859.03455652851</v>
      </c>
      <c r="U113" s="13">
        <v>73952.0658650884</v>
      </c>
      <c r="V113" s="13">
        <v>74918.773806988407</v>
      </c>
      <c r="W113" s="13">
        <v>75028.754413288407</v>
      </c>
      <c r="X113" s="13">
        <v>75363.8905777154</v>
      </c>
      <c r="Y113" s="13">
        <v>76286.66071433539</v>
      </c>
      <c r="Z113" s="13">
        <v>65777.397635865389</v>
      </c>
      <c r="AA113" s="13">
        <v>65206.213318086418</v>
      </c>
      <c r="AB113" s="13">
        <v>65546.39780813051</v>
      </c>
      <c r="AC113" s="13">
        <v>66919.27392790241</v>
      </c>
      <c r="AD113" s="13">
        <v>66375.673819097807</v>
      </c>
      <c r="AE113" s="13">
        <v>66523.944500942409</v>
      </c>
      <c r="AF113" s="13">
        <v>67263.587581408356</v>
      </c>
      <c r="AG113" s="13">
        <v>67836.220610379358</v>
      </c>
      <c r="AH113" s="13">
        <v>67697.694005634345</v>
      </c>
      <c r="AI113" s="13">
        <v>67634.608881991342</v>
      </c>
      <c r="AJ113" s="13">
        <v>64864.678097497592</v>
      </c>
      <c r="AK113" s="13">
        <v>65776.18107300259</v>
      </c>
      <c r="AL113" s="13">
        <v>65663.61921017617</v>
      </c>
      <c r="AM113" s="13">
        <v>65656.413635584002</v>
      </c>
      <c r="AN113" s="13">
        <v>65792.741219194009</v>
      </c>
      <c r="AO113" s="13">
        <v>65326.622126763999</v>
      </c>
      <c r="AP113" s="13">
        <v>65599.318209929013</v>
      </c>
      <c r="AQ113" s="13">
        <v>66191.446789473994</v>
      </c>
      <c r="AR113" s="13">
        <v>66854.727667029001</v>
      </c>
      <c r="AS113" s="13">
        <v>67424.521635188998</v>
      </c>
      <c r="AT113" s="13">
        <v>68465.573651508996</v>
      </c>
      <c r="AU113" s="13">
        <v>69248.94950324099</v>
      </c>
      <c r="AV113" s="13">
        <v>68635.201280380992</v>
      </c>
      <c r="AW113" s="13">
        <v>68700.731643362</v>
      </c>
      <c r="AX113" s="13">
        <v>65461.891548471016</v>
      </c>
      <c r="AY113" s="13">
        <v>65700.997849580992</v>
      </c>
      <c r="AZ113" s="13">
        <v>65801.361668525002</v>
      </c>
      <c r="BA113" s="13">
        <v>66161.576379368984</v>
      </c>
      <c r="BB113" s="13">
        <v>67602.076463619014</v>
      </c>
      <c r="BC113" s="13">
        <v>66733.35664471901</v>
      </c>
      <c r="BD113" s="13">
        <v>67059.366073344994</v>
      </c>
      <c r="BE113" s="13">
        <v>65712.931544085004</v>
      </c>
      <c r="BF113" s="13">
        <v>71142.05235729499</v>
      </c>
      <c r="BG113" s="13">
        <v>69050.808867213011</v>
      </c>
      <c r="BH113" s="13">
        <v>66625.700624623016</v>
      </c>
      <c r="BI113" s="13">
        <v>65456.265368173001</v>
      </c>
      <c r="BJ113" s="13">
        <v>56340.101153592994</v>
      </c>
      <c r="BK113" s="13">
        <v>56550.811857732988</v>
      </c>
      <c r="BL113" s="13">
        <v>56550.811857732988</v>
      </c>
      <c r="BM113" s="13">
        <v>51444.942244790014</v>
      </c>
      <c r="BN113" s="13">
        <v>52140.997077970002</v>
      </c>
      <c r="BO113" s="13">
        <v>52153.735753860012</v>
      </c>
      <c r="BP113" s="13">
        <v>53273.860671480004</v>
      </c>
      <c r="BQ113" s="13">
        <v>54577.868742589999</v>
      </c>
      <c r="BR113" s="13">
        <v>54409.071243308485</v>
      </c>
      <c r="BS113" s="13">
        <v>54826.471886609994</v>
      </c>
      <c r="BT113" s="13">
        <v>55387.551992929992</v>
      </c>
      <c r="BU113" s="13">
        <v>56007.300466610002</v>
      </c>
      <c r="BV113" s="13">
        <v>49142.334993339995</v>
      </c>
      <c r="BW113" s="13">
        <v>49190.317285909994</v>
      </c>
      <c r="BX113" s="13">
        <v>49674.887326079996</v>
      </c>
      <c r="BY113" s="13">
        <v>49965.671723680003</v>
      </c>
      <c r="BZ113" s="13">
        <v>49714.621437059992</v>
      </c>
      <c r="CA113" s="13">
        <v>49862.003994090002</v>
      </c>
      <c r="CB113" s="13">
        <v>51291.894151599998</v>
      </c>
      <c r="CC113" s="13">
        <v>51783.013005959998</v>
      </c>
      <c r="CD113" s="13">
        <v>52857.647642650001</v>
      </c>
      <c r="CE113" s="13">
        <v>54316.556098720001</v>
      </c>
      <c r="CF113" s="13">
        <v>54962.668282999992</v>
      </c>
      <c r="CG113" s="13">
        <v>56251.75039062</v>
      </c>
      <c r="CH113" s="13">
        <v>57170.938549390004</v>
      </c>
      <c r="CI113" s="13">
        <v>56965.5225517</v>
      </c>
      <c r="CJ113" s="13">
        <v>57341.143078759997</v>
      </c>
      <c r="CK113" s="13">
        <v>59332.395798280006</v>
      </c>
      <c r="CL113" s="13">
        <v>60083.279772369991</v>
      </c>
      <c r="CM113" s="13">
        <v>61285.664546920001</v>
      </c>
      <c r="CN113" s="13">
        <v>62993.02004386</v>
      </c>
      <c r="CO113" s="13">
        <v>63949.241570202983</v>
      </c>
      <c r="CP113" s="13">
        <v>64660.563466372012</v>
      </c>
      <c r="CQ113" s="13">
        <v>65853.07256376298</v>
      </c>
      <c r="CR113" s="13">
        <v>67093.68854875199</v>
      </c>
      <c r="CS113" s="13">
        <v>67973.742686771991</v>
      </c>
      <c r="CT113" s="13">
        <v>68738.303486371995</v>
      </c>
      <c r="CU113" s="13">
        <v>68749.430365259992</v>
      </c>
      <c r="CV113" s="13">
        <v>69581.818795959989</v>
      </c>
      <c r="CW113" s="13">
        <v>70920.720251129984</v>
      </c>
      <c r="CX113" s="13">
        <v>71343.749186556102</v>
      </c>
      <c r="CY113" s="13">
        <v>72227.60404593221</v>
      </c>
      <c r="CZ113" s="13">
        <v>73626.910810752102</v>
      </c>
      <c r="DA113" s="13">
        <v>73876.016686999996</v>
      </c>
      <c r="DB113" s="13">
        <v>74498.216491300002</v>
      </c>
      <c r="DC113" s="13">
        <v>74899.251427159994</v>
      </c>
      <c r="DD113" s="13">
        <v>74544.575092080006</v>
      </c>
      <c r="DE113" s="13">
        <v>74149.228786859996</v>
      </c>
      <c r="DF113" s="13">
        <v>75284.162631579995</v>
      </c>
      <c r="DG113" s="13">
        <v>75210.930900000007</v>
      </c>
      <c r="DH113" s="13">
        <v>74200.240761890003</v>
      </c>
      <c r="DI113" s="13">
        <v>74942.157946930005</v>
      </c>
      <c r="DJ113" s="13">
        <v>75691.330138199992</v>
      </c>
      <c r="DK113" s="13">
        <v>76925.366596370004</v>
      </c>
      <c r="DL113" s="13">
        <v>79297.641091599988</v>
      </c>
      <c r="DM113" s="13">
        <v>80035.994150645987</v>
      </c>
      <c r="DN113" s="13">
        <v>81098.945570796001</v>
      </c>
      <c r="DO113" s="13">
        <v>84663.070727765997</v>
      </c>
      <c r="DP113" s="13">
        <v>85031.671082035988</v>
      </c>
      <c r="DQ113" s="13">
        <v>84437.130765686001</v>
      </c>
      <c r="DR113" s="13">
        <v>72376.420216746003</v>
      </c>
      <c r="DS113" s="13">
        <v>71033.233639186001</v>
      </c>
      <c r="DT113" s="13">
        <v>72639.8750611</v>
      </c>
      <c r="DU113" s="13">
        <v>77511.091619610001</v>
      </c>
      <c r="DV113" s="13">
        <v>82166.616098769999</v>
      </c>
      <c r="DW113" s="13">
        <v>84753.890327400004</v>
      </c>
      <c r="DX113" s="13">
        <v>86839.91350920999</v>
      </c>
      <c r="DY113" s="13">
        <v>87774.224183660001</v>
      </c>
      <c r="DZ113" s="13">
        <v>89184.378099210007</v>
      </c>
    </row>
    <row r="115" spans="1:130" x14ac:dyDescent="0.25">
      <c r="A115" t="s">
        <v>159</v>
      </c>
    </row>
  </sheetData>
  <mergeCells count="1">
    <mergeCell ref="A4:A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Sect_creditTotal</vt:lpstr>
      <vt:lpstr>Sect_CBs</vt:lpstr>
      <vt:lpstr>Sect_DBs</vt:lpstr>
      <vt:lpstr>Sect_FCs</vt:lpstr>
      <vt:lpstr>Sect_creditTotal!Print_Area</vt:lpstr>
      <vt:lpstr>Sect_creditTotal!Print_Titles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R00557</dc:creator>
  <cp:lastModifiedBy>Birenbra Budha</cp:lastModifiedBy>
  <dcterms:created xsi:type="dcterms:W3CDTF">2022-02-21T05:13:34Z</dcterms:created>
  <dcterms:modified xsi:type="dcterms:W3CDTF">2022-06-10T09:14:42Z</dcterms:modified>
</cp:coreProperties>
</file>