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Gita\Nepal in Data\Resource\BULK Upload\Central-Federal Government\Ministry of Finance\Publications\PDF\June 22, 2023\PDF\"/>
    </mc:Choice>
  </mc:AlternateContent>
  <bookViews>
    <workbookView xWindow="-120" yWindow="-120" windowWidth="29040" windowHeight="15840"/>
  </bookViews>
  <sheets>
    <sheet name="10.1" sheetId="2" r:id="rId1"/>
    <sheet name="10.2" sheetId="3" r:id="rId2"/>
    <sheet name="10.3" sheetId="1" r:id="rId3"/>
  </sheets>
  <definedNames>
    <definedName name="_xlnm.Print_Area" localSheetId="0">'10.1'!$A$1:$K$18</definedName>
    <definedName name="_xlnm.Print_Area" localSheetId="1">'10.2'!$A$1:$H$20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2" l="1"/>
  <c r="I15" i="2"/>
  <c r="B4" i="2"/>
  <c r="B15" i="2" s="1"/>
  <c r="B5" i="2"/>
  <c r="B6" i="2"/>
  <c r="B7" i="2"/>
  <c r="B8" i="2"/>
  <c r="B9" i="2"/>
  <c r="B10" i="2"/>
  <c r="B11" i="2"/>
  <c r="B12" i="2"/>
  <c r="B14" i="2"/>
  <c r="C15" i="2"/>
  <c r="D15" i="2"/>
  <c r="E15" i="2"/>
  <c r="F15" i="2"/>
  <c r="G15" i="2"/>
  <c r="H15" i="2"/>
  <c r="K6" i="2" l="1"/>
  <c r="K8" i="2"/>
  <c r="K12" i="2"/>
  <c r="K7" i="2"/>
  <c r="K11" i="2"/>
  <c r="K4" i="2"/>
  <c r="K10" i="2"/>
  <c r="K5" i="2"/>
  <c r="K9" i="2"/>
  <c r="K13" i="2"/>
  <c r="K14" i="2"/>
  <c r="K15" i="2" l="1"/>
</calcChain>
</file>

<file path=xl/sharedStrings.xml><?xml version="1.0" encoding="utf-8"?>
<sst xmlns="http://schemas.openxmlformats.org/spreadsheetml/2006/main" count="113" uniqueCount="86">
  <si>
    <t>सेवाको किसिम</t>
  </si>
  <si>
    <t>आर्थिक वर्ष</t>
  </si>
  <si>
    <t>०७१/७२</t>
  </si>
  <si>
    <t>०७२/७३</t>
  </si>
  <si>
    <t>०७३/७४</t>
  </si>
  <si>
    <t>०७४/७५</t>
  </si>
  <si>
    <t>०७५/७६</t>
  </si>
  <si>
    <t xml:space="preserve">०७६/७७ </t>
  </si>
  <si>
    <t xml:space="preserve">077/78 </t>
  </si>
  <si>
    <t>कुल टेलिफोन संख्या</t>
  </si>
  <si>
    <t>३,९७,६३,५८३</t>
  </si>
  <si>
    <t>टेलिफोन घनत्व</t>
  </si>
  <si>
    <t>126.72*</t>
  </si>
  <si>
    <t>पिएसटिएन</t>
  </si>
  <si>
    <t>मोबाइल</t>
  </si>
  <si>
    <t>लिमिटेड मोबिलिटी</t>
  </si>
  <si>
    <t>–</t>
  </si>
  <si>
    <t xml:space="preserve">- </t>
  </si>
  <si>
    <t>-</t>
  </si>
  <si>
    <t>जिएमपिसिएस</t>
  </si>
  <si>
    <t>कुल इन्टर्नेट ग्राहक</t>
  </si>
  <si>
    <t>कुल इन्टर्नेट घनत्व</t>
  </si>
  <si>
    <t>एडीएसल इन्टर्नेट</t>
  </si>
  <si>
    <t>जिपिआरएस</t>
  </si>
  <si>
    <t>CDMA 1x , EVDO</t>
  </si>
  <si>
    <t>Wi Max</t>
  </si>
  <si>
    <t>Dialup (PSTN+ISDN)</t>
  </si>
  <si>
    <t>Wireless Modem Optical Fiber Ethernet</t>
  </si>
  <si>
    <t>Cable Modem</t>
  </si>
  <si>
    <t>VSAT Based Internet</t>
  </si>
  <si>
    <t xml:space="preserve">०७८/७९ </t>
  </si>
  <si>
    <t>किसिम</t>
  </si>
  <si>
    <t>२०७३/७४</t>
  </si>
  <si>
    <t>२०७४/७५</t>
  </si>
  <si>
    <t>२०७५/७६</t>
  </si>
  <si>
    <t>२०७६/७७</t>
  </si>
  <si>
    <t>२०७७/७८</t>
  </si>
  <si>
    <t>नेपाली</t>
  </si>
  <si>
    <t>नेपाली/अंग्रेजी</t>
  </si>
  <si>
    <t>संस्कृत</t>
  </si>
  <si>
    <t>मैथली</t>
  </si>
  <si>
    <t>भोजपुरी</t>
  </si>
  <si>
    <t>उर्दु</t>
  </si>
  <si>
    <t>थारु</t>
  </si>
  <si>
    <t>लिम्बू</t>
  </si>
  <si>
    <t>डोटेली</t>
  </si>
  <si>
    <t>तामाङ</t>
  </si>
  <si>
    <t>राई</t>
  </si>
  <si>
    <t>अन्य</t>
  </si>
  <si>
    <t>अनुसूची १०.१: सवारी साधनहरूको संख्या</t>
  </si>
  <si>
    <t>२०७२/७३</t>
  </si>
  <si>
    <t>बस</t>
  </si>
  <si>
    <t>पिकअप</t>
  </si>
  <si>
    <t>माइक्रो बस</t>
  </si>
  <si>
    <t>टेम्पो</t>
  </si>
  <si>
    <t>मोटरसाईकल</t>
  </si>
  <si>
    <t>ई-रिक्सा</t>
  </si>
  <si>
    <t>जम्मा</t>
  </si>
  <si>
    <t>स्रोत: सञ्‍चार तथा सूचना प्रविधि मन्त्रालय, २०७9</t>
  </si>
  <si>
    <t>‍</t>
  </si>
  <si>
    <t>स्रोत : भौतिक पूर्वाधार तथा यातायात मन्त्रालय, २०७9,  प्रदेशस्थित यातायात व्यवस्था सेवा कार्यालयहरु तथा सम्वन्धित प्रादेशिक मन्त्रालयहरु, २०७9</t>
  </si>
  <si>
    <t>२०७८/७९</t>
  </si>
  <si>
    <t>2079/80*</t>
  </si>
  <si>
    <t>* आर्थिक वर्ष २०७9/80 को फागुन मसान्तसम्म</t>
  </si>
  <si>
    <r>
      <t>आ.व. २०४६</t>
    </r>
    <r>
      <rPr>
        <b/>
        <sz val="8"/>
        <rFont val="Calibri"/>
        <family val="2"/>
      </rPr>
      <t>/</t>
    </r>
    <r>
      <rPr>
        <b/>
        <sz val="8"/>
        <rFont val="Kalimati"/>
        <charset val="1"/>
      </rPr>
      <t>४७ देखि २०७१</t>
    </r>
    <r>
      <rPr>
        <b/>
        <sz val="8"/>
        <rFont val="Calibri"/>
        <family val="2"/>
      </rPr>
      <t>/</t>
    </r>
    <r>
      <rPr>
        <b/>
        <sz val="8"/>
        <rFont val="Kalimati"/>
        <charset val="1"/>
      </rPr>
      <t>७२ सम्म</t>
    </r>
  </si>
  <si>
    <r>
      <t>मिनिबस</t>
    </r>
    <r>
      <rPr>
        <sz val="8"/>
        <rFont val="Calibri"/>
        <family val="2"/>
      </rPr>
      <t>/</t>
    </r>
    <r>
      <rPr>
        <sz val="8"/>
        <rFont val="Kalimati"/>
        <charset val="1"/>
      </rPr>
      <t>मिनिट्रक</t>
    </r>
  </si>
  <si>
    <r>
      <t>कार</t>
    </r>
    <r>
      <rPr>
        <sz val="8"/>
        <rFont val="Calibri"/>
        <family val="2"/>
      </rPr>
      <t>/</t>
    </r>
    <r>
      <rPr>
        <sz val="8"/>
        <rFont val="Kalimati"/>
        <charset val="1"/>
      </rPr>
      <t>जीप</t>
    </r>
    <r>
      <rPr>
        <sz val="8"/>
        <rFont val="Calibri"/>
        <family val="2"/>
      </rPr>
      <t>/</t>
    </r>
    <r>
      <rPr>
        <sz val="8"/>
        <rFont val="Kalimati"/>
        <charset val="1"/>
      </rPr>
      <t>भ्यान</t>
    </r>
  </si>
  <si>
    <r>
      <t>टेक्टर</t>
    </r>
    <r>
      <rPr>
        <sz val="8"/>
        <rFont val="Calibri"/>
        <family val="2"/>
      </rPr>
      <t>/</t>
    </r>
    <r>
      <rPr>
        <sz val="8"/>
        <rFont val="Kalimati"/>
        <charset val="1"/>
      </rPr>
      <t>पावर टिलर</t>
    </r>
  </si>
  <si>
    <t xml:space="preserve">अंग्रेजी </t>
  </si>
  <si>
    <t xml:space="preserve">नेवारी </t>
  </si>
  <si>
    <t xml:space="preserve">हिन्दी </t>
  </si>
  <si>
    <t xml:space="preserve">तिब्बती </t>
  </si>
  <si>
    <t>स्रोतः सूचना तथा प्रसारण विभाग, २०७९</t>
  </si>
  <si>
    <t>नोट: संघीयता लागू भएपश्चात सवारी साधन दर्ता प्रदेश अन्तर्गतका यातायात कार्यालयबाट हुँदै आएको छ। यस अघि केन्द्र सरकारले प्रतिवेदन गर्दै आएको सवारी साधन प्रतिवेदन प्रणाली केही प्रदेश अन्तर्गतका यातायात कार्यालयहरुले अवलम्बन नगरेको हुँदा यस अघिको सवारीसाधन सङ्ख्याको प्रवृत्तिसँग एकरुपता कायम हुन सकेको देखिदैन।</t>
  </si>
  <si>
    <t>2073/74</t>
  </si>
  <si>
    <t>2074/75</t>
  </si>
  <si>
    <t>2075/76</t>
  </si>
  <si>
    <t>2076/77</t>
  </si>
  <si>
    <t>2077/78</t>
  </si>
  <si>
    <t>2078/79</t>
  </si>
  <si>
    <r>
      <t>क्रेन</t>
    </r>
    <r>
      <rPr>
        <sz val="8"/>
        <rFont val="Calibri"/>
        <family val="2"/>
      </rPr>
      <t>/</t>
    </r>
    <r>
      <rPr>
        <sz val="8"/>
        <rFont val="Kalimati"/>
        <charset val="1"/>
      </rPr>
      <t>डोजर</t>
    </r>
    <r>
      <rPr>
        <sz val="8"/>
        <rFont val="Calibri"/>
        <family val="2"/>
      </rPr>
      <t xml:space="preserve">/
</t>
    </r>
    <r>
      <rPr>
        <sz val="8"/>
        <rFont val="Kalimati"/>
        <charset val="1"/>
      </rPr>
      <t>एस्काभेटर</t>
    </r>
    <r>
      <rPr>
        <sz val="8"/>
        <rFont val="Calibri"/>
        <family val="2"/>
      </rPr>
      <t>/</t>
    </r>
    <r>
      <rPr>
        <sz val="8"/>
        <rFont val="Kalimati"/>
        <charset val="1"/>
      </rPr>
      <t>ट्रक</t>
    </r>
  </si>
  <si>
    <t xml:space="preserve">*फागुन मसान्तसम्म </t>
  </si>
  <si>
    <r>
      <t xml:space="preserve">  अनुसूचि 10</t>
    </r>
    <r>
      <rPr>
        <sz val="16"/>
        <color rgb="FF000000"/>
        <rFont val="Kalimati"/>
        <charset val="1"/>
      </rPr>
      <t>.</t>
    </r>
    <r>
      <rPr>
        <b/>
        <sz val="16"/>
        <color rgb="FF000000"/>
        <rFont val="Kalimati"/>
        <charset val="1"/>
      </rPr>
      <t>2: भाषागत रुपमा दर्ता भएका पत्रपत्रिकाको विवरण</t>
    </r>
  </si>
  <si>
    <t>* पुष मसान्तसम्म</t>
  </si>
  <si>
    <t xml:space="preserve">हालसम्मको 
जम्मा </t>
  </si>
  <si>
    <t>अनुसूची १०.3: दुरसञ्‍चार सेवाको अवस्था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</si>
</sst>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8"/>
      <name val="Kalimati"/>
      <charset val="1"/>
    </font>
    <font>
      <sz val="8"/>
      <name val="Kalimati"/>
      <charset val="1"/>
    </font>
    <font>
      <sz val="11"/>
      <color theme="1"/>
      <name val="Mangal"/>
      <family val="1"/>
    </font>
    <font>
      <sz val="8"/>
      <color theme="1"/>
      <name val="Kalimati"/>
      <charset val="1"/>
    </font>
    <font>
      <sz val="11"/>
      <color theme="1"/>
      <name val="Kalimati"/>
      <charset val="1"/>
    </font>
    <font>
      <sz val="8"/>
      <color theme="1"/>
      <name val="Mangal"/>
      <family val="1"/>
    </font>
    <font>
      <b/>
      <sz val="8"/>
      <name val="Calibri"/>
      <family val="2"/>
    </font>
    <font>
      <sz val="8"/>
      <name val="Calibri"/>
      <family val="2"/>
    </font>
    <font>
      <b/>
      <sz val="8"/>
      <color theme="1"/>
      <name val="Kalimati"/>
      <charset val="1"/>
    </font>
    <font>
      <b/>
      <sz val="8"/>
      <color rgb="FF000000"/>
      <name val="Kalimati"/>
      <charset val="1"/>
    </font>
    <font>
      <sz val="8"/>
      <color rgb="FF000000"/>
      <name val="Kalimati"/>
      <charset val="1"/>
    </font>
    <font>
      <sz val="8"/>
      <name val="Times New Roman"/>
      <family val="1"/>
    </font>
    <font>
      <sz val="8"/>
      <name val="Calibri"/>
      <family val="2"/>
      <scheme val="minor"/>
    </font>
    <font>
      <sz val="6"/>
      <color theme="1"/>
      <name val="Kalimati"/>
      <charset val="1"/>
    </font>
    <font>
      <sz val="6"/>
      <color theme="1"/>
      <name val="Calibri"/>
      <family val="2"/>
      <scheme val="minor"/>
    </font>
    <font>
      <sz val="9"/>
      <name val="Kalimati"/>
      <charset val="1"/>
    </font>
    <font>
      <b/>
      <sz val="9"/>
      <color theme="1"/>
      <name val="Kalimati"/>
      <charset val="1"/>
    </font>
    <font>
      <sz val="9"/>
      <name val="Fontasy Himali"/>
      <family val="5"/>
    </font>
    <font>
      <b/>
      <sz val="9"/>
      <name val="Kalimati"/>
      <charset val="1"/>
    </font>
    <font>
      <b/>
      <sz val="16"/>
      <color rgb="FF000000"/>
      <name val="Kalimati"/>
      <charset val="1"/>
    </font>
    <font>
      <sz val="16"/>
      <color rgb="FF000000"/>
      <name val="Kalimati"/>
      <charset val="1"/>
    </font>
    <font>
      <b/>
      <sz val="9"/>
      <color rgb="FF000000"/>
      <name val="Fontasy Himali"/>
      <family val="5"/>
    </font>
    <font>
      <sz val="9"/>
      <color rgb="FF000000"/>
      <name val="Fontasy Himali"/>
      <family val="5"/>
    </font>
    <font>
      <b/>
      <sz val="16"/>
      <name val="Kalimati"/>
      <charset val="1"/>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5" fillId="0" borderId="0" xfId="0" applyFont="1"/>
    <xf numFmtId="1" fontId="2" fillId="0" borderId="1" xfId="0" applyNumberFormat="1" applyFont="1" applyBorder="1" applyAlignment="1">
      <alignment horizontal="right" vertical="center" wrapText="1"/>
    </xf>
    <xf numFmtId="1" fontId="4" fillId="0" borderId="1" xfId="0" applyNumberFormat="1" applyFont="1" applyBorder="1" applyAlignment="1">
      <alignment horizontal="right" vertical="center"/>
    </xf>
    <xf numFmtId="0" fontId="2" fillId="3" borderId="1" xfId="0" applyFont="1" applyFill="1" applyBorder="1" applyAlignment="1">
      <alignment vertical="center" wrapText="1"/>
    </xf>
    <xf numFmtId="0" fontId="1" fillId="3" borderId="1" xfId="0" applyFont="1" applyFill="1" applyBorder="1" applyAlignment="1">
      <alignment vertical="center" wrapText="1"/>
    </xf>
    <xf numFmtId="0" fontId="15" fillId="0" borderId="0" xfId="0" applyFont="1"/>
    <xf numFmtId="0" fontId="14" fillId="0" borderId="0" xfId="0" applyFont="1"/>
    <xf numFmtId="0" fontId="1" fillId="3" borderId="5" xfId="0" applyFont="1" applyFill="1" applyBorder="1" applyAlignment="1">
      <alignment horizontal="center" vertical="center" wrapText="1"/>
    </xf>
    <xf numFmtId="0" fontId="0" fillId="0" borderId="0" xfId="0" applyAlignment="1">
      <alignment horizontal="center" vertical="center"/>
    </xf>
    <xf numFmtId="0" fontId="16" fillId="0" borderId="1" xfId="0" applyFont="1" applyBorder="1" applyAlignment="1">
      <alignment horizontal="right" vertical="center" wrapText="1"/>
    </xf>
    <xf numFmtId="0" fontId="17" fillId="0" borderId="1" xfId="0" applyFont="1" applyBorder="1" applyAlignment="1">
      <alignment horizontal="right"/>
    </xf>
    <xf numFmtId="0" fontId="18" fillId="0" borderId="1" xfId="0" applyFont="1" applyBorder="1" applyAlignment="1">
      <alignment horizontal="right" vertical="center" wrapText="1"/>
    </xf>
    <xf numFmtId="1" fontId="16" fillId="0" borderId="1" xfId="0" applyNumberFormat="1" applyFont="1" applyBorder="1" applyAlignment="1">
      <alignment horizontal="right" vertical="center" wrapText="1"/>
    </xf>
    <xf numFmtId="0" fontId="19" fillId="0" borderId="1" xfId="0" applyFont="1" applyBorder="1" applyAlignment="1">
      <alignment horizontal="right" vertical="center" wrapText="1"/>
    </xf>
    <xf numFmtId="0" fontId="14" fillId="0" borderId="0" xfId="0" applyFont="1" applyAlignment="1">
      <alignment vertical="center"/>
    </xf>
    <xf numFmtId="0" fontId="10" fillId="3" borderId="1" xfId="0" applyFont="1" applyFill="1" applyBorder="1" applyAlignment="1">
      <alignment vertical="center"/>
    </xf>
    <xf numFmtId="0" fontId="22" fillId="3" borderId="1" xfId="0" applyFont="1" applyFill="1" applyBorder="1" applyAlignment="1">
      <alignment horizontal="center" vertical="center"/>
    </xf>
    <xf numFmtId="0" fontId="11" fillId="3" borderId="1" xfId="0" applyFont="1" applyFill="1" applyBorder="1" applyAlignment="1">
      <alignment vertical="center"/>
    </xf>
    <xf numFmtId="0" fontId="23"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25" fillId="0" borderId="0" xfId="0" applyFont="1"/>
    <xf numFmtId="0" fontId="9" fillId="3" borderId="5" xfId="0" applyFont="1" applyFill="1" applyBorder="1" applyAlignment="1">
      <alignment horizontal="center" vertical="center" wrapText="1"/>
    </xf>
    <xf numFmtId="0" fontId="25" fillId="0" borderId="0" xfId="0" applyFont="1" applyAlignment="1">
      <alignment horizontal="center" vertical="center"/>
    </xf>
    <xf numFmtId="0" fontId="9" fillId="3" borderId="1" xfId="0" applyFont="1" applyFill="1" applyBorder="1" applyAlignment="1">
      <alignment horizontal="center" vertical="center" wrapText="1"/>
    </xf>
    <xf numFmtId="0" fontId="14" fillId="0" borderId="0" xfId="0" applyFont="1"/>
    <xf numFmtId="0" fontId="14" fillId="0" borderId="0" xfId="0" applyFont="1" applyAlignment="1">
      <alignment horizontal="left" wrapText="1"/>
    </xf>
    <xf numFmtId="0" fontId="14" fillId="2" borderId="4" xfId="0" applyFont="1" applyFill="1" applyBorder="1" applyAlignment="1">
      <alignment horizontal="left"/>
    </xf>
    <xf numFmtId="0" fontId="24" fillId="0" borderId="0" xfId="0" applyFont="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0"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center" vertical="center"/>
    </xf>
    <xf numFmtId="0" fontId="14" fillId="0" borderId="0" xfId="0" applyFont="1" applyAlignment="1">
      <alignment horizontal="right" vertical="center"/>
    </xf>
    <xf numFmtId="0" fontId="1" fillId="3" borderId="1" xfId="0" applyFont="1" applyFill="1" applyBorder="1" applyAlignment="1">
      <alignment horizontal="center" vertical="center" wrapText="1"/>
    </xf>
    <xf numFmtId="0" fontId="14" fillId="0" borderId="4" xfId="0" applyFont="1" applyBorder="1" applyAlignment="1">
      <alignment horizontal="left"/>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6" xfId="0" applyFont="1" applyFill="1" applyBorder="1" applyAlignment="1">
      <alignment horizontal="center"/>
    </xf>
    <xf numFmtId="0" fontId="24" fillId="0" borderId="7" xfId="0" applyFont="1" applyBorder="1" applyAlignment="1">
      <alignment horizontal="center"/>
    </xf>
    <xf numFmtId="0" fontId="14" fillId="0" borderId="4"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abSelected="1" view="pageBreakPreview" zoomScaleNormal="100" zoomScaleSheetLayoutView="100" workbookViewId="0">
      <selection sqref="A1:J1"/>
    </sheetView>
  </sheetViews>
  <sheetFormatPr defaultRowHeight="15" x14ac:dyDescent="0.25"/>
  <cols>
    <col min="1" max="1" width="18.5703125" customWidth="1"/>
    <col min="2" max="2" width="18" bestFit="1" customWidth="1"/>
    <col min="3" max="9" width="10.140625" bestFit="1" customWidth="1"/>
    <col min="10" max="10" width="11.140625" bestFit="1" customWidth="1"/>
    <col min="11" max="11" width="12.7109375" customWidth="1"/>
  </cols>
  <sheetData>
    <row r="1" spans="1:11" ht="30.75" x14ac:dyDescent="0.25">
      <c r="A1" s="29" t="s">
        <v>49</v>
      </c>
      <c r="B1" s="29"/>
      <c r="C1" s="29"/>
      <c r="D1" s="29"/>
      <c r="E1" s="29"/>
      <c r="F1" s="29"/>
      <c r="G1" s="29"/>
      <c r="H1" s="29"/>
      <c r="I1" s="29"/>
      <c r="J1" s="29"/>
    </row>
    <row r="2" spans="1:11" s="22" customFormat="1" ht="17.25" x14ac:dyDescent="0.25">
      <c r="A2" s="33" t="s">
        <v>31</v>
      </c>
      <c r="B2" s="30" t="s">
        <v>1</v>
      </c>
      <c r="C2" s="31"/>
      <c r="D2" s="31"/>
      <c r="E2" s="31"/>
      <c r="F2" s="31"/>
      <c r="G2" s="31"/>
      <c r="H2" s="31"/>
      <c r="I2" s="31"/>
      <c r="J2" s="31"/>
      <c r="K2" s="32"/>
    </row>
    <row r="3" spans="1:11" s="24" customFormat="1" ht="48.75" customHeight="1" x14ac:dyDescent="0.25">
      <c r="A3" s="34"/>
      <c r="B3" s="8" t="s">
        <v>64</v>
      </c>
      <c r="C3" s="8" t="s">
        <v>50</v>
      </c>
      <c r="D3" s="8" t="s">
        <v>32</v>
      </c>
      <c r="E3" s="8" t="s">
        <v>33</v>
      </c>
      <c r="F3" s="8" t="s">
        <v>34</v>
      </c>
      <c r="G3" s="8" t="s">
        <v>35</v>
      </c>
      <c r="H3" s="8" t="s">
        <v>36</v>
      </c>
      <c r="I3" s="8" t="s">
        <v>61</v>
      </c>
      <c r="J3" s="8" t="s">
        <v>62</v>
      </c>
      <c r="K3" s="23" t="s">
        <v>84</v>
      </c>
    </row>
    <row r="4" spans="1:11" ht="18" x14ac:dyDescent="0.45">
      <c r="A4" s="4" t="s">
        <v>51</v>
      </c>
      <c r="B4" s="10">
        <f>32914+3737</f>
        <v>36651</v>
      </c>
      <c r="C4" s="10">
        <v>4353</v>
      </c>
      <c r="D4" s="10">
        <v>5342</v>
      </c>
      <c r="E4" s="10">
        <v>2972</v>
      </c>
      <c r="F4" s="10">
        <v>3722</v>
      </c>
      <c r="G4" s="10">
        <v>2282</v>
      </c>
      <c r="H4" s="10">
        <v>3400</v>
      </c>
      <c r="I4" s="10">
        <v>3679</v>
      </c>
      <c r="J4" s="10">
        <v>2246</v>
      </c>
      <c r="K4" s="11">
        <f>B4+C4+D4+E4+F4+G4+H4+I4+J4</f>
        <v>64647</v>
      </c>
    </row>
    <row r="5" spans="1:11" ht="18" x14ac:dyDescent="0.45">
      <c r="A5" s="4" t="s">
        <v>65</v>
      </c>
      <c r="B5" s="12">
        <f>14719+2270</f>
        <v>16989</v>
      </c>
      <c r="C5" s="10">
        <v>4625</v>
      </c>
      <c r="D5" s="10">
        <v>2008</v>
      </c>
      <c r="E5" s="10">
        <v>1973</v>
      </c>
      <c r="F5" s="10">
        <v>2409</v>
      </c>
      <c r="G5" s="10">
        <v>998</v>
      </c>
      <c r="H5" s="10">
        <v>3078</v>
      </c>
      <c r="I5" s="10">
        <v>2160</v>
      </c>
      <c r="J5" s="10">
        <v>3239</v>
      </c>
      <c r="K5" s="11">
        <f t="shared" ref="K5:K14" si="0">B5+C5+D5+E5+F5+G5+H5+I5+J5</f>
        <v>37479</v>
      </c>
    </row>
    <row r="6" spans="1:11" ht="34.5" x14ac:dyDescent="0.45">
      <c r="A6" s="4" t="s">
        <v>80</v>
      </c>
      <c r="B6" s="12">
        <f>52981+4236</f>
        <v>57217</v>
      </c>
      <c r="C6" s="10">
        <v>8328</v>
      </c>
      <c r="D6" s="10">
        <v>12712</v>
      </c>
      <c r="E6" s="10">
        <v>12154</v>
      </c>
      <c r="F6" s="10">
        <v>13425</v>
      </c>
      <c r="G6" s="10">
        <v>4112</v>
      </c>
      <c r="H6" s="10">
        <v>6339</v>
      </c>
      <c r="I6" s="13">
        <v>8235</v>
      </c>
      <c r="J6" s="10">
        <v>3239</v>
      </c>
      <c r="K6" s="11">
        <f t="shared" si="0"/>
        <v>125761</v>
      </c>
    </row>
    <row r="7" spans="1:11" ht="18" x14ac:dyDescent="0.45">
      <c r="A7" s="4" t="s">
        <v>66</v>
      </c>
      <c r="B7" s="12">
        <f>150107+13560</f>
        <v>163667</v>
      </c>
      <c r="C7" s="10">
        <v>28361</v>
      </c>
      <c r="D7" s="10">
        <v>21292</v>
      </c>
      <c r="E7" s="10">
        <v>24338</v>
      </c>
      <c r="F7" s="10">
        <v>23019</v>
      </c>
      <c r="G7" s="10">
        <v>11211</v>
      </c>
      <c r="H7" s="10">
        <v>19140</v>
      </c>
      <c r="I7" s="10">
        <v>21242</v>
      </c>
      <c r="J7" s="10">
        <v>9849</v>
      </c>
      <c r="K7" s="11">
        <f t="shared" si="0"/>
        <v>322119</v>
      </c>
    </row>
    <row r="8" spans="1:11" ht="18" x14ac:dyDescent="0.45">
      <c r="A8" s="4" t="s">
        <v>52</v>
      </c>
      <c r="B8" s="10">
        <f>23839+6057</f>
        <v>29896</v>
      </c>
      <c r="C8" s="10">
        <v>5060</v>
      </c>
      <c r="D8" s="10">
        <v>10675</v>
      </c>
      <c r="E8" s="10">
        <v>10342</v>
      </c>
      <c r="F8" s="10">
        <v>9759</v>
      </c>
      <c r="G8" s="10">
        <v>4347</v>
      </c>
      <c r="H8" s="10">
        <v>9317</v>
      </c>
      <c r="I8" s="10">
        <v>8598</v>
      </c>
      <c r="J8" s="10">
        <v>2518</v>
      </c>
      <c r="K8" s="11">
        <f t="shared" si="0"/>
        <v>90512</v>
      </c>
    </row>
    <row r="9" spans="1:11" ht="18" x14ac:dyDescent="0.45">
      <c r="A9" s="4" t="s">
        <v>53</v>
      </c>
      <c r="B9" s="10">
        <f>2814+932</f>
        <v>3746</v>
      </c>
      <c r="C9" s="10">
        <v>1137</v>
      </c>
      <c r="D9" s="10">
        <v>841</v>
      </c>
      <c r="E9" s="10">
        <v>1934</v>
      </c>
      <c r="F9" s="10">
        <v>2330</v>
      </c>
      <c r="G9" s="10">
        <v>393</v>
      </c>
      <c r="H9" s="10">
        <v>563</v>
      </c>
      <c r="I9" s="10">
        <v>485</v>
      </c>
      <c r="J9" s="10">
        <v>286</v>
      </c>
      <c r="K9" s="11">
        <f t="shared" si="0"/>
        <v>11715</v>
      </c>
    </row>
    <row r="10" spans="1:11" ht="18" x14ac:dyDescent="0.45">
      <c r="A10" s="4" t="s">
        <v>54</v>
      </c>
      <c r="B10" s="10">
        <f>7527+1541</f>
        <v>9068</v>
      </c>
      <c r="C10" s="10">
        <v>2613</v>
      </c>
      <c r="D10" s="10">
        <v>17782</v>
      </c>
      <c r="E10" s="10">
        <v>16209</v>
      </c>
      <c r="F10" s="10">
        <v>11025</v>
      </c>
      <c r="G10" s="10">
        <v>5764</v>
      </c>
      <c r="H10" s="10">
        <v>14944</v>
      </c>
      <c r="I10" s="10">
        <v>10132</v>
      </c>
      <c r="J10" s="10">
        <v>4939</v>
      </c>
      <c r="K10" s="11">
        <f>B10+C10+D10+E10+F10+G10+H10+I10+J10</f>
        <v>92476</v>
      </c>
    </row>
    <row r="11" spans="1:11" ht="18" x14ac:dyDescent="0.45">
      <c r="A11" s="4" t="s">
        <v>55</v>
      </c>
      <c r="B11" s="12">
        <f>1371206+196383</f>
        <v>1567589</v>
      </c>
      <c r="C11" s="10">
        <v>267439</v>
      </c>
      <c r="D11" s="10">
        <v>354071</v>
      </c>
      <c r="E11" s="10">
        <v>341623</v>
      </c>
      <c r="F11" s="10">
        <v>282997</v>
      </c>
      <c r="G11" s="10">
        <v>209671</v>
      </c>
      <c r="H11" s="10">
        <v>556819</v>
      </c>
      <c r="I11" s="10">
        <v>503279</v>
      </c>
      <c r="J11" s="10">
        <v>183078</v>
      </c>
      <c r="K11" s="11">
        <f>B11+C11+D11+E11+F11+G11+H11+I11+J11</f>
        <v>4266566</v>
      </c>
    </row>
    <row r="12" spans="1:11" ht="18" x14ac:dyDescent="0.45">
      <c r="A12" s="4" t="s">
        <v>67</v>
      </c>
      <c r="B12" s="10">
        <f>93171+10524</f>
        <v>103695</v>
      </c>
      <c r="C12" s="10">
        <v>9786</v>
      </c>
      <c r="D12" s="10">
        <v>17085</v>
      </c>
      <c r="E12" s="10">
        <v>13396</v>
      </c>
      <c r="F12" s="10">
        <v>12220</v>
      </c>
      <c r="G12" s="10">
        <v>5160</v>
      </c>
      <c r="H12" s="10">
        <v>11549</v>
      </c>
      <c r="I12" s="10">
        <v>8872</v>
      </c>
      <c r="J12" s="10">
        <v>2519</v>
      </c>
      <c r="K12" s="11">
        <f>B12+C12+D12+E12+F12+G12+H12+I12+J12</f>
        <v>184282</v>
      </c>
    </row>
    <row r="13" spans="1:11" ht="18" x14ac:dyDescent="0.45">
      <c r="A13" s="4" t="s">
        <v>56</v>
      </c>
      <c r="B13" s="10">
        <v>0</v>
      </c>
      <c r="C13" s="10">
        <v>11894</v>
      </c>
      <c r="D13" s="10">
        <v>2247</v>
      </c>
      <c r="E13" s="10">
        <v>12325</v>
      </c>
      <c r="F13" s="10">
        <v>8952</v>
      </c>
      <c r="G13" s="10">
        <v>1068</v>
      </c>
      <c r="H13" s="10">
        <v>3512</v>
      </c>
      <c r="I13" s="10">
        <v>8767</v>
      </c>
      <c r="J13" s="10">
        <v>6820</v>
      </c>
      <c r="K13" s="11">
        <f>SUM(B13:J13)</f>
        <v>55585</v>
      </c>
    </row>
    <row r="14" spans="1:11" ht="18" x14ac:dyDescent="0.45">
      <c r="A14" s="4" t="s">
        <v>48</v>
      </c>
      <c r="B14" s="12">
        <f>6543+343</f>
        <v>6886</v>
      </c>
      <c r="C14" s="10">
        <v>169</v>
      </c>
      <c r="D14" s="10">
        <v>204</v>
      </c>
      <c r="E14" s="10">
        <v>348</v>
      </c>
      <c r="F14" s="10">
        <v>380</v>
      </c>
      <c r="G14" s="10">
        <v>216</v>
      </c>
      <c r="H14" s="13">
        <v>678</v>
      </c>
      <c r="I14" s="13">
        <v>134</v>
      </c>
      <c r="J14" s="10">
        <v>4</v>
      </c>
      <c r="K14" s="11">
        <f t="shared" si="0"/>
        <v>9019</v>
      </c>
    </row>
    <row r="15" spans="1:11" ht="18" x14ac:dyDescent="0.25">
      <c r="A15" s="5" t="s">
        <v>57</v>
      </c>
      <c r="B15" s="14">
        <f>SUM(B4:B14)</f>
        <v>1995404</v>
      </c>
      <c r="C15" s="14">
        <f t="shared" ref="C15:F15" si="1">SUM(C4:C14)</f>
        <v>343765</v>
      </c>
      <c r="D15" s="14">
        <f t="shared" si="1"/>
        <v>444259</v>
      </c>
      <c r="E15" s="14">
        <f t="shared" si="1"/>
        <v>437614</v>
      </c>
      <c r="F15" s="14">
        <f t="shared" si="1"/>
        <v>370238</v>
      </c>
      <c r="G15" s="14">
        <f>SUM(G4:G14)</f>
        <v>245222</v>
      </c>
      <c r="H15" s="14">
        <f t="shared" ref="H15:K15" si="2">SUM(H4:H14)</f>
        <v>629339</v>
      </c>
      <c r="I15" s="14">
        <f>SUM(I4:I14)</f>
        <v>575583</v>
      </c>
      <c r="J15" s="14">
        <f>SUM(J4:J14)</f>
        <v>218737</v>
      </c>
      <c r="K15" s="14">
        <f t="shared" si="2"/>
        <v>5260161</v>
      </c>
    </row>
    <row r="16" spans="1:11" s="6" customFormat="1" ht="18" customHeight="1" x14ac:dyDescent="0.35">
      <c r="A16" s="28" t="s">
        <v>60</v>
      </c>
      <c r="B16" s="28"/>
      <c r="C16" s="28"/>
      <c r="D16" s="28"/>
      <c r="E16" s="28"/>
      <c r="F16" s="28"/>
      <c r="G16" s="28"/>
      <c r="H16" s="28"/>
      <c r="I16" s="28"/>
      <c r="J16" s="28"/>
    </row>
    <row r="17" spans="1:11" s="6" customFormat="1" ht="18" customHeight="1" x14ac:dyDescent="0.35">
      <c r="A17" s="26" t="s">
        <v>63</v>
      </c>
      <c r="B17" s="26"/>
      <c r="C17" s="26"/>
      <c r="D17" s="26"/>
      <c r="E17" s="26"/>
      <c r="F17" s="26"/>
      <c r="G17" s="26"/>
      <c r="H17" s="26"/>
      <c r="I17" s="26"/>
      <c r="J17" s="26"/>
    </row>
    <row r="18" spans="1:11" s="6" customFormat="1" ht="30.75" customHeight="1" x14ac:dyDescent="0.35">
      <c r="A18" s="27" t="s">
        <v>73</v>
      </c>
      <c r="B18" s="27"/>
      <c r="C18" s="27"/>
      <c r="D18" s="27"/>
      <c r="E18" s="27"/>
      <c r="F18" s="27"/>
      <c r="G18" s="27"/>
      <c r="H18" s="27"/>
      <c r="I18" s="27"/>
      <c r="J18" s="27"/>
      <c r="K18" s="27"/>
    </row>
  </sheetData>
  <mergeCells count="6">
    <mergeCell ref="A17:J17"/>
    <mergeCell ref="A18:K18"/>
    <mergeCell ref="A16:J16"/>
    <mergeCell ref="A1:J1"/>
    <mergeCell ref="B2:K2"/>
    <mergeCell ref="A2:A3"/>
  </mergeCells>
  <printOptions horizontalCentered="1" verticalCentered="1"/>
  <pageMargins left="0.7" right="0.7" top="0.75" bottom="0.75" header="0.3" footer="0.3"/>
  <pageSetup paperSize="138"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75" zoomScaleSheetLayoutView="100" workbookViewId="0">
      <selection sqref="A1:H1"/>
    </sheetView>
  </sheetViews>
  <sheetFormatPr defaultRowHeight="15" x14ac:dyDescent="0.25"/>
  <cols>
    <col min="1" max="8" width="13.7109375" customWidth="1"/>
  </cols>
  <sheetData>
    <row r="1" spans="1:8" ht="30.75" x14ac:dyDescent="0.25">
      <c r="A1" s="35" t="s">
        <v>82</v>
      </c>
      <c r="B1" s="35"/>
      <c r="C1" s="35"/>
      <c r="D1" s="35"/>
      <c r="E1" s="35"/>
      <c r="F1" s="35"/>
      <c r="G1" s="35"/>
      <c r="H1" s="35"/>
    </row>
    <row r="2" spans="1:8" ht="27.75" customHeight="1" x14ac:dyDescent="0.25">
      <c r="A2" s="16" t="s">
        <v>31</v>
      </c>
      <c r="B2" s="17" t="s">
        <v>74</v>
      </c>
      <c r="C2" s="17" t="s">
        <v>75</v>
      </c>
      <c r="D2" s="17" t="s">
        <v>76</v>
      </c>
      <c r="E2" s="17" t="s">
        <v>77</v>
      </c>
      <c r="F2" s="17" t="s">
        <v>78</v>
      </c>
      <c r="G2" s="17" t="s">
        <v>79</v>
      </c>
      <c r="H2" s="17" t="s">
        <v>62</v>
      </c>
    </row>
    <row r="3" spans="1:8" ht="17.25" x14ac:dyDescent="0.25">
      <c r="A3" s="18" t="s">
        <v>37</v>
      </c>
      <c r="B3" s="19">
        <v>5017</v>
      </c>
      <c r="C3" s="19">
        <v>5141</v>
      </c>
      <c r="D3" s="19">
        <v>5290</v>
      </c>
      <c r="E3" s="19">
        <v>5304</v>
      </c>
      <c r="F3" s="19">
        <v>5304</v>
      </c>
      <c r="G3" s="19">
        <v>5307</v>
      </c>
      <c r="H3" s="19">
        <v>5307</v>
      </c>
    </row>
    <row r="4" spans="1:8" ht="17.25" x14ac:dyDescent="0.25">
      <c r="A4" s="18" t="s">
        <v>68</v>
      </c>
      <c r="B4" s="19">
        <v>495</v>
      </c>
      <c r="C4" s="19">
        <v>508</v>
      </c>
      <c r="D4" s="19">
        <v>514</v>
      </c>
      <c r="E4" s="19">
        <v>516</v>
      </c>
      <c r="F4" s="19">
        <v>516</v>
      </c>
      <c r="G4" s="19">
        <v>515</v>
      </c>
      <c r="H4" s="19">
        <v>515</v>
      </c>
    </row>
    <row r="5" spans="1:8" ht="17.25" x14ac:dyDescent="0.25">
      <c r="A5" s="18" t="s">
        <v>38</v>
      </c>
      <c r="B5" s="19">
        <v>1310</v>
      </c>
      <c r="C5" s="19">
        <v>1353</v>
      </c>
      <c r="D5" s="19">
        <v>1385</v>
      </c>
      <c r="E5" s="19">
        <v>1403</v>
      </c>
      <c r="F5" s="19">
        <v>1403</v>
      </c>
      <c r="G5" s="19">
        <v>1405</v>
      </c>
      <c r="H5" s="19">
        <v>1405</v>
      </c>
    </row>
    <row r="6" spans="1:8" ht="17.25" x14ac:dyDescent="0.25">
      <c r="A6" s="18" t="s">
        <v>69</v>
      </c>
      <c r="B6" s="19">
        <v>46</v>
      </c>
      <c r="C6" s="19">
        <v>46</v>
      </c>
      <c r="D6" s="19">
        <v>47</v>
      </c>
      <c r="E6" s="19">
        <v>48</v>
      </c>
      <c r="F6" s="19">
        <v>48</v>
      </c>
      <c r="G6" s="19">
        <v>48</v>
      </c>
      <c r="H6" s="19">
        <v>48</v>
      </c>
    </row>
    <row r="7" spans="1:8" ht="22.5" customHeight="1" x14ac:dyDescent="0.25">
      <c r="A7" s="18" t="s">
        <v>39</v>
      </c>
      <c r="B7" s="19">
        <v>5</v>
      </c>
      <c r="C7" s="19">
        <v>5</v>
      </c>
      <c r="D7" s="19">
        <v>5</v>
      </c>
      <c r="E7" s="19">
        <v>5</v>
      </c>
      <c r="F7" s="19">
        <v>5</v>
      </c>
      <c r="G7" s="19">
        <v>5</v>
      </c>
      <c r="H7" s="19">
        <v>5</v>
      </c>
    </row>
    <row r="8" spans="1:8" ht="17.25" x14ac:dyDescent="0.25">
      <c r="A8" s="18" t="s">
        <v>70</v>
      </c>
      <c r="B8" s="19">
        <v>24</v>
      </c>
      <c r="C8" s="19">
        <v>24</v>
      </c>
      <c r="D8" s="19">
        <v>24</v>
      </c>
      <c r="E8" s="19">
        <v>24</v>
      </c>
      <c r="F8" s="19">
        <v>24</v>
      </c>
      <c r="G8" s="19">
        <v>24</v>
      </c>
      <c r="H8" s="19">
        <v>24</v>
      </c>
    </row>
    <row r="9" spans="1:8" ht="17.25" x14ac:dyDescent="0.25">
      <c r="A9" s="18" t="s">
        <v>40</v>
      </c>
      <c r="B9" s="19">
        <v>46</v>
      </c>
      <c r="C9" s="19">
        <v>46</v>
      </c>
      <c r="D9" s="19">
        <v>46</v>
      </c>
      <c r="E9" s="19">
        <v>46</v>
      </c>
      <c r="F9" s="19">
        <v>46</v>
      </c>
      <c r="G9" s="19">
        <v>46</v>
      </c>
      <c r="H9" s="19">
        <v>46</v>
      </c>
    </row>
    <row r="10" spans="1:8" ht="17.25" x14ac:dyDescent="0.25">
      <c r="A10" s="18" t="s">
        <v>41</v>
      </c>
      <c r="B10" s="19">
        <v>8</v>
      </c>
      <c r="C10" s="19">
        <v>8</v>
      </c>
      <c r="D10" s="19">
        <v>8</v>
      </c>
      <c r="E10" s="19">
        <v>8</v>
      </c>
      <c r="F10" s="19">
        <v>8</v>
      </c>
      <c r="G10" s="19">
        <v>8</v>
      </c>
      <c r="H10" s="19">
        <v>8</v>
      </c>
    </row>
    <row r="11" spans="1:8" ht="17.25" x14ac:dyDescent="0.25">
      <c r="A11" s="18" t="s">
        <v>42</v>
      </c>
      <c r="B11" s="19">
        <v>8</v>
      </c>
      <c r="C11" s="19">
        <v>8</v>
      </c>
      <c r="D11" s="19">
        <v>9</v>
      </c>
      <c r="E11" s="19">
        <v>9</v>
      </c>
      <c r="F11" s="19">
        <v>9</v>
      </c>
      <c r="G11" s="19">
        <v>9</v>
      </c>
      <c r="H11" s="19">
        <v>9</v>
      </c>
    </row>
    <row r="12" spans="1:8" ht="17.25" x14ac:dyDescent="0.25">
      <c r="A12" s="18" t="s">
        <v>71</v>
      </c>
      <c r="B12" s="19">
        <v>3</v>
      </c>
      <c r="C12" s="19">
        <v>3</v>
      </c>
      <c r="D12" s="19">
        <v>3</v>
      </c>
      <c r="E12" s="19">
        <v>3</v>
      </c>
      <c r="F12" s="19">
        <v>3</v>
      </c>
      <c r="G12" s="19">
        <v>3</v>
      </c>
      <c r="H12" s="19">
        <v>3</v>
      </c>
    </row>
    <row r="13" spans="1:8" ht="17.25" x14ac:dyDescent="0.25">
      <c r="A13" s="18" t="s">
        <v>43</v>
      </c>
      <c r="B13" s="19">
        <v>13</v>
      </c>
      <c r="C13" s="19">
        <v>14</v>
      </c>
      <c r="D13" s="19">
        <v>14</v>
      </c>
      <c r="E13" s="19">
        <v>15</v>
      </c>
      <c r="F13" s="19">
        <v>15</v>
      </c>
      <c r="G13" s="19">
        <v>15</v>
      </c>
      <c r="H13" s="19">
        <v>15</v>
      </c>
    </row>
    <row r="14" spans="1:8" ht="17.25" x14ac:dyDescent="0.25">
      <c r="A14" s="18" t="s">
        <v>44</v>
      </c>
      <c r="B14" s="19">
        <v>3</v>
      </c>
      <c r="C14" s="19">
        <v>3</v>
      </c>
      <c r="D14" s="19">
        <v>3</v>
      </c>
      <c r="E14" s="19">
        <v>3</v>
      </c>
      <c r="F14" s="19">
        <v>3</v>
      </c>
      <c r="G14" s="19">
        <v>3</v>
      </c>
      <c r="H14" s="19">
        <v>3</v>
      </c>
    </row>
    <row r="15" spans="1:8" ht="17.25" x14ac:dyDescent="0.25">
      <c r="A15" s="18" t="s">
        <v>45</v>
      </c>
      <c r="B15" s="19">
        <v>5</v>
      </c>
      <c r="C15" s="19">
        <v>5</v>
      </c>
      <c r="D15" s="19">
        <v>5</v>
      </c>
      <c r="E15" s="19">
        <v>5</v>
      </c>
      <c r="F15" s="19">
        <v>5</v>
      </c>
      <c r="G15" s="19">
        <v>5</v>
      </c>
      <c r="H15" s="19">
        <v>5</v>
      </c>
    </row>
    <row r="16" spans="1:8" ht="17.25" x14ac:dyDescent="0.25">
      <c r="A16" s="18" t="s">
        <v>46</v>
      </c>
      <c r="B16" s="19">
        <v>10</v>
      </c>
      <c r="C16" s="19">
        <v>10</v>
      </c>
      <c r="D16" s="19">
        <v>14</v>
      </c>
      <c r="E16" s="19">
        <v>7</v>
      </c>
      <c r="F16" s="19">
        <v>7</v>
      </c>
      <c r="G16" s="19">
        <v>7</v>
      </c>
      <c r="H16" s="19">
        <v>7</v>
      </c>
    </row>
    <row r="17" spans="1:8" ht="17.25" x14ac:dyDescent="0.25">
      <c r="A17" s="18" t="s">
        <v>47</v>
      </c>
      <c r="B17" s="19">
        <v>2</v>
      </c>
      <c r="C17" s="19">
        <v>2</v>
      </c>
      <c r="D17" s="19">
        <v>2</v>
      </c>
      <c r="E17" s="19">
        <v>2</v>
      </c>
      <c r="F17" s="19">
        <v>2</v>
      </c>
      <c r="G17" s="19">
        <v>2</v>
      </c>
      <c r="H17" s="19">
        <v>2</v>
      </c>
    </row>
    <row r="18" spans="1:8" ht="17.25" x14ac:dyDescent="0.25">
      <c r="A18" s="18" t="s">
        <v>48</v>
      </c>
      <c r="B18" s="19">
        <v>533</v>
      </c>
      <c r="C18" s="19">
        <v>385</v>
      </c>
      <c r="D18" s="19">
        <v>390</v>
      </c>
      <c r="E18" s="19">
        <v>392</v>
      </c>
      <c r="F18" s="19">
        <v>444</v>
      </c>
      <c r="G18" s="19">
        <v>477</v>
      </c>
      <c r="H18" s="19">
        <v>542</v>
      </c>
    </row>
    <row r="19" spans="1:8" ht="17.25" x14ac:dyDescent="0.25">
      <c r="A19" s="18" t="s">
        <v>57</v>
      </c>
      <c r="B19" s="19">
        <v>7528</v>
      </c>
      <c r="C19" s="19">
        <v>7561</v>
      </c>
      <c r="D19" s="19">
        <v>7759</v>
      </c>
      <c r="E19" s="19">
        <v>7790</v>
      </c>
      <c r="F19" s="19">
        <v>7842</v>
      </c>
      <c r="G19" s="19">
        <v>7879</v>
      </c>
      <c r="H19" s="19">
        <v>7944</v>
      </c>
    </row>
    <row r="20" spans="1:8" s="7" customFormat="1" ht="12.75" x14ac:dyDescent="0.35">
      <c r="A20" s="15" t="s">
        <v>72</v>
      </c>
      <c r="G20" s="38" t="s">
        <v>81</v>
      </c>
      <c r="H20" s="38"/>
    </row>
    <row r="21" spans="1:8" ht="25.5" x14ac:dyDescent="0.25">
      <c r="A21" s="36"/>
      <c r="B21" s="37"/>
      <c r="C21" s="37"/>
    </row>
    <row r="22" spans="1:8" ht="23.25" x14ac:dyDescent="0.6">
      <c r="A22" s="1"/>
      <c r="B22" s="1"/>
      <c r="C22" s="1"/>
      <c r="D22" s="1"/>
      <c r="E22" s="1"/>
      <c r="F22" s="1"/>
      <c r="G22" s="1"/>
    </row>
  </sheetData>
  <mergeCells count="3">
    <mergeCell ref="A1:H1"/>
    <mergeCell ref="A21:C21"/>
    <mergeCell ref="G20:H20"/>
  </mergeCells>
  <phoneticPr fontId="13" type="noConversion"/>
  <printOptions horizontalCentered="1" verticalCentered="1"/>
  <pageMargins left="0.7" right="0.7" top="0.75" bottom="0.75" header="0.3" footer="0.3"/>
  <pageSetup paperSize="138" scale="9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view="pageBreakPreview" zoomScaleNormal="100" zoomScaleSheetLayoutView="100" workbookViewId="0">
      <selection activeCell="A2" sqref="A2:A3"/>
    </sheetView>
  </sheetViews>
  <sheetFormatPr defaultRowHeight="15" x14ac:dyDescent="0.25"/>
  <cols>
    <col min="1" max="1" width="16.42578125" bestFit="1" customWidth="1"/>
    <col min="2" max="2" width="15.140625" customWidth="1"/>
    <col min="3" max="7" width="12.85546875" bestFit="1" customWidth="1"/>
    <col min="8" max="8" width="12" customWidth="1"/>
    <col min="9" max="9" width="10.140625" customWidth="1"/>
    <col min="10" max="10" width="12.7109375" customWidth="1"/>
  </cols>
  <sheetData>
    <row r="1" spans="1:10" ht="30.75" x14ac:dyDescent="0.75">
      <c r="A1" s="44" t="s">
        <v>85</v>
      </c>
      <c r="B1" s="44"/>
      <c r="C1" s="44"/>
      <c r="D1" s="44"/>
      <c r="E1" s="44"/>
      <c r="F1" s="44"/>
      <c r="G1" s="44"/>
      <c r="H1" s="44"/>
      <c r="I1" s="44"/>
      <c r="J1" s="44"/>
    </row>
    <row r="2" spans="1:10" ht="18" x14ac:dyDescent="0.45">
      <c r="A2" s="39" t="s">
        <v>0</v>
      </c>
      <c r="B2" s="41" t="s">
        <v>1</v>
      </c>
      <c r="C2" s="42"/>
      <c r="D2" s="42"/>
      <c r="E2" s="42"/>
      <c r="F2" s="42"/>
      <c r="G2" s="42"/>
      <c r="H2" s="42"/>
      <c r="I2" s="42"/>
      <c r="J2" s="43"/>
    </row>
    <row r="3" spans="1:10" s="9" customFormat="1" ht="31.5" customHeight="1" x14ac:dyDescent="0.25">
      <c r="A3" s="39"/>
      <c r="B3" s="20" t="s">
        <v>2</v>
      </c>
      <c r="C3" s="20" t="s">
        <v>3</v>
      </c>
      <c r="D3" s="20" t="s">
        <v>4</v>
      </c>
      <c r="E3" s="20" t="s">
        <v>5</v>
      </c>
      <c r="F3" s="20" t="s">
        <v>6</v>
      </c>
      <c r="G3" s="20" t="s">
        <v>7</v>
      </c>
      <c r="H3" s="20" t="s">
        <v>8</v>
      </c>
      <c r="I3" s="20" t="s">
        <v>30</v>
      </c>
      <c r="J3" s="25" t="s">
        <v>62</v>
      </c>
    </row>
    <row r="4" spans="1:10" ht="17.25" x14ac:dyDescent="0.25">
      <c r="A4" s="4" t="s">
        <v>9</v>
      </c>
      <c r="B4" s="2">
        <v>28105971</v>
      </c>
      <c r="C4" s="2">
        <v>31461378</v>
      </c>
      <c r="D4" s="2">
        <v>35878843</v>
      </c>
      <c r="E4" s="2">
        <v>39202554</v>
      </c>
      <c r="F4" s="2">
        <v>41395714</v>
      </c>
      <c r="G4" s="2">
        <v>37859996</v>
      </c>
      <c r="H4" s="2" t="s">
        <v>10</v>
      </c>
      <c r="I4" s="2">
        <v>41932650</v>
      </c>
      <c r="J4" s="3">
        <v>36810496</v>
      </c>
    </row>
    <row r="5" spans="1:10" ht="17.25" x14ac:dyDescent="0.25">
      <c r="A5" s="4" t="s">
        <v>11</v>
      </c>
      <c r="B5" s="2">
        <v>106.08</v>
      </c>
      <c r="C5" s="2">
        <v>118.85</v>
      </c>
      <c r="D5" s="2">
        <v>135.41999999999999</v>
      </c>
      <c r="E5" s="2">
        <v>133.83000000000001</v>
      </c>
      <c r="F5" s="2">
        <v>140.24</v>
      </c>
      <c r="G5" s="2" t="s">
        <v>12</v>
      </c>
      <c r="H5" s="2">
        <v>128.85</v>
      </c>
      <c r="I5" s="2">
        <v>143.62</v>
      </c>
      <c r="J5" s="3">
        <v>126.04</v>
      </c>
    </row>
    <row r="6" spans="1:10" ht="17.25" x14ac:dyDescent="0.25">
      <c r="A6" s="4" t="s">
        <v>13</v>
      </c>
      <c r="B6" s="2">
        <v>845028</v>
      </c>
      <c r="C6" s="2">
        <v>852069</v>
      </c>
      <c r="D6" s="2">
        <v>684848</v>
      </c>
      <c r="E6" s="2">
        <v>860673</v>
      </c>
      <c r="F6" s="2">
        <v>677128</v>
      </c>
      <c r="G6" s="2">
        <v>783429</v>
      </c>
      <c r="H6" s="2">
        <v>563465</v>
      </c>
      <c r="I6" s="2">
        <v>483199</v>
      </c>
      <c r="J6" s="3">
        <v>449662</v>
      </c>
    </row>
    <row r="7" spans="1:10" ht="17.25" x14ac:dyDescent="0.25">
      <c r="A7" s="4" t="s">
        <v>14</v>
      </c>
      <c r="B7" s="2">
        <v>26420645</v>
      </c>
      <c r="C7" s="2">
        <v>29762155</v>
      </c>
      <c r="D7" s="2">
        <v>34172058</v>
      </c>
      <c r="E7" s="2">
        <v>37297727</v>
      </c>
      <c r="F7" s="2">
        <v>40596259</v>
      </c>
      <c r="G7" s="2">
        <v>37073662</v>
      </c>
      <c r="H7" s="2">
        <v>38952070</v>
      </c>
      <c r="I7" s="2">
        <v>41113097</v>
      </c>
      <c r="J7" s="3">
        <v>35989698</v>
      </c>
    </row>
    <row r="8" spans="1:10" ht="17.25" x14ac:dyDescent="0.25">
      <c r="A8" s="4" t="s">
        <v>15</v>
      </c>
      <c r="B8" s="2">
        <v>838556</v>
      </c>
      <c r="C8" s="2">
        <v>845412</v>
      </c>
      <c r="D8" s="2">
        <v>847316</v>
      </c>
      <c r="E8" s="2" t="s">
        <v>16</v>
      </c>
      <c r="F8" s="2" t="s">
        <v>16</v>
      </c>
      <c r="G8" s="2" t="s">
        <v>17</v>
      </c>
      <c r="H8" s="2" t="s">
        <v>18</v>
      </c>
      <c r="I8" s="2" t="s">
        <v>18</v>
      </c>
      <c r="J8" s="2" t="s">
        <v>18</v>
      </c>
    </row>
    <row r="9" spans="1:10" ht="17.25" x14ac:dyDescent="0.25">
      <c r="A9" s="4" t="s">
        <v>19</v>
      </c>
      <c r="B9" s="2">
        <v>1742</v>
      </c>
      <c r="C9" s="2">
        <v>1742</v>
      </c>
      <c r="D9" s="2">
        <v>1742</v>
      </c>
      <c r="E9" s="2">
        <v>1742</v>
      </c>
      <c r="F9" s="2">
        <v>1742</v>
      </c>
      <c r="G9" s="2">
        <v>2905</v>
      </c>
      <c r="H9" s="2">
        <v>2986</v>
      </c>
      <c r="I9" s="2">
        <v>2986</v>
      </c>
      <c r="J9" s="3">
        <v>2986</v>
      </c>
    </row>
    <row r="10" spans="1:10" ht="17.25" x14ac:dyDescent="0.25">
      <c r="A10" s="4" t="s">
        <v>20</v>
      </c>
      <c r="B10" s="2">
        <v>11569294</v>
      </c>
      <c r="C10" s="2">
        <v>13784618</v>
      </c>
      <c r="D10" s="2">
        <v>16186759</v>
      </c>
      <c r="E10" s="2">
        <v>13378001</v>
      </c>
      <c r="F10" s="2">
        <v>19441710</v>
      </c>
      <c r="G10" s="2">
        <v>22237567</v>
      </c>
      <c r="H10" s="2">
        <v>31083670</v>
      </c>
      <c r="I10" s="2">
        <v>38421698</v>
      </c>
      <c r="J10" s="3">
        <v>38137655</v>
      </c>
    </row>
    <row r="11" spans="1:10" ht="17.25" x14ac:dyDescent="0.25">
      <c r="A11" s="4" t="s">
        <v>21</v>
      </c>
      <c r="B11" s="2">
        <v>43.67</v>
      </c>
      <c r="C11" s="2">
        <v>52.03</v>
      </c>
      <c r="D11" s="2">
        <v>61.09</v>
      </c>
      <c r="E11" s="2">
        <v>45.67</v>
      </c>
      <c r="F11" s="2">
        <v>66</v>
      </c>
      <c r="G11" s="2">
        <v>74.430000000000007</v>
      </c>
      <c r="H11" s="2">
        <v>102.82</v>
      </c>
      <c r="I11" s="2">
        <v>131.62</v>
      </c>
      <c r="J11" s="3">
        <v>130.63999999999999</v>
      </c>
    </row>
    <row r="12" spans="1:10" ht="17.25" x14ac:dyDescent="0.25">
      <c r="A12" s="4" t="s">
        <v>22</v>
      </c>
      <c r="B12" s="2">
        <v>134729</v>
      </c>
      <c r="C12" s="2">
        <v>177972</v>
      </c>
      <c r="D12" s="2">
        <v>181582</v>
      </c>
      <c r="E12" s="2">
        <v>968621</v>
      </c>
      <c r="F12" s="2">
        <v>1041104</v>
      </c>
      <c r="G12" s="2">
        <v>946559</v>
      </c>
      <c r="H12" s="2">
        <v>728837</v>
      </c>
      <c r="I12" s="2">
        <v>433966</v>
      </c>
      <c r="J12" s="3">
        <v>318980</v>
      </c>
    </row>
    <row r="13" spans="1:10" ht="17.25" x14ac:dyDescent="0.25">
      <c r="A13" s="4" t="s">
        <v>23</v>
      </c>
      <c r="B13" s="2">
        <v>11088275</v>
      </c>
      <c r="C13" s="2">
        <v>13227781</v>
      </c>
      <c r="D13" s="2">
        <v>15539952</v>
      </c>
      <c r="E13" s="2" t="s">
        <v>16</v>
      </c>
      <c r="F13" s="2" t="s">
        <v>16</v>
      </c>
      <c r="G13" s="2" t="s">
        <v>18</v>
      </c>
      <c r="H13" s="2" t="s">
        <v>18</v>
      </c>
      <c r="I13" s="2" t="s">
        <v>18</v>
      </c>
      <c r="J13" s="2" t="s">
        <v>18</v>
      </c>
    </row>
    <row r="14" spans="1:10" ht="17.25" x14ac:dyDescent="0.25">
      <c r="A14" s="21" t="s">
        <v>24</v>
      </c>
      <c r="B14" s="2">
        <v>198556</v>
      </c>
      <c r="C14" s="2">
        <v>199720</v>
      </c>
      <c r="D14" s="2">
        <v>199776</v>
      </c>
      <c r="E14" s="2">
        <v>199776</v>
      </c>
      <c r="F14" s="2">
        <v>136573</v>
      </c>
      <c r="G14" s="2">
        <v>136573</v>
      </c>
      <c r="H14" s="2">
        <v>136573</v>
      </c>
      <c r="I14" s="2">
        <v>136573</v>
      </c>
      <c r="J14" s="3">
        <v>136573</v>
      </c>
    </row>
    <row r="15" spans="1:10" ht="17.25" x14ac:dyDescent="0.25">
      <c r="A15" s="21" t="s">
        <v>25</v>
      </c>
      <c r="B15" s="2">
        <v>13306</v>
      </c>
      <c r="C15" s="2">
        <v>16392</v>
      </c>
      <c r="D15" s="2">
        <v>16722</v>
      </c>
      <c r="E15" s="2">
        <v>84458</v>
      </c>
      <c r="F15" s="2">
        <v>8809</v>
      </c>
      <c r="G15" s="2">
        <v>90237</v>
      </c>
      <c r="H15" s="2">
        <v>90578</v>
      </c>
      <c r="I15" s="2">
        <v>27186</v>
      </c>
      <c r="J15" s="3" t="s">
        <v>59</v>
      </c>
    </row>
    <row r="16" spans="1:10" ht="17.25" x14ac:dyDescent="0.25">
      <c r="A16" s="21" t="s">
        <v>26</v>
      </c>
      <c r="B16" s="2">
        <v>10294</v>
      </c>
      <c r="C16" s="2">
        <v>8125</v>
      </c>
      <c r="D16" s="2">
        <v>152</v>
      </c>
      <c r="E16" s="2" t="s">
        <v>16</v>
      </c>
      <c r="F16" s="2" t="s">
        <v>16</v>
      </c>
      <c r="G16" s="2" t="s">
        <v>18</v>
      </c>
      <c r="H16" s="2" t="s">
        <v>18</v>
      </c>
      <c r="I16" s="2" t="s">
        <v>18</v>
      </c>
      <c r="J16" s="2" t="s">
        <v>18</v>
      </c>
    </row>
    <row r="17" spans="1:10" ht="22.5" x14ac:dyDescent="0.25">
      <c r="A17" s="21" t="s">
        <v>27</v>
      </c>
      <c r="B17" s="2">
        <v>52132</v>
      </c>
      <c r="C17" s="2">
        <v>47942</v>
      </c>
      <c r="D17" s="2">
        <v>54882</v>
      </c>
      <c r="E17" s="2">
        <v>242648</v>
      </c>
      <c r="F17" s="2">
        <v>243547</v>
      </c>
      <c r="G17" s="2">
        <v>223807</v>
      </c>
      <c r="H17" s="2">
        <v>211319</v>
      </c>
      <c r="I17" s="2">
        <v>99943</v>
      </c>
      <c r="J17" s="3">
        <v>66649</v>
      </c>
    </row>
    <row r="18" spans="1:10" ht="17.25" x14ac:dyDescent="0.25">
      <c r="A18" s="21" t="s">
        <v>28</v>
      </c>
      <c r="B18" s="2">
        <v>71989</v>
      </c>
      <c r="C18" s="2">
        <v>106673</v>
      </c>
      <c r="D18" s="2">
        <v>193680</v>
      </c>
      <c r="E18" s="2">
        <v>1635039</v>
      </c>
      <c r="F18" s="2">
        <v>3957629</v>
      </c>
      <c r="G18" s="2">
        <v>5482449</v>
      </c>
      <c r="H18" s="2">
        <v>7157257</v>
      </c>
      <c r="I18" s="2">
        <v>9144564</v>
      </c>
      <c r="J18" s="3">
        <v>10548188</v>
      </c>
    </row>
    <row r="19" spans="1:10" ht="17.25" x14ac:dyDescent="0.25">
      <c r="A19" s="21" t="s">
        <v>29</v>
      </c>
      <c r="B19" s="2">
        <v>13</v>
      </c>
      <c r="C19" s="2">
        <v>13</v>
      </c>
      <c r="D19" s="2">
        <v>13</v>
      </c>
      <c r="E19" s="2" t="s">
        <v>16</v>
      </c>
      <c r="F19" s="2" t="s">
        <v>16</v>
      </c>
      <c r="G19" s="2" t="s">
        <v>18</v>
      </c>
      <c r="H19" s="2" t="s">
        <v>18</v>
      </c>
      <c r="I19" s="2" t="s">
        <v>18</v>
      </c>
      <c r="J19" s="2" t="s">
        <v>18</v>
      </c>
    </row>
    <row r="20" spans="1:10" s="6" customFormat="1" ht="12.75" x14ac:dyDescent="0.35">
      <c r="A20" s="40" t="s">
        <v>58</v>
      </c>
      <c r="B20" s="40"/>
      <c r="C20" s="7"/>
      <c r="D20" s="7"/>
      <c r="E20" s="7"/>
      <c r="F20" s="7"/>
      <c r="G20" s="7"/>
      <c r="H20" s="7"/>
      <c r="I20" s="45" t="s">
        <v>83</v>
      </c>
      <c r="J20" s="45"/>
    </row>
  </sheetData>
  <mergeCells count="5">
    <mergeCell ref="A2:A3"/>
    <mergeCell ref="A20:B20"/>
    <mergeCell ref="B2:J2"/>
    <mergeCell ref="A1:J1"/>
    <mergeCell ref="I20:J20"/>
  </mergeCells>
  <printOptions horizontalCentered="1" verticalCentered="1"/>
  <pageMargins left="0.7" right="0.7" top="0.75" bottom="0.75" header="0.3" footer="0.3"/>
  <pageSetup paperSize="138"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10.1</vt:lpstr>
      <vt:lpstr>10.2</vt:lpstr>
      <vt:lpstr>10.3</vt:lpstr>
      <vt:lpstr>'10.1'!Print_Area</vt:lpstr>
      <vt:lpstr>'10.2'!Print_Area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Laxmi Adhikari</dc:creator>
  <cp:lastModifiedBy>Ramesh</cp:lastModifiedBy>
  <cp:lastPrinted>2023-06-08T07:50:08Z</cp:lastPrinted>
  <dcterms:created xsi:type="dcterms:W3CDTF">2023-05-18T05:11:55Z</dcterms:created>
  <dcterms:modified xsi:type="dcterms:W3CDTF">2023-06-23T06:12:51Z</dcterms:modified>
</cp:coreProperties>
</file>