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D:\ANNEX4WEB\"/>
    </mc:Choice>
  </mc:AlternateContent>
  <xr:revisionPtr revIDLastSave="0" documentId="13_ncr:1_{17EF0ABD-C07D-482A-8A93-13BA58CE0874}" xr6:coauthVersionLast="47" xr6:coauthVersionMax="47" xr10:uidLastSave="{00000000-0000-0000-0000-000000000000}"/>
  <bookViews>
    <workbookView xWindow="-120" yWindow="-120" windowWidth="29040" windowHeight="15840" xr2:uid="{00000000-000D-0000-FFFF-FFFF00000000}"/>
  </bookViews>
  <sheets>
    <sheet name="2.1" sheetId="66" r:id="rId1"/>
    <sheet name="2.1.1" sheetId="67" r:id="rId2"/>
    <sheet name="2.1.2" sheetId="56" r:id="rId3"/>
    <sheet name="2.2" sheetId="47" r:id="rId4"/>
    <sheet name="2.2.1" sheetId="52" r:id="rId5"/>
    <sheet name="2.2.2" sheetId="68" r:id="rId6"/>
    <sheet name="2.3" sheetId="30" r:id="rId7"/>
    <sheet name="2.4" sheetId="60" r:id="rId8"/>
    <sheet name="2.5" sheetId="61" r:id="rId9"/>
    <sheet name="2.6" sheetId="62" r:id="rId10"/>
    <sheet name="2.7_2.8" sheetId="63" r:id="rId11"/>
    <sheet name="2.9" sheetId="64" r:id="rId12"/>
    <sheet name="2.10" sheetId="65" r:id="rId13"/>
    <sheet name="2.11" sheetId="14" r:id="rId14"/>
    <sheet name="2.12" sheetId="46" r:id="rId15"/>
    <sheet name="2.13" sheetId="49" r:id="rId16"/>
  </sheets>
  <externalReferences>
    <externalReference r:id="rId17"/>
  </externalReferences>
  <definedNames>
    <definedName name="_xlnm.Print_Area" localSheetId="0">'2.1'!$A$1:$M$38</definedName>
    <definedName name="_xlnm.Print_Area" localSheetId="1">'2.1.1'!$A$1:$F$29</definedName>
    <definedName name="_xlnm.Print_Area" localSheetId="2">'2.1.2'!$A$1:$M$51</definedName>
    <definedName name="_xlnm.Print_Area" localSheetId="12">'2.10'!$A$1:$M$58</definedName>
    <definedName name="_xlnm.Print_Area" localSheetId="13">'2.11'!$A$1:$N$26</definedName>
    <definedName name="_xlnm.Print_Area" localSheetId="14">'2.12'!$A$1:$M$26</definedName>
    <definedName name="_xlnm.Print_Area" localSheetId="15">'2.13'!$A$1:$M$54</definedName>
    <definedName name="_xlnm.Print_Area" localSheetId="3">'2.2'!$A$1:$N$29</definedName>
    <definedName name="_xlnm.Print_Area" localSheetId="4">'2.2.1'!$A$1:$I$37</definedName>
    <definedName name="_xlnm.Print_Area" localSheetId="5">'2.2.2'!$A$1:$Q$20</definedName>
    <definedName name="_xlnm.Print_Area" localSheetId="6">'2.3'!$A$1:$N$25</definedName>
    <definedName name="_xlnm.Print_Area" localSheetId="7">'2.4'!$A$1:$M$77</definedName>
    <definedName name="_xlnm.Print_Area" localSheetId="8">'2.5'!$A$1:$M$74</definedName>
    <definedName name="_xlnm.Print_Area" localSheetId="9">'2.6'!$A$1:$M$12</definedName>
    <definedName name="_xlnm.Print_Area" localSheetId="10">'2.7_2.8'!$A$1:$N$31</definedName>
    <definedName name="_xlnm.Print_Area" localSheetId="11">'2.9'!$A$1:$M$62</definedName>
    <definedName name="_xlnm.Print_Titles" localSheetId="0">'2.1'!$1:$3</definedName>
    <definedName name="_xlnm.Print_Titles" localSheetId="2">'2.1.2'!$1:$3</definedName>
    <definedName name="_xlnm.Print_Titles" localSheetId="12">'2.10'!$1:$4</definedName>
    <definedName name="_xlnm.Print_Titles" localSheetId="14">'2.12'!$1:$4</definedName>
    <definedName name="_xlnm.Print_Titles" localSheetId="15">'2.13'!$2:$5</definedName>
    <definedName name="_xlnm.Print_Titles" localSheetId="4">'2.2.1'!$1:$4</definedName>
    <definedName name="_xlnm.Print_Titles" localSheetId="7">'2.4'!$1:$4</definedName>
    <definedName name="_xlnm.Print_Titles" localSheetId="8">'2.5'!$1:$4</definedName>
    <definedName name="_xlnm.Print_Titles" localSheetId="11">'2.9'!$1:$4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68" l="1"/>
  <c r="I33" i="66"/>
  <c r="E67" i="14"/>
  <c r="K67" i="14"/>
  <c r="D68" i="14"/>
  <c r="E68" i="14"/>
  <c r="F68" i="14"/>
  <c r="G68" i="14"/>
  <c r="K68" i="14"/>
  <c r="G69" i="14"/>
  <c r="H69" i="14"/>
  <c r="J69" i="14"/>
  <c r="K69" i="14"/>
  <c r="C70" i="14"/>
  <c r="F70" i="14"/>
  <c r="D71" i="14"/>
  <c r="F71" i="14"/>
  <c r="H71" i="14"/>
  <c r="I71" i="14"/>
  <c r="J72" i="14"/>
  <c r="D73" i="14"/>
  <c r="E73" i="14"/>
  <c r="H73" i="14"/>
  <c r="F74" i="14"/>
  <c r="H74" i="14"/>
  <c r="J74" i="14"/>
  <c r="K74" i="14"/>
  <c r="D75" i="14"/>
  <c r="D76" i="14"/>
  <c r="F76" i="14"/>
  <c r="G76" i="14"/>
  <c r="J76" i="14"/>
  <c r="H77" i="14"/>
  <c r="J77" i="14"/>
  <c r="F66" i="14"/>
  <c r="G58" i="14"/>
  <c r="J59" i="14"/>
  <c r="D60" i="14"/>
  <c r="F61" i="14"/>
  <c r="G61" i="14"/>
  <c r="J61" i="14"/>
  <c r="D62" i="14"/>
  <c r="E62" i="14"/>
  <c r="F62" i="14"/>
  <c r="J62" i="14"/>
  <c r="K62" i="14"/>
  <c r="C63" i="14"/>
  <c r="D63" i="14"/>
  <c r="F63" i="14"/>
  <c r="J63" i="14"/>
  <c r="K63" i="14"/>
  <c r="F64" i="14"/>
  <c r="G64" i="14"/>
  <c r="H64" i="14"/>
  <c r="I64" i="14"/>
  <c r="J64" i="14"/>
  <c r="K64" i="14"/>
  <c r="F65" i="14"/>
  <c r="G65" i="14"/>
  <c r="H65" i="14"/>
  <c r="D70" i="14"/>
  <c r="C58" i="14"/>
  <c r="D58" i="14"/>
  <c r="E58" i="14"/>
  <c r="F58" i="14"/>
  <c r="H58" i="14"/>
  <c r="I58" i="14"/>
  <c r="J58" i="14"/>
  <c r="K58" i="14"/>
  <c r="C59" i="14"/>
  <c r="D59" i="14"/>
  <c r="E59" i="14"/>
  <c r="F59" i="14"/>
  <c r="G59" i="14"/>
  <c r="H59" i="14"/>
  <c r="I59" i="14"/>
  <c r="K59" i="14"/>
  <c r="C60" i="14"/>
  <c r="E60" i="14"/>
  <c r="F60" i="14"/>
  <c r="G60" i="14"/>
  <c r="H60" i="14"/>
  <c r="I60" i="14"/>
  <c r="J60" i="14"/>
  <c r="K60" i="14"/>
  <c r="C61" i="14"/>
  <c r="D61" i="14"/>
  <c r="E61" i="14"/>
  <c r="H61" i="14"/>
  <c r="I61" i="14"/>
  <c r="K61" i="14"/>
  <c r="C62" i="14"/>
  <c r="G62" i="14"/>
  <c r="H62" i="14"/>
  <c r="I62" i="14"/>
  <c r="E63" i="14"/>
  <c r="G63" i="14"/>
  <c r="H63" i="14"/>
  <c r="I63" i="14"/>
  <c r="C64" i="14"/>
  <c r="D64" i="14"/>
  <c r="E64" i="14"/>
  <c r="C65" i="14"/>
  <c r="D65" i="14"/>
  <c r="E65" i="14"/>
  <c r="I65" i="14"/>
  <c r="J65" i="14"/>
  <c r="K65" i="14"/>
  <c r="C66" i="14"/>
  <c r="D66" i="14"/>
  <c r="E66" i="14"/>
  <c r="G66" i="14"/>
  <c r="H66" i="14"/>
  <c r="I66" i="14"/>
  <c r="J66" i="14"/>
  <c r="K66" i="14"/>
  <c r="C67" i="14"/>
  <c r="D67" i="14"/>
  <c r="F67" i="14"/>
  <c r="G67" i="14"/>
  <c r="H67" i="14"/>
  <c r="I67" i="14"/>
  <c r="J67" i="14"/>
  <c r="C68" i="14"/>
  <c r="H68" i="14"/>
  <c r="I68" i="14"/>
  <c r="J68" i="14"/>
  <c r="C69" i="14"/>
  <c r="D69" i="14"/>
  <c r="E69" i="14"/>
  <c r="F69" i="14"/>
  <c r="I69" i="14"/>
  <c r="E70" i="14"/>
  <c r="G70" i="14"/>
  <c r="H70" i="14"/>
  <c r="I70" i="14"/>
  <c r="J70" i="14"/>
  <c r="K70" i="14"/>
  <c r="C71" i="14"/>
  <c r="E71" i="14"/>
  <c r="G71" i="14"/>
  <c r="J71" i="14"/>
  <c r="K71" i="14"/>
  <c r="C72" i="14"/>
  <c r="D72" i="14"/>
  <c r="E72" i="14"/>
  <c r="F72" i="14"/>
  <c r="G72" i="14"/>
  <c r="H72" i="14"/>
  <c r="I72" i="14"/>
  <c r="K72" i="14"/>
  <c r="C73" i="14"/>
  <c r="F73" i="14"/>
  <c r="G73" i="14"/>
  <c r="I73" i="14"/>
  <c r="J73" i="14"/>
  <c r="K73" i="14"/>
  <c r="C74" i="14"/>
  <c r="D74" i="14"/>
  <c r="E74" i="14"/>
  <c r="G74" i="14"/>
  <c r="I74" i="14"/>
  <c r="C75" i="14"/>
  <c r="E75" i="14"/>
  <c r="F75" i="14"/>
  <c r="G75" i="14"/>
  <c r="H75" i="14"/>
  <c r="I75" i="14"/>
  <c r="J75" i="14"/>
  <c r="K75" i="14"/>
  <c r="C76" i="14"/>
  <c r="E76" i="14"/>
  <c r="H76" i="14"/>
  <c r="I76" i="14"/>
  <c r="K76" i="14"/>
  <c r="C77" i="14"/>
  <c r="D77" i="14"/>
  <c r="E77" i="14"/>
  <c r="F77" i="14"/>
  <c r="G77" i="14"/>
  <c r="I77" i="14"/>
  <c r="K77" i="14"/>
  <c r="L25" i="56"/>
  <c r="M25" i="56"/>
  <c r="L24" i="56"/>
  <c r="M24" i="56"/>
  <c r="L21" i="56"/>
  <c r="M21" i="56"/>
  <c r="M23" i="56"/>
  <c r="L20" i="56"/>
  <c r="L19" i="56"/>
  <c r="L22" i="56"/>
  <c r="L18" i="56"/>
  <c r="M18" i="56"/>
  <c r="M19" i="56"/>
  <c r="M22" i="56" s="1"/>
  <c r="M20" i="56"/>
  <c r="B45" i="49"/>
  <c r="C45" i="49"/>
  <c r="D45" i="49"/>
  <c r="E45" i="49"/>
  <c r="F45" i="49"/>
  <c r="G45" i="49"/>
  <c r="H45" i="49"/>
  <c r="I45" i="49"/>
  <c r="J45" i="49"/>
  <c r="K45" i="49"/>
  <c r="L45" i="49"/>
  <c r="M45" i="49"/>
  <c r="H35" i="52"/>
  <c r="I33" i="52"/>
  <c r="I32" i="52"/>
  <c r="I11" i="52"/>
  <c r="M14" i="47"/>
  <c r="M27" i="47" s="1"/>
  <c r="B33" i="66"/>
  <c r="C33" i="66"/>
  <c r="D33" i="66"/>
  <c r="E33" i="66"/>
  <c r="F33" i="66"/>
  <c r="G33" i="66"/>
  <c r="H33" i="66"/>
  <c r="J33" i="66"/>
  <c r="K33" i="66"/>
  <c r="L33" i="66"/>
  <c r="M33" i="66"/>
  <c r="B30" i="66"/>
  <c r="C30" i="66"/>
  <c r="D30" i="66"/>
  <c r="E30" i="66"/>
  <c r="F30" i="66"/>
  <c r="G30" i="66"/>
  <c r="H30" i="66"/>
  <c r="I30" i="66"/>
  <c r="J30" i="66"/>
  <c r="K30" i="66"/>
  <c r="L30" i="66"/>
  <c r="M30" i="66"/>
  <c r="B27" i="66"/>
  <c r="B22" i="66" s="1"/>
  <c r="C27" i="66"/>
  <c r="C22" i="66" s="1"/>
  <c r="D27" i="66"/>
  <c r="D22" i="66" s="1"/>
  <c r="E27" i="66"/>
  <c r="E22" i="66" s="1"/>
  <c r="F27" i="66"/>
  <c r="F22" i="66" s="1"/>
  <c r="G27" i="66"/>
  <c r="G22" i="66" s="1"/>
  <c r="H27" i="66"/>
  <c r="H23" i="66" s="1"/>
  <c r="I27" i="66"/>
  <c r="I22" i="66" s="1"/>
  <c r="J27" i="66"/>
  <c r="J22" i="66" s="1"/>
  <c r="K27" i="66"/>
  <c r="K22" i="66" s="1"/>
  <c r="L27" i="66"/>
  <c r="L22" i="66" s="1"/>
  <c r="M27" i="66"/>
  <c r="M22" i="66"/>
  <c r="B24" i="66"/>
  <c r="B23" i="66" s="1"/>
  <c r="C24" i="66"/>
  <c r="C23" i="66" s="1"/>
  <c r="D24" i="66"/>
  <c r="E24" i="66"/>
  <c r="F24" i="66"/>
  <c r="G24" i="66"/>
  <c r="H24" i="66"/>
  <c r="I24" i="66"/>
  <c r="J24" i="66"/>
  <c r="K24" i="66"/>
  <c r="L24" i="66"/>
  <c r="M24" i="66"/>
  <c r="M23" i="66" s="1"/>
  <c r="B6" i="66"/>
  <c r="B4" i="66"/>
  <c r="B21" i="66" s="1"/>
  <c r="C6" i="66"/>
  <c r="C4" i="66" s="1"/>
  <c r="C21" i="66" s="1"/>
  <c r="D6" i="66"/>
  <c r="D4" i="66" s="1"/>
  <c r="D21" i="66" s="1"/>
  <c r="E6" i="66"/>
  <c r="E4" i="66" s="1"/>
  <c r="E21" i="66" s="1"/>
  <c r="F6" i="66"/>
  <c r="F4" i="66"/>
  <c r="F21" i="66"/>
  <c r="G6" i="66"/>
  <c r="G4" i="66" s="1"/>
  <c r="G21" i="66" s="1"/>
  <c r="G36" i="66" s="1"/>
  <c r="H6" i="66"/>
  <c r="H4" i="66"/>
  <c r="H21" i="66"/>
  <c r="I6" i="66"/>
  <c r="I4" i="66" s="1"/>
  <c r="I21" i="66" s="1"/>
  <c r="J6" i="66"/>
  <c r="J4" i="66" s="1"/>
  <c r="J21" i="66" s="1"/>
  <c r="K6" i="66"/>
  <c r="K4" i="66"/>
  <c r="K21" i="66" s="1"/>
  <c r="L6" i="66"/>
  <c r="L4" i="66"/>
  <c r="L21" i="66"/>
  <c r="L36" i="66" s="1"/>
  <c r="M6" i="66"/>
  <c r="M4" i="66" s="1"/>
  <c r="M21" i="66" s="1"/>
  <c r="F11" i="67"/>
  <c r="F5" i="67"/>
  <c r="F17" i="67"/>
  <c r="G23" i="66"/>
  <c r="L23" i="66"/>
  <c r="E36" i="66" l="1"/>
  <c r="K23" i="66"/>
  <c r="K36" i="66" s="1"/>
  <c r="E23" i="66"/>
  <c r="I23" i="66"/>
  <c r="F23" i="66"/>
  <c r="F36" i="66" s="1"/>
  <c r="J23" i="66"/>
  <c r="J36" i="66" s="1"/>
  <c r="D23" i="66"/>
  <c r="D36" i="66" s="1"/>
  <c r="H22" i="66"/>
  <c r="I30" i="52"/>
  <c r="I36" i="66"/>
  <c r="H36" i="66"/>
  <c r="C36" i="66"/>
  <c r="B36" i="66"/>
  <c r="M36" i="66"/>
  <c r="I35" i="52"/>
</calcChain>
</file>

<file path=xl/sharedStrings.xml><?xml version="1.0" encoding="utf-8"?>
<sst xmlns="http://schemas.openxmlformats.org/spreadsheetml/2006/main" count="900" uniqueCount="432">
  <si>
    <t>शीर्षक</t>
  </si>
  <si>
    <t xml:space="preserve">कर </t>
  </si>
  <si>
    <t>अनुदान</t>
  </si>
  <si>
    <t>चालु खर्च</t>
  </si>
  <si>
    <t>पारिश्रमिक÷सुविधा</t>
  </si>
  <si>
    <t>मालसामान तथा सेवाको उपयोग</t>
  </si>
  <si>
    <t>व्याज र सेवा खर्च</t>
  </si>
  <si>
    <t>सामाजिक सुरक्षा</t>
  </si>
  <si>
    <t>अन्य खर्च</t>
  </si>
  <si>
    <t>पुँजीगत खर्च</t>
  </si>
  <si>
    <t>खुद ऋण लगानी</t>
  </si>
  <si>
    <t>आन्तरिक ऋण लगानी</t>
  </si>
  <si>
    <t>आन्तरिक ऋण लगानीको फिर्ता (घटाउने)</t>
  </si>
  <si>
    <t>खुद शेयर लगानी</t>
  </si>
  <si>
    <t>आन्तरिक शेयर लगानी</t>
  </si>
  <si>
    <t>बैदेशिक शेयर लगानी</t>
  </si>
  <si>
    <t>खुद बैदेशिक ऋण</t>
  </si>
  <si>
    <t>बैदेशिक ऋणको साँवा भुक्तानी</t>
  </si>
  <si>
    <t>बैदेशिक ऋण प्राप्ति (घटाउने)</t>
  </si>
  <si>
    <t>खुद आन्तरिक ऋण</t>
  </si>
  <si>
    <t>आन्तरिक ऋणको साँवा भुक्तानी</t>
  </si>
  <si>
    <t>आन्तरिक ऋण प्राप्ति (घटाउने)</t>
  </si>
  <si>
    <t>राजश्व शिर्षक</t>
  </si>
  <si>
    <t>आर्थिक वर्ष</t>
  </si>
  <si>
    <t>रु. करोडमा</t>
  </si>
  <si>
    <t>आय, मुनाफा तथा पूंजीगत लाभमा लाग्ने  कर</t>
  </si>
  <si>
    <t>एकलौटी  फर्म तथा व्यक्तिगत आयमा लाग्ने कर</t>
  </si>
  <si>
    <t>निकायको आयमा लाग्ने कर</t>
  </si>
  <si>
    <t>लगानीको आय तथा अन्य आयमा लाग्ने कर</t>
  </si>
  <si>
    <t>पारिश्रमिकमा आधारित कर</t>
  </si>
  <si>
    <t>पारिश्रमिकमा आधारित सामाजिक सुरक्षा कर</t>
  </si>
  <si>
    <t>सम्पत्ति कर</t>
  </si>
  <si>
    <t>अचल सम्पत्तिमा लाग्ने कर</t>
  </si>
  <si>
    <t>वित्तीय र पुँजीगत कारोबारमा लाग्ने कर</t>
  </si>
  <si>
    <t>वस्तु तथा सेवामा आधारित कर</t>
  </si>
  <si>
    <t>अन्तः शुल्क</t>
  </si>
  <si>
    <t>विशेष सेवामा लाग्ने कर</t>
  </si>
  <si>
    <t>पुर्वाधार सेवाको उपयोग तथा सवारी साधनमा लाग्ने कर</t>
  </si>
  <si>
    <t>वैदेशिक व्यापारमा आधारित कर</t>
  </si>
  <si>
    <t>आयातमा लाग्ने भंसार महसुल</t>
  </si>
  <si>
    <t>भंसार महसुल ­निर्यात</t>
  </si>
  <si>
    <t>वैदेशिक व्यापारमा आधारित अन्य कर</t>
  </si>
  <si>
    <t>अन्य कर</t>
  </si>
  <si>
    <t>व्यवसायले भुक्तानी गर्ने</t>
  </si>
  <si>
    <t>व्यवसाय बाहेक अन्यले भुक्तानी गर्ने</t>
  </si>
  <si>
    <t xml:space="preserve">कुल जम्मा </t>
  </si>
  <si>
    <t xml:space="preserve">२०७०/७१ </t>
  </si>
  <si>
    <t>सम्पत्तिबाट प्राप्त आय</t>
  </si>
  <si>
    <t>व्याज</t>
  </si>
  <si>
    <t>लाभांश</t>
  </si>
  <si>
    <t>दण्ड जरिवाना र जफत</t>
  </si>
  <si>
    <t>अनुदान बाहेक स्वेच्छिक हस्तान्तरण</t>
  </si>
  <si>
    <t>विविध राजस्व</t>
  </si>
  <si>
    <t>सि.नं.</t>
  </si>
  <si>
    <t>विवरण</t>
  </si>
  <si>
    <t>जम्मा</t>
  </si>
  <si>
    <t>शिर्षक</t>
  </si>
  <si>
    <t>संस्थानमा ऋण लगानी</t>
  </si>
  <si>
    <t>१. द्विपक्षीय</t>
  </si>
  <si>
    <t xml:space="preserve">   अनुदान</t>
  </si>
  <si>
    <t xml:space="preserve">   ऋण</t>
  </si>
  <si>
    <t>२. बहुपक्षीय</t>
  </si>
  <si>
    <t>ऋण</t>
  </si>
  <si>
    <t xml:space="preserve">३. जम्मा   </t>
  </si>
  <si>
    <t>अघिल्लो वर्षसम्मको बाँकी</t>
  </si>
  <si>
    <t>यो वर्ष प्राप्त भएको</t>
  </si>
  <si>
    <t>यो वर्ष साँवा तिरेको</t>
  </si>
  <si>
    <t>यो वर्ष व्याज तिरेको</t>
  </si>
  <si>
    <t>खूद तिर्न बाँकी ऋण</t>
  </si>
  <si>
    <t>अप्रत्यक्ष</t>
  </si>
  <si>
    <t>जम्मा बैदेशिक ऋण</t>
  </si>
  <si>
    <t>खुद तिर्न बाँकी ऋण</t>
  </si>
  <si>
    <t>ग. अन्य</t>
  </si>
  <si>
    <t>२. विकास ऋणपत्र</t>
  </si>
  <si>
    <t>ग. वित्तीय संस्थाहरु</t>
  </si>
  <si>
    <t>ङ. सरकारी व्यावसायिक संस्थानहरु</t>
  </si>
  <si>
    <t>च. निजी क्षेत्रका ब्यावसायिक संस्थाहरू</t>
  </si>
  <si>
    <t>ज. सेवामुलक संस्थाहरू</t>
  </si>
  <si>
    <t>ङ. कर्मचारी संचय कोष</t>
  </si>
  <si>
    <t>च. सरकारी व्यावसायिक संस्थानहरु</t>
  </si>
  <si>
    <t>ज. सेवामुलक संस्थाहरु</t>
  </si>
  <si>
    <t xml:space="preserve">झ. निजी क्षेत्र </t>
  </si>
  <si>
    <t xml:space="preserve">ख. निजी क्षेत्र </t>
  </si>
  <si>
    <t xml:space="preserve">  अन्य</t>
  </si>
  <si>
    <t>२०७०/७१</t>
  </si>
  <si>
    <t>बजेट बचत (-) न्यून (+)</t>
  </si>
  <si>
    <t>बचत (­) न्यून (+)</t>
  </si>
  <si>
    <t>विनिमय दरको फरकले घट/बढ भएको</t>
  </si>
  <si>
    <t>१. ट्रेजरी विल</t>
  </si>
  <si>
    <t>क. नेपाल राष्ट्र बैंक</t>
  </si>
  <si>
    <t>ख. वाणिज्य बैंकहरु</t>
  </si>
  <si>
    <t>४. नागरिक बचत पत्र</t>
  </si>
  <si>
    <t xml:space="preserve">  वाणिज्य बैंकहरू</t>
  </si>
  <si>
    <t>३. राष्ट्रिय बचतपत्र</t>
  </si>
  <si>
    <t>क. नेपाल राष्ट्र बैक (दोस्रो बजार)</t>
  </si>
  <si>
    <t>ग. वैदेशिक रोजगार ऋणपत्र</t>
  </si>
  <si>
    <t>५. विशेष ऋणपत्र</t>
  </si>
  <si>
    <t xml:space="preserve">  १. नेपाल राष्ट्र बैंक</t>
  </si>
  <si>
    <t xml:space="preserve">  २. वाणिज्य बैंकहरु</t>
  </si>
  <si>
    <t xml:space="preserve">  ३. कर्मचारी संचय कोष</t>
  </si>
  <si>
    <t xml:space="preserve">  ४. ब्यक्ति</t>
  </si>
  <si>
    <t xml:space="preserve">  नेपाल राष्ट्र बैंक</t>
  </si>
  <si>
    <t>वस्तु तथा विक्रीबाट प्राप्त रकम</t>
  </si>
  <si>
    <t>क. २५ वर्षे विशेष ऋणपत्र (ने.रा.बैंक)</t>
  </si>
  <si>
    <t>मूल्य अभिवृद्धि कर (मू.अ.क.)</t>
  </si>
  <si>
    <t>२०७१/७२</t>
  </si>
  <si>
    <t xml:space="preserve">२०७1/७2 </t>
  </si>
  <si>
    <t>2072/73</t>
  </si>
  <si>
    <t>2071/72</t>
  </si>
  <si>
    <t>२०७२/७३</t>
  </si>
  <si>
    <t>2070/71</t>
  </si>
  <si>
    <t>२०७1/७२</t>
  </si>
  <si>
    <t>२०७३/७४</t>
  </si>
  <si>
    <t>2073/74</t>
  </si>
  <si>
    <t xml:space="preserve">२०७२/७३  </t>
  </si>
  <si>
    <t>207२/7३</t>
  </si>
  <si>
    <t xml:space="preserve">२०७३/७४ </t>
  </si>
  <si>
    <t>2074/75</t>
  </si>
  <si>
    <t>२०७४/७५</t>
  </si>
  <si>
    <t xml:space="preserve">२०७3/७4 </t>
  </si>
  <si>
    <t>01 सामान्य सार्वजनिक सेवा</t>
  </si>
  <si>
    <t>01.1 कार्यकारी र विधायिकाको निकाय, वित्तिय र वैदेशिक मामिला</t>
  </si>
  <si>
    <t>01.2 बाह्रय आर्थिक सहायता</t>
  </si>
  <si>
    <t>01.3 सामान्य सेवा</t>
  </si>
  <si>
    <t>01.4 सामान्य आधारभूत  सेवा</t>
  </si>
  <si>
    <t>01.5 सामान्य अनुसन्धान तथा विकास सेवा</t>
  </si>
  <si>
    <t>01.7 सार्वजनिक ऋण कारोवार</t>
  </si>
  <si>
    <t>01.8 विभिन्न तहका सरकारहरु बीच हुने सामान्य प्रकृतिको हस्तान्तरण</t>
  </si>
  <si>
    <t>02 रक्षा</t>
  </si>
  <si>
    <t>02.1 सैनिक सुरक्षा</t>
  </si>
  <si>
    <t>02.2 नागरिक सुरक्षा</t>
  </si>
  <si>
    <t>02.5 रक्षा - अन्यत्र वर्गिकृत नभएको</t>
  </si>
  <si>
    <t>03 सार्वजनिक शान्ति सुरक्षा</t>
  </si>
  <si>
    <t>03.1 प्रहरी सेवा</t>
  </si>
  <si>
    <t>03.2 अग्नी नियन्त्रण सेवा</t>
  </si>
  <si>
    <t>03.3 न्यायालय</t>
  </si>
  <si>
    <t>03.4 कारागार</t>
  </si>
  <si>
    <t>03.6 सार्वजनिक शान्ति सुरक्षा - अन्यत्र वर्गिकृत नभएको</t>
  </si>
  <si>
    <t>04 आर्थिक मामिला</t>
  </si>
  <si>
    <t>04.1 सामान्य आर्थिक, व्यापारिक र श्रम</t>
  </si>
  <si>
    <t>04.2 कृषि, वन , मत्स्यपालन तथा शिकार</t>
  </si>
  <si>
    <t>04.3 इन्धन तथा उर्जा</t>
  </si>
  <si>
    <t>04.4 खानी , उत्पादन तथा निर्माण</t>
  </si>
  <si>
    <t>04.5 यातायात</t>
  </si>
  <si>
    <t>04.6 संचार</t>
  </si>
  <si>
    <t>04.7 अन्य उद्योगहरु</t>
  </si>
  <si>
    <t>04.8 अनुसन्धान तथा विकास - आर्थिक मामिला</t>
  </si>
  <si>
    <t>04.9 आर्थिक मामीला - अन्यत्र वर्गिकृत नभएको</t>
  </si>
  <si>
    <t>05 वातावरण संरक्षण</t>
  </si>
  <si>
    <t>05.1 फोहोर मैला व्यवस्थापन</t>
  </si>
  <si>
    <t>05.2 ढल व्यवस्थापन</t>
  </si>
  <si>
    <t>05.4 जैविक विविधता र भू-संरक्षण</t>
  </si>
  <si>
    <t>05.5 अनुसन्धान तथा विकास पर्यावरण संरक्षण</t>
  </si>
  <si>
    <t>05.6 वातावरण संरक्षण - अन्यत्र वर्गिकृत नभएको</t>
  </si>
  <si>
    <t>06 आवास तथा सामुदायिक सुविधा</t>
  </si>
  <si>
    <t>06.1 आवास विकास</t>
  </si>
  <si>
    <t>06.2 सामुदायिक विकास</t>
  </si>
  <si>
    <t>06.3 खानेपानी</t>
  </si>
  <si>
    <t>06.6 आवास तथा सामुदायिक सुविधा - अन्यत्र उल्लेख नभएको</t>
  </si>
  <si>
    <t>07 स्वास्थ्य</t>
  </si>
  <si>
    <t>07.1 औषधी उत्पादन,उपकरण तथा औजार</t>
  </si>
  <si>
    <t>07.2 वहिरंङ्ग सेवा</t>
  </si>
  <si>
    <t>07.3 अस्पताल सेवा</t>
  </si>
  <si>
    <t>07.4 सार्वजनिक स्वास्थ्य सेवा</t>
  </si>
  <si>
    <t>07.5 अनुसन्धान सेवा</t>
  </si>
  <si>
    <t>07.6  स्वास्थ्य - अन्यत्र वर्गिकृत नभएको</t>
  </si>
  <si>
    <t>08 मनोरंजन,संस्कृति तथा धर्म</t>
  </si>
  <si>
    <t>08.1 मनोरंजनात्मक र खेलकुद सेवाहरु</t>
  </si>
  <si>
    <t>08.2 सांस्कृतिक सेवा</t>
  </si>
  <si>
    <t>08.3 प्रसारण तथा प्रकाशन सेवा</t>
  </si>
  <si>
    <t>08.5 अनुसन्धान तथा विकास ,संस्कृतिक र धार्मिक</t>
  </si>
  <si>
    <t>09 शिक्षा</t>
  </si>
  <si>
    <t>09.1 पूर्व प्राथमिक र  प्राथमिक शिक्षा</t>
  </si>
  <si>
    <t>09.2 माध्यमिक शिक्षा</t>
  </si>
  <si>
    <t>09.5 तहमा वर्गिकृत नहुने शिक्षा (अनौपचारिक शिक्षा)</t>
  </si>
  <si>
    <t>09.6 शिक्षाको लागि सहायक सेवाहरु</t>
  </si>
  <si>
    <t>09.8 शिक्षा अन्यत्र वर्गिकृत नभएको</t>
  </si>
  <si>
    <t>10 सामाजिक सुरक्षा</t>
  </si>
  <si>
    <t>10.4 परिवार र शिशु कल्याण</t>
  </si>
  <si>
    <t>10.7 सामाजिक असमावेशी</t>
  </si>
  <si>
    <t>10.8 सामाजिक सुरक्षा - अनुसन्धान तथा विकास</t>
  </si>
  <si>
    <t>10.9 सामाजिक सुरक्षा - अन्यत्र वर्गिकृत नभएको</t>
  </si>
  <si>
    <t>०१ सामान्य सार्वजनिक सेवा</t>
  </si>
  <si>
    <t>वैदेशिक शेयर लगानी</t>
  </si>
  <si>
    <t>२०७4/७5</t>
  </si>
  <si>
    <t>207४/7५</t>
  </si>
  <si>
    <t>खर्च (चालु+पूँजीगत)</t>
  </si>
  <si>
    <t>वित्तीय व्यवस्था (खुद)</t>
  </si>
  <si>
    <t>नगद मौज्दात र बेरुजु</t>
  </si>
  <si>
    <t>अन्य राजस्व (गैरकर राजस्व)</t>
  </si>
  <si>
    <t>अन्य</t>
  </si>
  <si>
    <t>01.6 सामान्य सेवा ­ अन्य वर्गिकृत नभएको</t>
  </si>
  <si>
    <t>वैदेशिक अनुदान प्राप्ति</t>
  </si>
  <si>
    <t xml:space="preserve"> </t>
  </si>
  <si>
    <t xml:space="preserve">  २०७०/७१  </t>
  </si>
  <si>
    <t xml:space="preserve">  २०७१/७२ </t>
  </si>
  <si>
    <t xml:space="preserve">  २०७२/७३ </t>
  </si>
  <si>
    <t xml:space="preserve"> २०७३/७४  </t>
  </si>
  <si>
    <t>ट्रेजरी विल</t>
  </si>
  <si>
    <t>विकास ऋणपत्र</t>
  </si>
  <si>
    <t>नागरिक वचतपत्र</t>
  </si>
  <si>
    <t>वैदेशिक रोजगार वचतपत्र</t>
  </si>
  <si>
    <t>कुल भुक्तानी</t>
  </si>
  <si>
    <t>विशेष ऋणपत्र</t>
  </si>
  <si>
    <t>खुद निष्काशन</t>
  </si>
  <si>
    <t>घ. कर्मचारी संचय कोष</t>
  </si>
  <si>
    <t xml:space="preserve">छ. निजी क्षेत्र </t>
  </si>
  <si>
    <t>घ. राष्ट्रिय वीमा संस्थान</t>
  </si>
  <si>
    <t>छ. निजी क्षेत्रका व्यावसायिक संस्थाहरू</t>
  </si>
  <si>
    <t>छ. कूल ट्रेजरी विल तथा ऋणपत्रहरू</t>
  </si>
  <si>
    <t>२०७5/७6</t>
  </si>
  <si>
    <t>2075/76</t>
  </si>
  <si>
    <t>09.7 शिक्षा अनुसन्धान विकास</t>
  </si>
  <si>
    <t>01.6 सामान्य सेवा - अन्यत्र वर्गिकृत नभएको</t>
  </si>
  <si>
    <t>सडक मर्मत तथा सुधार दस्तुर</t>
  </si>
  <si>
    <t>सडक निर्माण तथा सम्भार दस्तुर</t>
  </si>
  <si>
    <t>पूर्वाधार कर</t>
  </si>
  <si>
    <t>अन्त: शुल्क आयात</t>
  </si>
  <si>
    <t>स्वास्थ्य सेवा कर</t>
  </si>
  <si>
    <t>सवारी साधन कर (सवारी दर्ता, वार्षिक सवारी कर तथा पटके सवारी कर)</t>
  </si>
  <si>
    <t>पूर्वाधार सेवाको उपयोगमा लाग्ने कर</t>
  </si>
  <si>
    <t>कुल संकलित राजस्व</t>
  </si>
  <si>
    <t>संघ</t>
  </si>
  <si>
    <t>प्रदेश</t>
  </si>
  <si>
    <t>स्थानीय तह</t>
  </si>
  <si>
    <t>राजस्व संकेत</t>
  </si>
  <si>
    <t>(रू. करोडमा)</t>
  </si>
  <si>
    <t>स्वास्थ्य जोखिम कर उत्पादन</t>
  </si>
  <si>
    <t>स्वास्थ्य जोखिम कर आयात</t>
  </si>
  <si>
    <t>जम्मा (३३११०+३३१३०)</t>
  </si>
  <si>
    <t>207६/7७</t>
  </si>
  <si>
    <t xml:space="preserve">207५/7६      </t>
  </si>
  <si>
    <t>२०७५/७६</t>
  </si>
  <si>
    <t>२०७६/७७</t>
  </si>
  <si>
    <t>2076/77</t>
  </si>
  <si>
    <t xml:space="preserve">बाँडफाँड भएको राजस्व </t>
  </si>
  <si>
    <t xml:space="preserve">2074/75      </t>
  </si>
  <si>
    <t>२०७6/७7</t>
  </si>
  <si>
    <t>10.5 बेरोजगार</t>
  </si>
  <si>
    <t>05.5अनुसन्धान तथा विकास पर्यावरण संरक्षण</t>
  </si>
  <si>
    <t xml:space="preserve">संघीय सरकारले प्राप्त गरेको रोयल्टी </t>
  </si>
  <si>
    <t xml:space="preserve">३. अन्य  </t>
  </si>
  <si>
    <t>* सि.वि.पास, २० बर्षे विशेष ऋणपत्र र वन क्षतिपुर्ति विशेष ऋणपत्र समावेश छ।</t>
  </si>
  <si>
    <t>फागुनसम्मको</t>
  </si>
  <si>
    <t>बाँडफाँट हुने बाहेक अन्य स्रोतबाट प्राप्त मु.अ.कर</t>
  </si>
  <si>
    <t>बाँडफाँट हुने कर राजस्व</t>
  </si>
  <si>
    <t>राजस्व शीर्षक</t>
  </si>
  <si>
    <t>संस्थानमा शेयर लगानी</t>
  </si>
  <si>
    <t>वैदेशिक ऋणको साँवा भुक्तानी</t>
  </si>
  <si>
    <t>कुल निष्काशन</t>
  </si>
  <si>
    <t>राष्ट्रिय वचतपत्र</t>
  </si>
  <si>
    <t>वस्तु तथा सेवामा लाग्ने अन्य कर</t>
  </si>
  <si>
    <t xml:space="preserve">२०७2/७3 </t>
  </si>
  <si>
    <t>2077/78</t>
  </si>
  <si>
    <t>२०७७/७८</t>
  </si>
  <si>
    <t>03.5 अनुसन्धान तथा विकास- सार्वजनिक शान्ति सुरक्षा</t>
  </si>
  <si>
    <t>06.5 अनुसन्धान तथा विकास- आवास तथा सामुदायिक सुविधा</t>
  </si>
  <si>
    <t>08.4 धार्मिक तथा अन्य सामाजिक सेवा</t>
  </si>
  <si>
    <t>10.4 वृद्ध वृद्धा</t>
  </si>
  <si>
    <t>7.6स्वास्थ्य अन्यत्र वर्गिकृत नभएको</t>
  </si>
  <si>
    <t>207७/7८</t>
  </si>
  <si>
    <t>10.5 बेरोजगारी</t>
  </si>
  <si>
    <t>207७/78</t>
  </si>
  <si>
    <t>05.3 प्रदुषण न्यूनिकरण</t>
  </si>
  <si>
    <t>09.4 उच्च शिक्षा</t>
  </si>
  <si>
    <t>5.3  प्रदुषण न्यूनीकरण</t>
  </si>
  <si>
    <t>कुल तिर्न बाँकी ऋण</t>
  </si>
  <si>
    <t xml:space="preserve">विनिमय दरको फरकले घट/बढ भएको </t>
  </si>
  <si>
    <t xml:space="preserve">नोट: विदेशी विनिमय दरको फरकले गर्दा प्रत्येक आर्थिक वर्षको तिर्न बाँकी ऋण रकममा फरक पर्न सक्दछ। गत वर्ष कारोबार भई प्रविष्ट हुन बाँकी रहेका रकमहरू चालु आर्थिक वर्षमा प्रविष्टि गरिएकोले अघिल्लो वर्षसम्मको बाँकी रकम फरक पर्न गएको हो।  </t>
  </si>
  <si>
    <t>गैरकर राजस्व (रोयल्टी समेत)</t>
  </si>
  <si>
    <t>शिक्षा सेवा कर-शैक्षिक संस्था</t>
  </si>
  <si>
    <t>शिक्षा सेवा कर- वैदेशिक अध्ययन</t>
  </si>
  <si>
    <t>फागुनसम्म</t>
  </si>
  <si>
    <t xml:space="preserve">2077/78 </t>
  </si>
  <si>
    <t>बीमादावी प्राप्ति</t>
  </si>
  <si>
    <t>अन्य राजस्व र प्रदुषण नियन्त्रण शुल्क</t>
  </si>
  <si>
    <t>सरकारीघर, जग्गा, गुडवील बिक्रीबाट प्राप्त रकम</t>
  </si>
  <si>
    <t>भाडा र रोयल्टी तथा पर्यटन शुल्क/घरजग्गा रजिष्ट्रेशन</t>
  </si>
  <si>
    <t>प्रशासनिक सेवा शुल्क र दस्तुर</t>
  </si>
  <si>
    <t>14220-६०</t>
  </si>
  <si>
    <t>जम्मा गैरकर राजस्व-बाँडफाँट नहुने</t>
  </si>
  <si>
    <t>वस्तु तथा सेवा विक्रीबाट प्राप्त रकम/प्रशासनिक शुल्क र दस्तुर</t>
  </si>
  <si>
    <t>14150-90</t>
  </si>
  <si>
    <t>संघीय सरकारको गैरकर राजस्व</t>
  </si>
  <si>
    <t>वित्तीय व्यवस्था (कुल)</t>
  </si>
  <si>
    <t>कुल गार्हस्थ्य उत्पादन</t>
  </si>
  <si>
    <t>कुल सरकारी खर्च</t>
  </si>
  <si>
    <t>पूँजीगत खर्च</t>
  </si>
  <si>
    <t>वित्तीय व्यवस्था</t>
  </si>
  <si>
    <t>कुल राजस्व</t>
  </si>
  <si>
    <t>कर</t>
  </si>
  <si>
    <t>गैरकर</t>
  </si>
  <si>
    <t>वैदेशिक अनुदान</t>
  </si>
  <si>
    <t>बेरुजु र नगद मौज्दात</t>
  </si>
  <si>
    <t>आन्तरिक ऋण लगानी फिर्ता</t>
  </si>
  <si>
    <t>कुल आय</t>
  </si>
  <si>
    <t>बजेट सन्तुलन (वचत(‌+)/न्यून(-)</t>
  </si>
  <si>
    <t>राजस्व सन्तुलन (वचत(‌+)/न्यून(-)</t>
  </si>
  <si>
    <t>आन्तरिक ऋण परिचालन</t>
  </si>
  <si>
    <t>वैदेशिक ऋण</t>
  </si>
  <si>
    <t>आन्तरिक ऋण</t>
  </si>
  <si>
    <t>ऋण सेवा खर्च (ब्याज र सावाँ)</t>
  </si>
  <si>
    <t>सावाँ भुक्तानी</t>
  </si>
  <si>
    <t>ब्याज सेवा खर्च</t>
  </si>
  <si>
    <t>अन्तर्राष्ट्रिय विकास सहायता उपयोग</t>
  </si>
  <si>
    <t>अन्तर्राष्ट्रिय विकास सहायता परिचालन</t>
  </si>
  <si>
    <t>शेयर तथा ऋण लगानी</t>
  </si>
  <si>
    <t>राजस्व (बाँडफाँट अघिको)</t>
  </si>
  <si>
    <t>खुद सार्वजनिक ऋण</t>
  </si>
  <si>
    <t>कुल संघीय आय #</t>
  </si>
  <si>
    <t>संघीय राजस्व #</t>
  </si>
  <si>
    <t>संघीय बजेट सन्तुलन (वचत(‌+)/न्यून(-) #</t>
  </si>
  <si>
    <t>संघीय राजस्व सन्तुलन (वचत(‌+)/न्यून(-) #</t>
  </si>
  <si>
    <t>अन्तर्राष्ट्रिय विकास सहायता प्रतिबद्धता</t>
  </si>
  <si>
    <t>खुद चालु खर्च</t>
  </si>
  <si>
    <t>खर्च विवरण</t>
  </si>
  <si>
    <t>अनुदान हस्तान्तरण</t>
  </si>
  <si>
    <t>नोट: अनुदान हस्तान्तरणलाई तीन तहको कुल खर्चमा समावेश गरिएको छैन।</t>
  </si>
  <si>
    <t>एकिकृत खर्च</t>
  </si>
  <si>
    <t>जम्मा (अनुदान हस्तान्तरण सहित)</t>
  </si>
  <si>
    <t>जम्मा (अनुदान हस्तान्तरण बाहेक)</t>
  </si>
  <si>
    <t>2078/79</t>
  </si>
  <si>
    <t>२०७7/७8</t>
  </si>
  <si>
    <t xml:space="preserve">मुल्य अभिवृद्धि कर </t>
  </si>
  <si>
    <t xml:space="preserve">अन्तःशुल्क </t>
  </si>
  <si>
    <t>२०७7/७८</t>
  </si>
  <si>
    <t xml:space="preserve">  २०७0/७१</t>
  </si>
  <si>
    <t>२०७8/७९</t>
  </si>
  <si>
    <t>01.6 अन्य सामान्य सेवा</t>
  </si>
  <si>
    <t xml:space="preserve">07.6 स्वास्थ्य- अन्यत्र वर्गीकृत नभएको </t>
  </si>
  <si>
    <t>01.4 सामान्य आधारभूत सेवा</t>
  </si>
  <si>
    <t>03.6 सार्वजनिक शात्ति सुरक्षा अन्यत्र वर्गीकृत नभएको</t>
  </si>
  <si>
    <t>08 मनोरञ्जन संस्कृति र धर्म</t>
  </si>
  <si>
    <t>08.1 मनोरञ्जनात्मक र खेलकुद सेवाहरू</t>
  </si>
  <si>
    <r>
      <t xml:space="preserve">ग. अन्य ऋणपत्र </t>
    </r>
    <r>
      <rPr>
        <vertAlign val="superscript"/>
        <sz val="9"/>
        <rFont val="Times New Roman"/>
        <family val="1"/>
      </rPr>
      <t>*</t>
    </r>
  </si>
  <si>
    <t>अनुदान (ग्रान्ट्स)</t>
  </si>
  <si>
    <t>सहायता (सब्सीडी)</t>
  </si>
  <si>
    <t>बाँडफाँट हुने रोयल्टी (संघीय सरकारले मात्र संकलन गरेको)</t>
  </si>
  <si>
    <t xml:space="preserve">जम्मा(आई एम.एफ. प्रमिसरी नोटबाहेक) </t>
  </si>
  <si>
    <t>कुल जम्मा</t>
  </si>
  <si>
    <t>आर्थिक वर्ष 2075/76 देखि खर्चतर्फ सोझै भुक्तानी रकम समावेश गरिएको छ।</t>
  </si>
  <si>
    <t># आर्थिक वर्ष 2075/76 देखि खर्चतर्फ सोझै भुक्तानी रकम समावेश गरिएको छ।</t>
  </si>
  <si>
    <t xml:space="preserve"># नेपाल राष्ट्र बैंकको तथ्यांक प्रयोग गरिएकोले म.ले.नि.का. को तथ्यांकसँग फरक पर्न सक्नेछ। </t>
  </si>
  <si>
    <t>नोट: आर्थिक वर्ष २०७६/७७ देखिको अन्तशुल्क राजस्वमा स्वास्थ्य जोखिम कर (उत्पादन र आयात) पनि समावेश गरिएको छ। कतिपय राजस्व शीर्षकमा अन्यत्र जानुपर्ने राजस्व समेत प्रविष्ट भएको कारण आर्थिक वर्षको फागुनको तुलनामा आर्थिक वर्षको अन्त्यमा केही शीर्षकहरुमा राजस्व न्यून देखिन गएको छ।</t>
  </si>
  <si>
    <t>नोट: कतिपय राजस्व शीर्षकमा अन्यत्र जानुपर्ने राजस्व समेत प्रविष्ट भएको कारण आर्थिक वर्षको फागुनको तुलनामा आर्थिक वर्षको अन्त्यमा केही शीर्षकहरुमा राजस्व न्यून देखिन गएको छ।</t>
  </si>
  <si>
    <t xml:space="preserve">अनुसूची २.१: सरकारी खर्च र साधनको स्रोत   </t>
  </si>
  <si>
    <t xml:space="preserve">अनुसूची २.१.१: संघ, प्रदेश र स्थानीय तहको एकिकृत खर्च विवरण </t>
  </si>
  <si>
    <t xml:space="preserve">अनुसूची २.१.२: सार्वजनिक वित्तका चरहरु </t>
  </si>
  <si>
    <t>अनुसूची २.२.१ : संघीय सञ्‍चित कोषमा दाखिला भएको कर राजस्व (बाँडफाँट नहुने कर राजस्व)</t>
  </si>
  <si>
    <t xml:space="preserve">अनुसूची २.२.२: संघ, प्रदेश र स्थानीय तहबीच बाँडफाँट हुने कर राजस्वको विवरण              </t>
  </si>
  <si>
    <t>अनुसूची २.३: गैह्रकर राजस्व</t>
  </si>
  <si>
    <t>अनुसूची २.६: ऋणको साँवा भुक्तानी, संस्थानहरुमा ऋण तथा शेयर लगानी</t>
  </si>
  <si>
    <t>अनुसूची २.७: स्वीकृत वैदेशिक सहायता रकम (स्रोत अनुसार)</t>
  </si>
  <si>
    <t>अनुसूची २.८: वैदेशिक सहायता उपयोग (स्रोत अनुसार)</t>
  </si>
  <si>
    <t>अनुसूची २.१३: सरकारी ऋणपत्रहरू र ट्रेजरी विलहरूको स्वामित्वको विवरण</t>
  </si>
  <si>
    <r>
      <t>संघीय सरकारको राजस्व 
(आ.व.२०७५/७६ पछिको मात्र)</t>
    </r>
    <r>
      <rPr>
        <sz val="12"/>
        <rFont val="Kalimati"/>
        <charset val="1"/>
      </rPr>
      <t>#</t>
    </r>
  </si>
  <si>
    <t>संघीय राजस्व र अनुदान (बेरुजु र नगद मौज्दात सहित)#</t>
  </si>
  <si>
    <t>कुल राजस्व र अनुदान (बेरुजु र नगद मौज्दात सहित)</t>
  </si>
  <si>
    <t xml:space="preserve"> (रु.करोडमा)</t>
  </si>
  <si>
    <t>207९/80</t>
  </si>
  <si>
    <t>संघीय सरकारको राजस्व र अनुदान (बेरुजु र नगद मौज्दातसहित)</t>
  </si>
  <si>
    <t>२०७८/७९</t>
  </si>
  <si>
    <t>२०७8/७9</t>
  </si>
  <si>
    <t xml:space="preserve">2078/79 </t>
  </si>
  <si>
    <t>2079/80</t>
  </si>
  <si>
    <t>स्रोत : महालेखा नियन्त्रक कार्यालय, 2079</t>
  </si>
  <si>
    <t>स्रोत: अर्थ मन्त्रालय/महालेखा नियन्त्रक कार्यालय/नेपाल राष्ट्र बैङ्क, २०७9</t>
  </si>
  <si>
    <t>स्रोत: महालेखा नियन्त्रक कार्यालय, २०७9</t>
  </si>
  <si>
    <t>33311-मू. अ. क. -उत्पादन संकलन</t>
  </si>
  <si>
    <t>33312-मू. अ. क. -आयात संकलन</t>
  </si>
  <si>
    <t>33313-मू. अ. क. -वस्तु बिक्री र वितरण संकलन</t>
  </si>
  <si>
    <t>33314-मू. अ. क. -परामर्श तथा ठेक्का संकलन</t>
  </si>
  <si>
    <t>33315-मू. अ. क. -पर्यटन सेवा संकलन</t>
  </si>
  <si>
    <t>33316-मू. अ. क. -संचार सेवा, विमा, हवाई उडान र अन्य सेवा संकलन</t>
  </si>
  <si>
    <t>33317-मू. अ. क. -बेदर्तावालाबाट गर्ने संकलन</t>
  </si>
  <si>
    <t>33331-सुर्तिजन्य पदार्थ - संकलन</t>
  </si>
  <si>
    <t>33332-मदिरा  - संकलन</t>
  </si>
  <si>
    <t>33333-वियर - संकलन</t>
  </si>
  <si>
    <t>33334-अन्य औद्योगिक उत्पादन - संकलन</t>
  </si>
  <si>
    <t>स्रोत: महालेखा नियन्त्रक कार्यालय, 2079</t>
  </si>
  <si>
    <t>२०७9/८०</t>
  </si>
  <si>
    <t>स्रोत  :  महालेखा नियन्त्रक कार्यालय, २०७9</t>
  </si>
  <si>
    <t xml:space="preserve">09.7 शिक्षा अनुसन्धान विकास </t>
  </si>
  <si>
    <t>स्रोत : अर्थ मन्त्रालय, 207९</t>
  </si>
  <si>
    <t xml:space="preserve">स्रोत: महालेखा नियन्त्रक कार्यालय, 207९                                                                                            </t>
  </si>
  <si>
    <t>207८/7९</t>
  </si>
  <si>
    <t>207८/७९</t>
  </si>
  <si>
    <t>207८/79</t>
  </si>
  <si>
    <t>2079/८०</t>
  </si>
  <si>
    <t>स्रोत : महालेखा नियन्त्रक कार्यालय र सार्वजनिक ऋण व्यवस्थापन कार्यालय, 2079</t>
  </si>
  <si>
    <t xml:space="preserve">स्रोत: नेपाल राष्ट्र बैंक, 2079                                                                                                                  </t>
  </si>
  <si>
    <t>२०७8/79</t>
  </si>
  <si>
    <t>09.1 पूर्व प्राथमिक र प्राथमिक शिक्षा</t>
  </si>
  <si>
    <t xml:space="preserve">     </t>
  </si>
  <si>
    <r>
      <t>मूल्य</t>
    </r>
    <r>
      <rPr>
        <sz val="8"/>
        <color indexed="8"/>
        <rFont val="Mangal"/>
        <family val="1"/>
      </rPr>
      <t xml:space="preserve"> </t>
    </r>
    <r>
      <rPr>
        <sz val="8"/>
        <color indexed="8"/>
        <rFont val="Kalimati"/>
        <charset val="1"/>
      </rPr>
      <t>अभिवृद्धि कर</t>
    </r>
  </si>
  <si>
    <t>अन्त:शुल्क</t>
  </si>
  <si>
    <t>आयकर</t>
  </si>
  <si>
    <r>
      <t>भन्सार</t>
    </r>
    <r>
      <rPr>
        <sz val="8"/>
        <color indexed="8"/>
        <rFont val="Mangal"/>
        <family val="1"/>
      </rPr>
      <t xml:space="preserve"> </t>
    </r>
    <r>
      <rPr>
        <sz val="8"/>
        <color indexed="8"/>
        <rFont val="Kalimati"/>
        <charset val="1"/>
      </rPr>
      <t>महसुल</t>
    </r>
  </si>
  <si>
    <r>
      <t>११४६८.१५</t>
    </r>
    <r>
      <rPr>
        <sz val="8"/>
        <color indexed="8"/>
        <rFont val="Fontasy Himali"/>
        <family val="5"/>
      </rPr>
      <t xml:space="preserve">   11468</t>
    </r>
    <r>
      <rPr>
        <sz val="8"/>
        <color indexed="8"/>
        <rFont val="Kalimati"/>
        <charset val="1"/>
      </rPr>
      <t>.</t>
    </r>
    <r>
      <rPr>
        <sz val="8"/>
        <color indexed="8"/>
        <rFont val="Fontasy Himali"/>
        <family val="5"/>
      </rPr>
      <t>15</t>
    </r>
    <r>
      <rPr>
        <sz val="8"/>
        <color indexed="8"/>
        <rFont val="Kalimati"/>
        <charset val="1"/>
      </rPr>
      <t>११४६८.१५</t>
    </r>
    <r>
      <rPr>
        <sz val="8"/>
        <color indexed="8"/>
        <rFont val="Fontasy Himali"/>
        <family val="5"/>
      </rPr>
      <t xml:space="preserve"> </t>
    </r>
  </si>
  <si>
    <t>‍</t>
  </si>
  <si>
    <t>वैदेशिक अनुदानबाट भएको वित्तीय व्यवस्थातर्फको खर्च/ श्रोत खुल्न बाँकी</t>
  </si>
  <si>
    <t>वित्तीय तथा पूँजीगत कारोवारमा लाग्ने कर</t>
  </si>
  <si>
    <t>सम्पत्ति तथा पूँजीगत कारोबारमा लाग्ने कर</t>
  </si>
  <si>
    <t>द्रष्टव्य: आर्थिक वर्ष २०७८/७९ मा प्रदेश सरकारले संकलन गरेको कुल रोयल्टी (बाँडफाँट हुने) रू. १ अर्ब ८ करोड ५५ लाख १४ हजार ८ सय ८४ समेत गरी कुल रोयल्टी संकलन (बाँडफाँट हुने) रू. ६ अर्ब २८ करोड ३३ लाख ९७ हजार ८ सय ८३ रहेको थियो। कुल रोयल्टीमध्ये संघले बाँडफाँट मार्फत रू.२ अर्ब ८६ करोड १४ लाख प्राप्त गरेको र बाँडफाँट गर्न बाँकी रकम रू. ५६ करोड ६ लाख समेत संघको रोयल्टी समावेश गरी तालिकामा रू.३ अर्ब ४२ करोड २० लाख राखिएको छ।</t>
  </si>
  <si>
    <t>वैदेशिक ऋणबाट भएको वित्तीय व्यवस्थातर्फको खर्च/ नखुलेको रकम</t>
  </si>
  <si>
    <t>3331</t>
  </si>
  <si>
    <t>3333</t>
  </si>
  <si>
    <t xml:space="preserve">स्रोत :  महालेखा नियन्त्रक कार्यालय, २०७९                   </t>
  </si>
  <si>
    <t>नोट: वैदेशिक अनुदान प्राप्तितर्फ सोझै भुक्तानी मार्फत आएको अनुदानलाई समावेश गरिएको छैन। यस अनुसूचीमा प्रयोग भएका तथ्याङ्कहरु मलेनिकाको तथ्याङ्कसँग केही फरक पर्न सक्नेछ।</t>
  </si>
  <si>
    <t>11316/51</t>
  </si>
  <si>
    <t>स्रोत : सार्वजनिक ऋण व्यवस्थापन कार्यालय/नेपाल राष्ट्र बैङ्क, २०७९</t>
  </si>
  <si>
    <t>अनुसूची २.९: वैदेशिक अनुदानको सेवा तथा कार्यगत उपयोग विवरण</t>
  </si>
  <si>
    <t xml:space="preserve"> (रू. करोडमा)</t>
  </si>
  <si>
    <t>स्रोत : महालेखा नियन्त्रक कार्यालय 2079</t>
  </si>
  <si>
    <t>स्रोतः- महालेखा नियन्त्रक कार्यालय, 2079</t>
  </si>
  <si>
    <t xml:space="preserve">अनुसूची 2.१०: वैदेशिक ऋणको उपयोग विवरण </t>
  </si>
  <si>
    <t>अनुसूची २.११: खुद वैदेशिक ऋण</t>
  </si>
  <si>
    <t>ख. आई एम.एफ. प्रमिसरी नोट (ने.रा.वैंक)*</t>
  </si>
  <si>
    <t>२०७9/80</t>
  </si>
  <si>
    <t>अनुसूची २.२: कर राजस्व</t>
  </si>
  <si>
    <t>व्यक्तिगत सम्पतीमा लाग्ने वार्षिक कर</t>
  </si>
  <si>
    <t>खर्च 
शीर्षक नं.</t>
  </si>
  <si>
    <t xml:space="preserve">अनुसूची २.१२: खुद आन्तरिक ऋण निष्काशन </t>
  </si>
  <si>
    <t xml:space="preserve">(रू. करोडमा) </t>
  </si>
  <si>
    <t>नोट: सार्वजनिक ऋण व्यवस्थापन कार्यालयको तथ्याङ्क  नेपाल राष्ट्र बैंकको तथ्याङ्कसँग केहि फरक पर्न सक्नेछ।</t>
  </si>
  <si>
    <t>* नखुलेको</t>
  </si>
  <si>
    <r>
      <t># आर्थिक वर्ष २०७५/७६ देखि (</t>
    </r>
    <r>
      <rPr>
        <b/>
        <sz val="8"/>
        <rFont val="Kalimati"/>
        <charset val="1"/>
      </rPr>
      <t>क)</t>
    </r>
    <r>
      <rPr>
        <sz val="8"/>
        <rFont val="Kalimati"/>
        <charset val="1"/>
      </rPr>
      <t xml:space="preserve"> मूल्य अभिवृद्धि कर तथा अन्त:शुल्क (आन्तरिक उत्पादनको) ३० प्रतिशत  (</t>
    </r>
    <r>
      <rPr>
        <b/>
        <sz val="8"/>
        <rFont val="Kalimati"/>
        <charset val="1"/>
      </rPr>
      <t>ख)</t>
    </r>
    <r>
      <rPr>
        <sz val="8"/>
        <rFont val="Kalimati"/>
        <charset val="1"/>
      </rPr>
      <t xml:space="preserve">  रोयल्टी संकलनको ५० प्रतिशत र (</t>
    </r>
    <r>
      <rPr>
        <b/>
        <sz val="8"/>
        <rFont val="Kalimati"/>
        <charset val="1"/>
      </rPr>
      <t>ग)</t>
    </r>
    <r>
      <rPr>
        <sz val="8"/>
        <rFont val="Kalimati"/>
        <charset val="1"/>
      </rPr>
      <t xml:space="preserve">  संघीयता पूर्व केन्द्र सरकारले संकलन गर्ने घरवहाल कर, रजिष्ट्रेशन कर र सवारी साधन कर संवैधानिक व्यवस्था बमोजिम हाल प्रदेश र स्थानीय तहले संकलन गर्ने हुँदा उक्त रकम (क+ख+ग) संघीय राजस्वमा समावेश गरिएको छैन।</t>
    </r>
  </si>
  <si>
    <t xml:space="preserve">अनुसूची २.४: चालु खर्चको सेवा तथा कार्यगत विवरण </t>
  </si>
  <si>
    <t>अनुसूची २.५: पुँजीगत खर्चको सेवा तथा कार्यगत विवरण</t>
  </si>
  <si>
    <t>आर्थिक वर्ष २०७7/७8</t>
  </si>
  <si>
    <t>आर्थिक वर्ष २०७८/७९</t>
  </si>
  <si>
    <t>फागुन सम्म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</si>
</sst>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0.0"/>
    <numFmt numFmtId="166" formatCode="0.00_)"/>
    <numFmt numFmtId="167" formatCode="d/mm/yy;@"/>
    <numFmt numFmtId="168" formatCode="[$-4000439]0"/>
    <numFmt numFmtId="169" formatCode="[$-4000439]0.0"/>
    <numFmt numFmtId="170" formatCode="[$-4000439]0.00"/>
    <numFmt numFmtId="171" formatCode="[$-4000439]0.000"/>
    <numFmt numFmtId="172" formatCode="[$-4000439]0.##"/>
    <numFmt numFmtId="173" formatCode="[$-4000439]0.###"/>
    <numFmt numFmtId="174" formatCode="[$-4000439]0.#####"/>
    <numFmt numFmtId="175" formatCode="[$-4000439]0.0000"/>
  </numFmts>
  <fonts count="74" x14ac:knownFonts="1">
    <font>
      <sz val="10"/>
      <name val="Arial"/>
    </font>
    <font>
      <sz val="16"/>
      <name val="Preeti"/>
    </font>
    <font>
      <sz val="12"/>
      <name val="Preeti"/>
    </font>
    <font>
      <sz val="8"/>
      <name val="Arial"/>
      <family val="2"/>
    </font>
    <font>
      <sz val="10"/>
      <name val="Preeti"/>
    </font>
    <font>
      <sz val="10"/>
      <name val="Arial"/>
      <family val="2"/>
    </font>
    <font>
      <sz val="8"/>
      <name val="Preeti"/>
    </font>
    <font>
      <sz val="16"/>
      <name val="Arial"/>
      <family val="2"/>
    </font>
    <font>
      <b/>
      <sz val="16"/>
      <name val="Arial"/>
      <family val="2"/>
    </font>
    <font>
      <sz val="10"/>
      <name val="Arial"/>
      <family val="2"/>
    </font>
    <font>
      <sz val="10"/>
      <name val="Kalimati"/>
      <charset val="1"/>
    </font>
    <font>
      <b/>
      <sz val="10"/>
      <name val="Kalimati"/>
      <charset val="1"/>
    </font>
    <font>
      <b/>
      <sz val="11"/>
      <name val="Kalimati"/>
      <charset val="1"/>
    </font>
    <font>
      <b/>
      <sz val="8"/>
      <name val="Kalimati"/>
      <charset val="1"/>
    </font>
    <font>
      <sz val="8"/>
      <name val="Kalimati"/>
      <charset val="1"/>
    </font>
    <font>
      <b/>
      <sz val="7"/>
      <name val="Kalimati"/>
      <charset val="1"/>
    </font>
    <font>
      <sz val="7"/>
      <name val="Kalimati"/>
      <charset val="1"/>
    </font>
    <font>
      <b/>
      <sz val="12"/>
      <name val="Kalimati"/>
      <charset val="1"/>
    </font>
    <font>
      <sz val="9"/>
      <name val="Kalimati"/>
      <charset val="1"/>
    </font>
    <font>
      <b/>
      <sz val="9"/>
      <name val="Kalimati"/>
      <charset val="1"/>
    </font>
    <font>
      <sz val="12"/>
      <name val="Times New Roman"/>
      <family val="1"/>
    </font>
    <font>
      <b/>
      <sz val="14"/>
      <name val="Kalimati"/>
      <charset val="1"/>
    </font>
    <font>
      <b/>
      <sz val="16"/>
      <name val="Kalimati"/>
      <charset val="1"/>
    </font>
    <font>
      <sz val="11"/>
      <name val="Kalimati"/>
      <charset val="1"/>
    </font>
    <font>
      <b/>
      <sz val="10"/>
      <name val="Arial"/>
      <family val="2"/>
    </font>
    <font>
      <vertAlign val="superscript"/>
      <sz val="9"/>
      <name val="Times New Roman"/>
      <family val="1"/>
    </font>
    <font>
      <sz val="12"/>
      <name val="Kalimati"/>
      <charset val="1"/>
    </font>
    <font>
      <sz val="8"/>
      <name val="Arial"/>
      <family val="2"/>
    </font>
    <font>
      <sz val="8"/>
      <color indexed="8"/>
      <name val="Kalimati"/>
      <charset val="1"/>
    </font>
    <font>
      <sz val="8"/>
      <color indexed="8"/>
      <name val="Mangal"/>
      <family val="1"/>
    </font>
    <font>
      <sz val="8"/>
      <color indexed="8"/>
      <name val="Fontasy Himali"/>
      <family val="5"/>
    </font>
    <font>
      <sz val="16"/>
      <name val="Kalimati"/>
      <charset val="1"/>
    </font>
    <font>
      <sz val="6"/>
      <name val="Kalimati"/>
      <charset val="1"/>
    </font>
    <font>
      <sz val="6"/>
      <name val="Arial"/>
      <family val="2"/>
    </font>
    <font>
      <b/>
      <sz val="6"/>
      <name val="Kalimati"/>
      <charset val="1"/>
    </font>
    <font>
      <sz val="6"/>
      <name val="Preeti"/>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color theme="1"/>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b/>
      <sz val="11"/>
      <color theme="1"/>
      <name val="Kalimati"/>
      <charset val="1"/>
    </font>
    <font>
      <b/>
      <sz val="10"/>
      <color theme="1"/>
      <name val="Kalimati"/>
      <charset val="1"/>
    </font>
    <font>
      <b/>
      <sz val="9"/>
      <color theme="1"/>
      <name val="Kalimati"/>
      <charset val="1"/>
    </font>
    <font>
      <sz val="9"/>
      <color theme="1"/>
      <name val="Kalimati"/>
      <charset val="1"/>
    </font>
    <font>
      <i/>
      <sz val="9"/>
      <color theme="1"/>
      <name val="Kalimati"/>
      <charset val="1"/>
    </font>
    <font>
      <sz val="11"/>
      <color theme="1"/>
      <name val="Kalimati"/>
      <charset val="1"/>
    </font>
    <font>
      <sz val="10"/>
      <color theme="1"/>
      <name val="Kalimati"/>
      <charset val="1"/>
    </font>
    <font>
      <sz val="9"/>
      <color theme="1"/>
      <name val="Calibri"/>
      <family val="2"/>
      <scheme val="minor"/>
    </font>
    <font>
      <b/>
      <sz val="11"/>
      <name val="Calibri"/>
      <family val="2"/>
      <scheme val="minor"/>
    </font>
    <font>
      <sz val="12"/>
      <color theme="1"/>
      <name val="Preeti"/>
    </font>
    <font>
      <sz val="6"/>
      <color theme="1"/>
      <name val="Calibri"/>
      <family val="2"/>
      <scheme val="minor"/>
    </font>
    <font>
      <b/>
      <sz val="8"/>
      <color theme="1"/>
      <name val="Calibri"/>
      <family val="2"/>
      <scheme val="minor"/>
    </font>
    <font>
      <sz val="8"/>
      <color rgb="FF000000"/>
      <name val="Fontasy Himali"/>
      <family val="5"/>
    </font>
    <font>
      <sz val="7"/>
      <color rgb="FFFF0000"/>
      <name val="Arial"/>
      <family val="2"/>
    </font>
    <font>
      <sz val="8"/>
      <color theme="1"/>
      <name val="Kalimati"/>
      <charset val="1"/>
    </font>
    <font>
      <b/>
      <sz val="16"/>
      <color theme="1"/>
      <name val="Kalimati"/>
      <charset val="1"/>
    </font>
    <font>
      <sz val="8"/>
      <color rgb="FF000000"/>
      <name val="Kalimati"/>
      <charset val="1"/>
    </font>
    <font>
      <b/>
      <sz val="8"/>
      <color rgb="FF000000"/>
      <name val="Fontasy Himali"/>
      <family val="5"/>
    </font>
    <font>
      <sz val="12"/>
      <color rgb="FF000000"/>
      <name val="Calibr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9" fillId="26" borderId="0" applyNumberFormat="0" applyBorder="0" applyAlignment="0" applyProtection="0"/>
    <xf numFmtId="0" fontId="40" fillId="27" borderId="9" applyNumberFormat="0" applyAlignment="0" applyProtection="0"/>
    <xf numFmtId="0" fontId="41" fillId="28" borderId="10" applyNumberFormat="0" applyAlignment="0" applyProtection="0"/>
    <xf numFmtId="43" fontId="5" fillId="0" borderId="0" applyFont="0" applyFill="0" applyBorder="0" applyAlignment="0" applyProtection="0"/>
    <xf numFmtId="43" fontId="42"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0" fontId="43" fillId="0" borderId="0" applyNumberFormat="0" applyFill="0" applyBorder="0" applyAlignment="0" applyProtection="0"/>
    <xf numFmtId="0" fontId="44" fillId="29" borderId="0" applyNumberFormat="0" applyBorder="0" applyAlignment="0" applyProtection="0"/>
    <xf numFmtId="0" fontId="45" fillId="0" borderId="11" applyNumberFormat="0" applyFill="0" applyAlignment="0" applyProtection="0"/>
    <xf numFmtId="0" fontId="46" fillId="0" borderId="12" applyNumberFormat="0" applyFill="0" applyAlignment="0" applyProtection="0"/>
    <xf numFmtId="0" fontId="47" fillId="0" borderId="13" applyNumberFormat="0" applyFill="0" applyAlignment="0" applyProtection="0"/>
    <xf numFmtId="0" fontId="47" fillId="0" borderId="0" applyNumberFormat="0" applyFill="0" applyBorder="0" applyAlignment="0" applyProtection="0"/>
    <xf numFmtId="0" fontId="48" fillId="30" borderId="9" applyNumberFormat="0" applyAlignment="0" applyProtection="0"/>
    <xf numFmtId="0" fontId="49" fillId="0" borderId="14" applyNumberFormat="0" applyFill="0" applyAlignment="0" applyProtection="0"/>
    <xf numFmtId="0" fontId="50" fillId="31" borderId="0" applyNumberFormat="0" applyBorder="0" applyAlignment="0" applyProtection="0"/>
    <xf numFmtId="0" fontId="5" fillId="0" borderId="0"/>
    <xf numFmtId="0" fontId="42" fillId="0" borderId="0"/>
    <xf numFmtId="0" fontId="37" fillId="0" borderId="0"/>
    <xf numFmtId="0" fontId="42" fillId="0" borderId="0"/>
    <xf numFmtId="0" fontId="5" fillId="0" borderId="0"/>
    <xf numFmtId="0" fontId="5" fillId="0" borderId="0"/>
    <xf numFmtId="0" fontId="5" fillId="0" borderId="0"/>
    <xf numFmtId="0" fontId="5" fillId="0" borderId="0"/>
    <xf numFmtId="0" fontId="5" fillId="0" borderId="0"/>
    <xf numFmtId="0" fontId="37" fillId="32" borderId="15" applyNumberFormat="0" applyFont="0" applyAlignment="0" applyProtection="0"/>
    <xf numFmtId="0" fontId="51" fillId="27" borderId="16" applyNumberFormat="0" applyAlignment="0" applyProtection="0"/>
    <xf numFmtId="0" fontId="52" fillId="0" borderId="0" applyNumberFormat="0" applyFill="0" applyBorder="0" applyAlignment="0" applyProtection="0"/>
    <xf numFmtId="0" fontId="53" fillId="0" borderId="17" applyNumberFormat="0" applyFill="0" applyAlignment="0" applyProtection="0"/>
    <xf numFmtId="0" fontId="54" fillId="0" borderId="0" applyNumberFormat="0" applyFill="0" applyBorder="0" applyAlignment="0" applyProtection="0"/>
  </cellStyleXfs>
  <cellXfs count="454">
    <xf numFmtId="0" fontId="0" fillId="0" borderId="0" xfId="0"/>
    <xf numFmtId="0" fontId="11" fillId="0" borderId="1" xfId="44" applyFont="1" applyBorder="1" applyAlignment="1">
      <alignment horizontal="left"/>
    </xf>
    <xf numFmtId="0" fontId="10" fillId="0" borderId="1" xfId="44" applyFont="1" applyBorder="1" applyAlignment="1">
      <alignment vertical="center"/>
    </xf>
    <xf numFmtId="0" fontId="10" fillId="0" borderId="1" xfId="44" applyFont="1" applyBorder="1" applyAlignment="1">
      <alignment horizontal="left" vertical="center"/>
    </xf>
    <xf numFmtId="170" fontId="10" fillId="33" borderId="1" xfId="44" applyNumberFormat="1" applyFont="1" applyFill="1" applyBorder="1" applyAlignment="1">
      <alignment horizontal="right"/>
    </xf>
    <xf numFmtId="168" fontId="11" fillId="0" borderId="1" xfId="44" applyNumberFormat="1" applyFont="1" applyBorder="1" applyAlignment="1">
      <alignment horizontal="left"/>
    </xf>
    <xf numFmtId="168" fontId="10" fillId="0" borderId="1" xfId="44" applyNumberFormat="1" applyFont="1" applyBorder="1"/>
    <xf numFmtId="0" fontId="16" fillId="33" borderId="0" xfId="0" applyFont="1" applyFill="1"/>
    <xf numFmtId="2" fontId="15" fillId="33" borderId="0" xfId="0" applyNumberFormat="1" applyFont="1" applyFill="1"/>
    <xf numFmtId="170" fontId="11" fillId="33" borderId="1" xfId="44" applyNumberFormat="1" applyFont="1" applyFill="1" applyBorder="1" applyAlignment="1">
      <alignment horizontal="right"/>
    </xf>
    <xf numFmtId="0" fontId="10" fillId="0" borderId="1" xfId="0" applyFont="1" applyBorder="1" applyAlignment="1">
      <alignment horizontal="left" indent="1"/>
    </xf>
    <xf numFmtId="2" fontId="10" fillId="0" borderId="1" xfId="0" applyNumberFormat="1" applyFont="1" applyBorder="1"/>
    <xf numFmtId="0" fontId="11" fillId="0" borderId="1" xfId="0" applyFont="1" applyBorder="1" applyAlignment="1">
      <alignment horizontal="justify" wrapText="1"/>
    </xf>
    <xf numFmtId="0" fontId="10" fillId="0" borderId="1" xfId="0" applyFont="1" applyBorder="1" applyAlignment="1">
      <alignment wrapText="1"/>
    </xf>
    <xf numFmtId="170" fontId="11" fillId="33" borderId="1" xfId="44" applyNumberFormat="1" applyFont="1" applyFill="1" applyBorder="1" applyAlignment="1">
      <alignment horizontal="right" vertical="center"/>
    </xf>
    <xf numFmtId="0" fontId="11" fillId="0" borderId="1" xfId="44" applyFont="1" applyBorder="1" applyAlignment="1">
      <alignment horizontal="right"/>
    </xf>
    <xf numFmtId="0" fontId="10" fillId="33" borderId="1" xfId="44" applyFont="1" applyFill="1" applyBorder="1" applyAlignment="1">
      <alignment vertical="center"/>
    </xf>
    <xf numFmtId="169" fontId="11" fillId="0" borderId="1" xfId="0" applyNumberFormat="1" applyFont="1" applyBorder="1" applyAlignment="1">
      <alignment horizontal="right" wrapText="1"/>
    </xf>
    <xf numFmtId="169" fontId="10" fillId="0" borderId="1" xfId="0" applyNumberFormat="1" applyFont="1" applyBorder="1" applyAlignment="1">
      <alignment horizontal="right" wrapText="1"/>
    </xf>
    <xf numFmtId="172" fontId="14" fillId="33" borderId="1" xfId="0" applyNumberFormat="1" applyFont="1" applyFill="1" applyBorder="1"/>
    <xf numFmtId="170" fontId="13" fillId="33" borderId="1" xfId="44" applyNumberFormat="1" applyFont="1" applyFill="1" applyBorder="1"/>
    <xf numFmtId="2" fontId="10" fillId="33" borderId="1" xfId="0" applyNumberFormat="1" applyFont="1" applyFill="1" applyBorder="1" applyAlignment="1">
      <alignment horizontal="right"/>
    </xf>
    <xf numFmtId="2" fontId="13" fillId="33" borderId="1" xfId="0" applyNumberFormat="1" applyFont="1" applyFill="1" applyBorder="1" applyAlignment="1">
      <alignment horizontal="right" vertical="center"/>
    </xf>
    <xf numFmtId="2" fontId="10" fillId="33" borderId="1" xfId="0" applyNumberFormat="1" applyFont="1" applyFill="1" applyBorder="1"/>
    <xf numFmtId="169" fontId="11" fillId="33" borderId="1" xfId="0" applyNumberFormat="1" applyFont="1" applyFill="1" applyBorder="1" applyAlignment="1">
      <alignment horizontal="right" wrapText="1"/>
    </xf>
    <xf numFmtId="169" fontId="10" fillId="33" borderId="1" xfId="0" applyNumberFormat="1" applyFont="1" applyFill="1" applyBorder="1" applyAlignment="1">
      <alignment horizontal="right" wrapText="1"/>
    </xf>
    <xf numFmtId="170" fontId="10" fillId="33" borderId="1" xfId="0" applyNumberFormat="1" applyFont="1" applyFill="1" applyBorder="1" applyAlignment="1">
      <alignment horizontal="right" wrapText="1"/>
    </xf>
    <xf numFmtId="170" fontId="14" fillId="33" borderId="1" xfId="44" applyNumberFormat="1" applyFont="1" applyFill="1" applyBorder="1"/>
    <xf numFmtId="172" fontId="13" fillId="33" borderId="1" xfId="0" applyNumberFormat="1" applyFont="1" applyFill="1" applyBorder="1"/>
    <xf numFmtId="170" fontId="14" fillId="33" borderId="1" xfId="0" applyNumberFormat="1" applyFont="1" applyFill="1" applyBorder="1"/>
    <xf numFmtId="173" fontId="14" fillId="33" borderId="1" xfId="0" applyNumberFormat="1" applyFont="1" applyFill="1" applyBorder="1"/>
    <xf numFmtId="174" fontId="13" fillId="33" borderId="1" xfId="0" applyNumberFormat="1" applyFont="1" applyFill="1" applyBorder="1"/>
    <xf numFmtId="2" fontId="13" fillId="33" borderId="1" xfId="0" applyNumberFormat="1" applyFont="1" applyFill="1" applyBorder="1"/>
    <xf numFmtId="165" fontId="13" fillId="33" borderId="1" xfId="0" applyNumberFormat="1" applyFont="1" applyFill="1" applyBorder="1"/>
    <xf numFmtId="2" fontId="14" fillId="33" borderId="1" xfId="0" applyNumberFormat="1" applyFont="1" applyFill="1" applyBorder="1"/>
    <xf numFmtId="2" fontId="11" fillId="33" borderId="1" xfId="0" applyNumberFormat="1" applyFont="1" applyFill="1" applyBorder="1"/>
    <xf numFmtId="170" fontId="11" fillId="0" borderId="1" xfId="44" applyNumberFormat="1" applyFont="1" applyBorder="1" applyAlignment="1">
      <alignment horizontal="right"/>
    </xf>
    <xf numFmtId="172" fontId="11" fillId="0" borderId="1" xfId="44" applyNumberFormat="1" applyFont="1" applyBorder="1" applyAlignment="1">
      <alignment horizontal="right"/>
    </xf>
    <xf numFmtId="0" fontId="10" fillId="0" borderId="1" xfId="44" applyFont="1" applyBorder="1" applyAlignment="1">
      <alignment horizontal="left" indent="1"/>
    </xf>
    <xf numFmtId="170" fontId="10" fillId="0" borderId="1" xfId="44" applyNumberFormat="1" applyFont="1" applyBorder="1" applyAlignment="1">
      <alignment horizontal="right"/>
    </xf>
    <xf numFmtId="172" fontId="10" fillId="0" borderId="1" xfId="44" applyNumberFormat="1" applyFont="1" applyBorder="1" applyAlignment="1">
      <alignment horizontal="right"/>
    </xf>
    <xf numFmtId="168" fontId="11" fillId="0" borderId="1" xfId="44" applyNumberFormat="1" applyFont="1" applyBorder="1" applyAlignment="1">
      <alignment horizontal="left" vertical="center"/>
    </xf>
    <xf numFmtId="170" fontId="11" fillId="0" borderId="1" xfId="44" applyNumberFormat="1" applyFont="1" applyBorder="1" applyAlignment="1">
      <alignment horizontal="right" vertical="center"/>
    </xf>
    <xf numFmtId="170" fontId="10" fillId="0" borderId="1" xfId="44" quotePrefix="1" applyNumberFormat="1" applyFont="1" applyBorder="1" applyAlignment="1">
      <alignment horizontal="right"/>
    </xf>
    <xf numFmtId="0" fontId="11" fillId="0" borderId="1" xfId="0" applyFont="1" applyBorder="1" applyAlignment="1">
      <alignment horizontal="left"/>
    </xf>
    <xf numFmtId="2" fontId="11" fillId="0" borderId="1" xfId="0" applyNumberFormat="1" applyFont="1" applyBorder="1"/>
    <xf numFmtId="0" fontId="11" fillId="0" borderId="1" xfId="0" applyFont="1" applyBorder="1" applyAlignment="1">
      <alignment horizontal="right"/>
    </xf>
    <xf numFmtId="2" fontId="14" fillId="0" borderId="1" xfId="0" applyNumberFormat="1" applyFont="1" applyBorder="1"/>
    <xf numFmtId="172" fontId="13" fillId="0" borderId="1" xfId="0" applyNumberFormat="1" applyFont="1" applyBorder="1"/>
    <xf numFmtId="172" fontId="14" fillId="0" borderId="1" xfId="0" applyNumberFormat="1" applyFont="1" applyBorder="1"/>
    <xf numFmtId="172" fontId="13" fillId="0" borderId="1" xfId="0" applyNumberFormat="1" applyFont="1" applyBorder="1" applyAlignment="1">
      <alignment vertical="center"/>
    </xf>
    <xf numFmtId="0" fontId="16" fillId="33" borderId="0" xfId="0" applyFont="1" applyFill="1" applyAlignment="1">
      <alignment horizontal="right"/>
    </xf>
    <xf numFmtId="2" fontId="13" fillId="33" borderId="1" xfId="0" applyNumberFormat="1" applyFont="1" applyFill="1" applyBorder="1" applyAlignment="1">
      <alignment horizontal="center"/>
    </xf>
    <xf numFmtId="0" fontId="14" fillId="33" borderId="1" xfId="0" applyFont="1" applyFill="1" applyBorder="1" applyAlignment="1">
      <alignment horizontal="center"/>
    </xf>
    <xf numFmtId="2" fontId="13" fillId="33" borderId="1" xfId="0" quotePrefix="1" applyNumberFormat="1" applyFont="1" applyFill="1" applyBorder="1" applyAlignment="1">
      <alignment horizontal="center"/>
    </xf>
    <xf numFmtId="0" fontId="14" fillId="33" borderId="0" xfId="0" applyFont="1" applyFill="1"/>
    <xf numFmtId="2" fontId="10" fillId="0" borderId="1" xfId="0" applyNumberFormat="1" applyFont="1" applyBorder="1" applyAlignment="1">
      <alignment horizontal="right"/>
    </xf>
    <xf numFmtId="170" fontId="10" fillId="0" borderId="1" xfId="44" applyNumberFormat="1" applyFont="1" applyBorder="1" applyAlignment="1">
      <alignment horizontal="right" vertical="center"/>
    </xf>
    <xf numFmtId="168" fontId="10" fillId="0" borderId="1" xfId="44" applyNumberFormat="1" applyFont="1" applyBorder="1" applyAlignment="1">
      <alignment vertical="center"/>
    </xf>
    <xf numFmtId="173" fontId="10" fillId="33" borderId="1" xfId="44" applyNumberFormat="1" applyFont="1" applyFill="1" applyBorder="1" applyAlignment="1">
      <alignment horizontal="right" vertical="center"/>
    </xf>
    <xf numFmtId="168" fontId="10" fillId="33" borderId="1" xfId="44" applyNumberFormat="1" applyFont="1" applyFill="1" applyBorder="1" applyAlignment="1">
      <alignment vertical="center"/>
    </xf>
    <xf numFmtId="2" fontId="10" fillId="0" borderId="1" xfId="28" applyNumberFormat="1" applyFont="1" applyFill="1" applyBorder="1" applyAlignment="1">
      <alignment vertical="center"/>
    </xf>
    <xf numFmtId="2" fontId="11" fillId="0" borderId="1" xfId="28" applyNumberFormat="1" applyFont="1" applyFill="1" applyBorder="1" applyAlignment="1">
      <alignment vertical="center"/>
    </xf>
    <xf numFmtId="170" fontId="14" fillId="0" borderId="1" xfId="0" applyNumberFormat="1" applyFont="1" applyBorder="1"/>
    <xf numFmtId="165" fontId="13" fillId="0" borderId="1" xfId="0" applyNumberFormat="1" applyFont="1" applyBorder="1"/>
    <xf numFmtId="170" fontId="13" fillId="0" borderId="1" xfId="0" applyNumberFormat="1" applyFont="1" applyBorder="1"/>
    <xf numFmtId="172" fontId="13" fillId="33" borderId="1" xfId="0" applyNumberFormat="1" applyFont="1" applyFill="1" applyBorder="1" applyAlignment="1">
      <alignment vertical="center"/>
    </xf>
    <xf numFmtId="170" fontId="19" fillId="33" borderId="1" xfId="44" applyNumberFormat="1" applyFont="1" applyFill="1" applyBorder="1" applyAlignment="1">
      <alignment horizontal="right" vertical="center"/>
    </xf>
    <xf numFmtId="168" fontId="19" fillId="33" borderId="1" xfId="44" applyNumberFormat="1" applyFont="1" applyFill="1" applyBorder="1"/>
    <xf numFmtId="168" fontId="18" fillId="33" borderId="1" xfId="44" applyNumberFormat="1" applyFont="1" applyFill="1" applyBorder="1"/>
    <xf numFmtId="0" fontId="18" fillId="33" borderId="1" xfId="44" applyFont="1" applyFill="1" applyBorder="1"/>
    <xf numFmtId="170" fontId="18" fillId="33" borderId="1" xfId="44" applyNumberFormat="1" applyFont="1" applyFill="1" applyBorder="1" applyAlignment="1">
      <alignment horizontal="right" vertical="center"/>
    </xf>
    <xf numFmtId="0" fontId="10" fillId="33" borderId="1" xfId="0" applyFont="1" applyFill="1" applyBorder="1" applyAlignment="1">
      <alignment horizontal="left" indent="1"/>
    </xf>
    <xf numFmtId="2" fontId="13" fillId="0" borderId="1" xfId="0" applyNumberFormat="1" applyFont="1" applyBorder="1"/>
    <xf numFmtId="168" fontId="19" fillId="33" borderId="1" xfId="44" applyNumberFormat="1" applyFont="1" applyFill="1" applyBorder="1" applyAlignment="1">
      <alignment horizontal="right" vertical="center"/>
    </xf>
    <xf numFmtId="0" fontId="19" fillId="33" borderId="1" xfId="44" applyFont="1" applyFill="1" applyBorder="1"/>
    <xf numFmtId="168" fontId="10" fillId="0" borderId="1" xfId="44" quotePrefix="1" applyNumberFormat="1" applyFont="1" applyBorder="1"/>
    <xf numFmtId="0" fontId="10" fillId="0" borderId="1" xfId="44" applyFont="1" applyBorder="1" applyAlignment="1">
      <alignment horizontal="left" wrapText="1" indent="1"/>
    </xf>
    <xf numFmtId="164" fontId="11" fillId="0" borderId="1" xfId="44" applyNumberFormat="1" applyFont="1" applyBorder="1" applyAlignment="1">
      <alignment horizontal="right" vertical="center" wrapText="1"/>
    </xf>
    <xf numFmtId="0" fontId="13" fillId="33" borderId="1" xfId="52" applyFont="1" applyFill="1" applyBorder="1" applyAlignment="1">
      <alignment vertical="center"/>
    </xf>
    <xf numFmtId="0" fontId="14" fillId="33" borderId="1" xfId="52" applyFont="1" applyFill="1" applyBorder="1" applyAlignment="1">
      <alignment vertical="center"/>
    </xf>
    <xf numFmtId="0" fontId="14" fillId="33" borderId="1" xfId="52" applyFont="1" applyFill="1" applyBorder="1" applyAlignment="1">
      <alignment vertical="center" wrapText="1"/>
    </xf>
    <xf numFmtId="168" fontId="14" fillId="33" borderId="1" xfId="52" applyNumberFormat="1" applyFont="1" applyFill="1" applyBorder="1" applyAlignment="1">
      <alignment horizontal="center" vertical="center"/>
    </xf>
    <xf numFmtId="170" fontId="14" fillId="33" borderId="1" xfId="44" applyNumberFormat="1" applyFont="1" applyFill="1" applyBorder="1" applyAlignment="1">
      <alignment vertical="center"/>
    </xf>
    <xf numFmtId="172" fontId="14" fillId="33" borderId="1" xfId="52" applyNumberFormat="1" applyFont="1" applyFill="1" applyBorder="1" applyAlignment="1">
      <alignment horizontal="right" vertical="center"/>
    </xf>
    <xf numFmtId="170" fontId="13" fillId="33" borderId="1" xfId="44" applyNumberFormat="1" applyFont="1" applyFill="1" applyBorder="1" applyAlignment="1">
      <alignment vertical="center"/>
    </xf>
    <xf numFmtId="168" fontId="13" fillId="33" borderId="1" xfId="52" applyNumberFormat="1" applyFont="1" applyFill="1" applyBorder="1" applyAlignment="1">
      <alignment horizontal="center" vertical="center"/>
    </xf>
    <xf numFmtId="0" fontId="55" fillId="33" borderId="1" xfId="0" applyFont="1" applyFill="1" applyBorder="1" applyAlignment="1">
      <alignment horizontal="left" indent="1"/>
    </xf>
    <xf numFmtId="2" fontId="55" fillId="33" borderId="1" xfId="0" applyNumberFormat="1" applyFont="1" applyFill="1" applyBorder="1"/>
    <xf numFmtId="2" fontId="12" fillId="33" borderId="1" xfId="0" applyNumberFormat="1" applyFont="1" applyFill="1" applyBorder="1"/>
    <xf numFmtId="0" fontId="10" fillId="33" borderId="1" xfId="0" applyFont="1" applyFill="1" applyBorder="1" applyAlignment="1">
      <alignment horizontal="left" indent="2"/>
    </xf>
    <xf numFmtId="0" fontId="56" fillId="33" borderId="1" xfId="0" applyFont="1" applyFill="1" applyBorder="1" applyAlignment="1">
      <alignment horizontal="left" indent="1"/>
    </xf>
    <xf numFmtId="2" fontId="56" fillId="33" borderId="1" xfId="0" applyNumberFormat="1" applyFont="1" applyFill="1" applyBorder="1"/>
    <xf numFmtId="0" fontId="56" fillId="33" borderId="1" xfId="0" applyFont="1" applyFill="1" applyBorder="1" applyAlignment="1">
      <alignment horizontal="right"/>
    </xf>
    <xf numFmtId="0" fontId="57" fillId="33" borderId="1" xfId="0" applyFont="1" applyFill="1" applyBorder="1" applyAlignment="1">
      <alignment horizontal="center"/>
    </xf>
    <xf numFmtId="0" fontId="58" fillId="33" borderId="1" xfId="0" applyFont="1" applyFill="1" applyBorder="1" applyAlignment="1">
      <alignment horizontal="left" indent="2"/>
    </xf>
    <xf numFmtId="0" fontId="58" fillId="33" borderId="1" xfId="0" applyFont="1" applyFill="1" applyBorder="1" applyAlignment="1">
      <alignment horizontal="left"/>
    </xf>
    <xf numFmtId="0" fontId="18" fillId="33" borderId="0" xfId="0" applyFont="1" applyFill="1" applyAlignment="1">
      <alignment horizontal="right"/>
    </xf>
    <xf numFmtId="0" fontId="12" fillId="0" borderId="1" xfId="0" applyFont="1" applyBorder="1" applyAlignment="1">
      <alignment horizontal="right"/>
    </xf>
    <xf numFmtId="0" fontId="11" fillId="33" borderId="1" xfId="0" applyFont="1" applyFill="1" applyBorder="1"/>
    <xf numFmtId="0" fontId="11" fillId="33" borderId="1" xfId="0" applyFont="1" applyFill="1" applyBorder="1" applyAlignment="1">
      <alignment horizontal="center" vertical="center"/>
    </xf>
    <xf numFmtId="0" fontId="18" fillId="33" borderId="1" xfId="0" applyFont="1" applyFill="1" applyBorder="1" applyAlignment="1">
      <alignment horizontal="left" vertical="center"/>
    </xf>
    <xf numFmtId="0" fontId="18" fillId="33" borderId="1" xfId="0" applyFont="1" applyFill="1" applyBorder="1" applyAlignment="1">
      <alignment horizontal="left" vertical="center" wrapText="1"/>
    </xf>
    <xf numFmtId="166" fontId="18" fillId="33" borderId="1" xfId="0" applyNumberFormat="1" applyFont="1" applyFill="1" applyBorder="1" applyAlignment="1">
      <alignment horizontal="left" vertical="center"/>
    </xf>
    <xf numFmtId="0" fontId="19" fillId="33" borderId="1" xfId="0" applyFont="1" applyFill="1" applyBorder="1" applyAlignment="1">
      <alignment horizontal="left" vertical="center" wrapText="1"/>
    </xf>
    <xf numFmtId="2" fontId="58" fillId="33" borderId="1" xfId="0" applyNumberFormat="1" applyFont="1" applyFill="1" applyBorder="1"/>
    <xf numFmtId="2" fontId="57" fillId="33" borderId="1" xfId="0" applyNumberFormat="1" applyFont="1" applyFill="1" applyBorder="1"/>
    <xf numFmtId="2" fontId="58" fillId="33" borderId="1" xfId="0" applyNumberFormat="1" applyFont="1" applyFill="1" applyBorder="1" applyAlignment="1">
      <alignment horizontal="right"/>
    </xf>
    <xf numFmtId="2" fontId="59" fillId="33" borderId="1" xfId="0" applyNumberFormat="1" applyFont="1" applyFill="1" applyBorder="1" applyAlignment="1">
      <alignment horizontal="right"/>
    </xf>
    <xf numFmtId="2" fontId="59" fillId="33" borderId="1" xfId="0" applyNumberFormat="1" applyFont="1" applyFill="1" applyBorder="1"/>
    <xf numFmtId="0" fontId="23" fillId="33" borderId="0" xfId="52" applyFont="1" applyFill="1" applyAlignment="1">
      <alignment horizontal="right"/>
    </xf>
    <xf numFmtId="172" fontId="13" fillId="33" borderId="1" xfId="52" applyNumberFormat="1" applyFont="1" applyFill="1" applyBorder="1" applyAlignment="1">
      <alignment horizontal="right" vertical="center"/>
    </xf>
    <xf numFmtId="170" fontId="10" fillId="33" borderId="1" xfId="44" quotePrefix="1" applyNumberFormat="1" applyFont="1" applyFill="1" applyBorder="1" applyAlignment="1">
      <alignment horizontal="right"/>
    </xf>
    <xf numFmtId="0" fontId="60" fillId="34" borderId="1" xfId="0" applyFont="1" applyFill="1" applyBorder="1" applyAlignment="1">
      <alignment horizontal="right"/>
    </xf>
    <xf numFmtId="2" fontId="61" fillId="33" borderId="1" xfId="0" applyNumberFormat="1" applyFont="1" applyFill="1" applyBorder="1"/>
    <xf numFmtId="170" fontId="17" fillId="33" borderId="1" xfId="0" applyNumberFormat="1" applyFont="1" applyFill="1" applyBorder="1" applyAlignment="1">
      <alignment vertical="center"/>
    </xf>
    <xf numFmtId="0" fontId="17" fillId="33" borderId="1" xfId="0" applyFont="1" applyFill="1" applyBorder="1" applyAlignment="1">
      <alignment vertical="center" wrapText="1"/>
    </xf>
    <xf numFmtId="170" fontId="17" fillId="33" borderId="1" xfId="0" applyNumberFormat="1" applyFont="1" applyFill="1" applyBorder="1" applyAlignment="1">
      <alignment horizontal="right" vertical="center"/>
    </xf>
    <xf numFmtId="0" fontId="26" fillId="33" borderId="1" xfId="0" applyFont="1" applyFill="1" applyBorder="1" applyAlignment="1">
      <alignment horizontal="right"/>
    </xf>
    <xf numFmtId="170" fontId="26" fillId="33" borderId="1" xfId="0" applyNumberFormat="1" applyFont="1" applyFill="1" applyBorder="1" applyAlignment="1">
      <alignment vertical="center"/>
    </xf>
    <xf numFmtId="170" fontId="26" fillId="33" borderId="1" xfId="0" applyNumberFormat="1" applyFont="1" applyFill="1" applyBorder="1" applyAlignment="1">
      <alignment horizontal="right" vertical="center"/>
    </xf>
    <xf numFmtId="0" fontId="17" fillId="33" borderId="1" xfId="0" applyFont="1" applyFill="1" applyBorder="1"/>
    <xf numFmtId="171" fontId="17" fillId="33" borderId="1" xfId="0" applyNumberFormat="1" applyFont="1" applyFill="1" applyBorder="1" applyAlignment="1">
      <alignment horizontal="right" vertical="center"/>
    </xf>
    <xf numFmtId="169" fontId="17" fillId="33" borderId="1" xfId="0" applyNumberFormat="1" applyFont="1" applyFill="1" applyBorder="1" applyAlignment="1">
      <alignment horizontal="right" vertical="center"/>
    </xf>
    <xf numFmtId="0" fontId="26" fillId="33" borderId="1" xfId="0" applyFont="1" applyFill="1" applyBorder="1" applyAlignment="1">
      <alignment horizontal="right" vertical="center"/>
    </xf>
    <xf numFmtId="170" fontId="17" fillId="33" borderId="1" xfId="0" quotePrefix="1" applyNumberFormat="1" applyFont="1" applyFill="1" applyBorder="1" applyAlignment="1">
      <alignment vertical="center"/>
    </xf>
    <xf numFmtId="170" fontId="26" fillId="33" borderId="1" xfId="0" quotePrefix="1" applyNumberFormat="1" applyFont="1" applyFill="1" applyBorder="1" applyAlignment="1">
      <alignment horizontal="right" vertical="center"/>
    </xf>
    <xf numFmtId="170" fontId="17" fillId="33" borderId="1" xfId="0" quotePrefix="1" applyNumberFormat="1" applyFont="1" applyFill="1" applyBorder="1" applyAlignment="1">
      <alignment horizontal="right" vertical="center"/>
    </xf>
    <xf numFmtId="168" fontId="18" fillId="33" borderId="1" xfId="44" applyNumberFormat="1" applyFont="1" applyFill="1" applyBorder="1" applyAlignment="1">
      <alignment horizontal="right" vertical="center"/>
    </xf>
    <xf numFmtId="0" fontId="18" fillId="33" borderId="1" xfId="44" applyFont="1" applyFill="1" applyBorder="1" applyAlignment="1">
      <alignment horizontal="left" wrapText="1"/>
    </xf>
    <xf numFmtId="0" fontId="18" fillId="33" borderId="0" xfId="44" applyFont="1" applyFill="1"/>
    <xf numFmtId="0" fontId="16" fillId="33" borderId="1" xfId="0" applyFont="1" applyFill="1" applyBorder="1"/>
    <xf numFmtId="165" fontId="11" fillId="33" borderId="1" xfId="0" applyNumberFormat="1" applyFont="1" applyFill="1" applyBorder="1"/>
    <xf numFmtId="43" fontId="10" fillId="33" borderId="1" xfId="28" applyFont="1" applyFill="1" applyBorder="1"/>
    <xf numFmtId="171" fontId="19" fillId="33" borderId="1" xfId="44" applyNumberFormat="1" applyFont="1" applyFill="1" applyBorder="1" applyAlignment="1">
      <alignment horizontal="right" vertical="center"/>
    </xf>
    <xf numFmtId="171" fontId="18" fillId="33" borderId="1" xfId="44" applyNumberFormat="1" applyFont="1" applyFill="1" applyBorder="1" applyAlignment="1">
      <alignment horizontal="right" vertical="center"/>
    </xf>
    <xf numFmtId="175" fontId="19" fillId="33" borderId="1" xfId="44" applyNumberFormat="1" applyFont="1" applyFill="1" applyBorder="1" applyAlignment="1">
      <alignment horizontal="right" vertical="center"/>
    </xf>
    <xf numFmtId="2" fontId="11" fillId="33" borderId="1" xfId="28" applyNumberFormat="1" applyFont="1" applyFill="1" applyBorder="1" applyAlignment="1">
      <alignment vertical="center"/>
    </xf>
    <xf numFmtId="2" fontId="11" fillId="33" borderId="1" xfId="0" applyNumberFormat="1" applyFont="1" applyFill="1" applyBorder="1" applyAlignment="1">
      <alignment vertical="center"/>
    </xf>
    <xf numFmtId="175" fontId="18" fillId="33" borderId="1" xfId="44" applyNumberFormat="1" applyFont="1" applyFill="1" applyBorder="1" applyAlignment="1">
      <alignment horizontal="right" vertical="center"/>
    </xf>
    <xf numFmtId="168" fontId="18" fillId="33" borderId="1" xfId="44" quotePrefix="1" applyNumberFormat="1" applyFont="1" applyFill="1" applyBorder="1" applyAlignment="1">
      <alignment horizontal="right"/>
    </xf>
    <xf numFmtId="170" fontId="13" fillId="33" borderId="1" xfId="0" applyNumberFormat="1" applyFont="1" applyFill="1" applyBorder="1"/>
    <xf numFmtId="170" fontId="56" fillId="0" borderId="1" xfId="44" applyNumberFormat="1" applyFont="1" applyBorder="1" applyAlignment="1">
      <alignment horizontal="right"/>
    </xf>
    <xf numFmtId="170" fontId="56" fillId="33" borderId="1" xfId="44" applyNumberFormat="1" applyFont="1" applyFill="1" applyBorder="1" applyAlignment="1">
      <alignment horizontal="right"/>
    </xf>
    <xf numFmtId="2" fontId="16" fillId="33" borderId="0" xfId="0" applyNumberFormat="1" applyFont="1" applyFill="1"/>
    <xf numFmtId="0" fontId="26" fillId="33" borderId="0" xfId="0" applyFont="1" applyFill="1" applyAlignment="1">
      <alignment horizontal="center"/>
    </xf>
    <xf numFmtId="2" fontId="19" fillId="0" borderId="1" xfId="0" applyNumberFormat="1" applyFont="1" applyBorder="1"/>
    <xf numFmtId="2" fontId="59" fillId="0" borderId="1" xfId="0" applyNumberFormat="1" applyFont="1" applyBorder="1"/>
    <xf numFmtId="0" fontId="10" fillId="33" borderId="0" xfId="44" applyFont="1" applyFill="1" applyAlignment="1">
      <alignment horizontal="right"/>
    </xf>
    <xf numFmtId="170" fontId="10" fillId="33" borderId="1" xfId="44" applyNumberFormat="1" applyFont="1" applyFill="1" applyBorder="1" applyAlignment="1">
      <alignment horizontal="right" vertical="center"/>
    </xf>
    <xf numFmtId="0" fontId="18" fillId="33" borderId="1" xfId="44" applyFont="1" applyFill="1" applyBorder="1" applyAlignment="1">
      <alignment horizontal="left"/>
    </xf>
    <xf numFmtId="168" fontId="19" fillId="33" borderId="1" xfId="44" applyNumberFormat="1" applyFont="1" applyFill="1" applyBorder="1" applyAlignment="1">
      <alignment horizontal="left"/>
    </xf>
    <xf numFmtId="0" fontId="22" fillId="33" borderId="0" xfId="0" applyFont="1" applyFill="1" applyAlignment="1">
      <alignment horizontal="center" vertical="center"/>
    </xf>
    <xf numFmtId="0" fontId="21" fillId="33" borderId="0" xfId="0" applyFont="1" applyFill="1" applyAlignment="1">
      <alignment horizontal="center"/>
    </xf>
    <xf numFmtId="0" fontId="14" fillId="33" borderId="1" xfId="52" applyFont="1" applyFill="1" applyBorder="1" applyAlignment="1">
      <alignment horizontal="center" vertical="center"/>
    </xf>
    <xf numFmtId="0" fontId="13" fillId="35" borderId="1" xfId="0" applyFont="1" applyFill="1" applyBorder="1" applyAlignment="1">
      <alignment horizontal="center" vertical="center"/>
    </xf>
    <xf numFmtId="0" fontId="13" fillId="35" borderId="1" xfId="52" applyFont="1" applyFill="1" applyBorder="1" applyAlignment="1">
      <alignment horizontal="center" vertical="center"/>
    </xf>
    <xf numFmtId="0" fontId="55" fillId="35" borderId="1" xfId="0" applyFont="1" applyFill="1" applyBorder="1" applyAlignment="1">
      <alignment horizontal="center"/>
    </xf>
    <xf numFmtId="0" fontId="12" fillId="35" borderId="1" xfId="0" applyFont="1" applyFill="1" applyBorder="1" applyAlignment="1">
      <alignment horizontal="center"/>
    </xf>
    <xf numFmtId="0" fontId="13" fillId="35" borderId="1" xfId="0" quotePrefix="1" applyFont="1" applyFill="1" applyBorder="1" applyAlignment="1">
      <alignment horizontal="center" vertical="center" wrapText="1"/>
    </xf>
    <xf numFmtId="0" fontId="13" fillId="35" borderId="1" xfId="0" applyFont="1" applyFill="1" applyBorder="1" applyAlignment="1">
      <alignment horizontal="center" vertical="center" wrapText="1"/>
    </xf>
    <xf numFmtId="0" fontId="11" fillId="35" borderId="1" xfId="44" applyFont="1" applyFill="1" applyBorder="1" applyAlignment="1">
      <alignment horizontal="center" vertical="center"/>
    </xf>
    <xf numFmtId="0" fontId="12" fillId="35" borderId="1" xfId="0" applyFont="1" applyFill="1" applyBorder="1" applyAlignment="1">
      <alignment horizontal="center" vertical="center"/>
    </xf>
    <xf numFmtId="0" fontId="11" fillId="35" borderId="1" xfId="0" applyFont="1" applyFill="1" applyBorder="1" applyAlignment="1">
      <alignment horizontal="center" vertical="center"/>
    </xf>
    <xf numFmtId="0" fontId="19" fillId="35" borderId="1" xfId="0" applyFont="1" applyFill="1" applyBorder="1" applyAlignment="1">
      <alignment horizontal="center" vertical="center"/>
    </xf>
    <xf numFmtId="2" fontId="7" fillId="33" borderId="0" xfId="0" applyNumberFormat="1" applyFont="1" applyFill="1"/>
    <xf numFmtId="165" fontId="10" fillId="0" borderId="0" xfId="0" applyNumberFormat="1" applyFont="1"/>
    <xf numFmtId="0" fontId="1" fillId="0" borderId="0" xfId="44" applyFont="1"/>
    <xf numFmtId="2" fontId="2" fillId="0" borderId="0" xfId="44" applyNumberFormat="1" applyFont="1"/>
    <xf numFmtId="2" fontId="3" fillId="0" borderId="0" xfId="0" applyNumberFormat="1" applyFont="1"/>
    <xf numFmtId="2" fontId="5" fillId="33" borderId="0" xfId="0" applyNumberFormat="1" applyFont="1" applyFill="1"/>
    <xf numFmtId="0" fontId="62" fillId="33" borderId="0" xfId="0" applyFont="1" applyFill="1"/>
    <xf numFmtId="49" fontId="17" fillId="33" borderId="0" xfId="0" quotePrefix="1" applyNumberFormat="1" applyFont="1" applyFill="1" applyAlignment="1">
      <alignment horizontal="left"/>
    </xf>
    <xf numFmtId="0" fontId="7" fillId="33" borderId="0" xfId="0" applyFont="1" applyFill="1"/>
    <xf numFmtId="0" fontId="7" fillId="33" borderId="0" xfId="0" applyFont="1" applyFill="1" applyAlignment="1">
      <alignment horizontal="center"/>
    </xf>
    <xf numFmtId="0" fontId="7" fillId="35" borderId="0" xfId="0" applyFont="1" applyFill="1"/>
    <xf numFmtId="0" fontId="8" fillId="33" borderId="0" xfId="0" applyFont="1" applyFill="1"/>
    <xf numFmtId="0" fontId="31" fillId="0" borderId="0" xfId="0" applyFont="1"/>
    <xf numFmtId="0" fontId="5" fillId="0" borderId="0" xfId="0" applyFont="1"/>
    <xf numFmtId="0" fontId="5" fillId="33" borderId="0" xfId="0" applyFont="1" applyFill="1"/>
    <xf numFmtId="0" fontId="1" fillId="33" borderId="0" xfId="0" applyFont="1" applyFill="1"/>
    <xf numFmtId="0" fontId="5" fillId="36" borderId="0" xfId="0" applyFont="1" applyFill="1"/>
    <xf numFmtId="0" fontId="14" fillId="0" borderId="0" xfId="0" applyFont="1"/>
    <xf numFmtId="2" fontId="14" fillId="0" borderId="0" xfId="0" applyNumberFormat="1" applyFont="1"/>
    <xf numFmtId="0" fontId="0" fillId="35" borderId="0" xfId="0" applyFill="1"/>
    <xf numFmtId="0" fontId="0" fillId="33" borderId="0" xfId="0" applyFill="1"/>
    <xf numFmtId="0" fontId="15" fillId="33" borderId="0" xfId="0" applyFont="1" applyFill="1"/>
    <xf numFmtId="0" fontId="5" fillId="35" borderId="0" xfId="0" applyFont="1" applyFill="1"/>
    <xf numFmtId="0" fontId="10" fillId="33" borderId="0" xfId="0" applyFont="1" applyFill="1" applyAlignment="1">
      <alignment horizontal="left" indent="2"/>
    </xf>
    <xf numFmtId="0" fontId="24" fillId="33" borderId="0" xfId="0" applyFont="1" applyFill="1"/>
    <xf numFmtId="2" fontId="0" fillId="33" borderId="0" xfId="0" applyNumberFormat="1" applyFill="1"/>
    <xf numFmtId="0" fontId="18" fillId="33" borderId="0" xfId="0" applyFont="1" applyFill="1"/>
    <xf numFmtId="0" fontId="53" fillId="33" borderId="0" xfId="0" applyFont="1" applyFill="1"/>
    <xf numFmtId="0" fontId="63" fillId="33" borderId="0" xfId="0" applyFont="1" applyFill="1"/>
    <xf numFmtId="0" fontId="1" fillId="35" borderId="0" xfId="44" applyFont="1" applyFill="1"/>
    <xf numFmtId="2" fontId="1" fillId="0" borderId="0" xfId="44" applyNumberFormat="1" applyFont="1"/>
    <xf numFmtId="0" fontId="10" fillId="0" borderId="0" xfId="0" applyFont="1" applyAlignment="1">
      <alignment horizontal="left" indent="1"/>
    </xf>
    <xf numFmtId="0" fontId="20" fillId="0" borderId="0" xfId="0" applyFont="1"/>
    <xf numFmtId="2" fontId="5" fillId="0" borderId="0" xfId="0" applyNumberFormat="1" applyFont="1"/>
    <xf numFmtId="0" fontId="4" fillId="0" borderId="0" xfId="44" applyFont="1"/>
    <xf numFmtId="0" fontId="2" fillId="0" borderId="0" xfId="44" applyFont="1"/>
    <xf numFmtId="0" fontId="2" fillId="35" borderId="0" xfId="44" applyFont="1" applyFill="1"/>
    <xf numFmtId="0" fontId="64" fillId="0" borderId="0" xfId="44" applyFont="1"/>
    <xf numFmtId="0" fontId="6" fillId="0" borderId="0" xfId="44" applyFont="1"/>
    <xf numFmtId="43" fontId="2" fillId="0" borderId="0" xfId="28" applyFont="1" applyFill="1" applyBorder="1"/>
    <xf numFmtId="0" fontId="2" fillId="33" borderId="0" xfId="44" applyFont="1" applyFill="1"/>
    <xf numFmtId="43" fontId="2" fillId="0" borderId="0" xfId="28" applyFont="1" applyBorder="1"/>
    <xf numFmtId="43" fontId="2" fillId="33" borderId="0" xfId="28" applyFont="1" applyFill="1" applyBorder="1"/>
    <xf numFmtId="0" fontId="3" fillId="0" borderId="0" xfId="0" applyFont="1"/>
    <xf numFmtId="0" fontId="3" fillId="35" borderId="0" xfId="0" applyFont="1" applyFill="1"/>
    <xf numFmtId="0" fontId="3" fillId="33" borderId="0" xfId="0" applyFont="1" applyFill="1"/>
    <xf numFmtId="0" fontId="5" fillId="33" borderId="0" xfId="49" applyFill="1" applyAlignment="1">
      <alignment vertical="center"/>
    </xf>
    <xf numFmtId="170" fontId="5" fillId="33" borderId="0" xfId="0" applyNumberFormat="1" applyFont="1" applyFill="1"/>
    <xf numFmtId="0" fontId="13" fillId="35" borderId="0" xfId="0" applyFont="1" applyFill="1"/>
    <xf numFmtId="2" fontId="19" fillId="0" borderId="0" xfId="0" applyNumberFormat="1" applyFont="1"/>
    <xf numFmtId="0" fontId="32" fillId="33" borderId="0" xfId="0" applyFont="1" applyFill="1" applyAlignment="1">
      <alignment horizontal="left" vertical="center"/>
    </xf>
    <xf numFmtId="0" fontId="32" fillId="33" borderId="0" xfId="0" applyFont="1" applyFill="1" applyAlignment="1">
      <alignment horizontal="left" vertical="center" wrapText="1"/>
    </xf>
    <xf numFmtId="0" fontId="33" fillId="33" borderId="0" xfId="0" applyFont="1" applyFill="1"/>
    <xf numFmtId="0" fontId="32" fillId="0" borderId="0" xfId="0" applyFont="1"/>
    <xf numFmtId="0" fontId="33" fillId="0" borderId="0" xfId="0" applyFont="1"/>
    <xf numFmtId="2" fontId="32" fillId="33" borderId="0" xfId="0" applyNumberFormat="1" applyFont="1" applyFill="1"/>
    <xf numFmtId="165" fontId="32" fillId="0" borderId="0" xfId="0" applyNumberFormat="1" applyFont="1"/>
    <xf numFmtId="0" fontId="32" fillId="33" borderId="0" xfId="0" applyFont="1" applyFill="1"/>
    <xf numFmtId="0" fontId="35" fillId="0" borderId="0" xfId="44" applyFont="1"/>
    <xf numFmtId="2" fontId="35" fillId="0" borderId="0" xfId="44" applyNumberFormat="1" applyFont="1"/>
    <xf numFmtId="43" fontId="35" fillId="0" borderId="0" xfId="28" applyFont="1" applyFill="1" applyBorder="1"/>
    <xf numFmtId="0" fontId="35" fillId="33" borderId="0" xfId="44" applyFont="1" applyFill="1"/>
    <xf numFmtId="2" fontId="33" fillId="33" borderId="0" xfId="0" applyNumberFormat="1" applyFont="1" applyFill="1"/>
    <xf numFmtId="0" fontId="33" fillId="36" borderId="0" xfId="0" applyFont="1" applyFill="1"/>
    <xf numFmtId="0" fontId="65" fillId="33" borderId="0" xfId="0" applyFont="1" applyFill="1"/>
    <xf numFmtId="0" fontId="56" fillId="35" borderId="1" xfId="0" applyFont="1" applyFill="1" applyBorder="1" applyAlignment="1">
      <alignment horizontal="center" vertical="center"/>
    </xf>
    <xf numFmtId="0" fontId="17" fillId="0" borderId="1" xfId="0" applyFont="1" applyBorder="1" applyAlignment="1">
      <alignment horizontal="left" vertical="center" wrapText="1"/>
    </xf>
    <xf numFmtId="170" fontId="17" fillId="0" borderId="1" xfId="0" applyNumberFormat="1" applyFont="1" applyBorder="1" applyAlignment="1">
      <alignment vertical="center"/>
    </xf>
    <xf numFmtId="0" fontId="17" fillId="0" borderId="1" xfId="0" applyFont="1" applyBorder="1" applyAlignment="1">
      <alignment vertical="center" wrapText="1"/>
    </xf>
    <xf numFmtId="170" fontId="17" fillId="0" borderId="1" xfId="0" applyNumberFormat="1" applyFont="1" applyBorder="1" applyAlignment="1">
      <alignment horizontal="right" vertical="center"/>
    </xf>
    <xf numFmtId="49" fontId="17" fillId="35" borderId="1" xfId="0" applyNumberFormat="1" applyFont="1" applyFill="1" applyBorder="1" applyAlignment="1">
      <alignment horizontal="center" vertical="center" wrapText="1"/>
    </xf>
    <xf numFmtId="49" fontId="17" fillId="35" borderId="1" xfId="0" quotePrefix="1" applyNumberFormat="1" applyFont="1" applyFill="1" applyBorder="1" applyAlignment="1">
      <alignment horizontal="center" vertical="center"/>
    </xf>
    <xf numFmtId="0" fontId="58" fillId="0" borderId="1" xfId="0" applyFont="1" applyBorder="1" applyAlignment="1">
      <alignment horizontal="left"/>
    </xf>
    <xf numFmtId="2" fontId="58" fillId="0" borderId="1" xfId="0" applyNumberFormat="1" applyFont="1" applyBorder="1"/>
    <xf numFmtId="0" fontId="62" fillId="0" borderId="0" xfId="0" applyFont="1"/>
    <xf numFmtId="0" fontId="58" fillId="0" borderId="1" xfId="0" applyFont="1" applyBorder="1" applyAlignment="1">
      <alignment horizontal="left" indent="2"/>
    </xf>
    <xf numFmtId="0" fontId="57" fillId="0" borderId="1" xfId="0" applyFont="1" applyBorder="1" applyAlignment="1">
      <alignment horizontal="center"/>
    </xf>
    <xf numFmtId="2" fontId="57" fillId="0" borderId="1" xfId="0" applyNumberFormat="1" applyFont="1" applyBorder="1"/>
    <xf numFmtId="0" fontId="56" fillId="35" borderId="1" xfId="0" applyFont="1" applyFill="1" applyBorder="1" applyAlignment="1">
      <alignment horizontal="center"/>
    </xf>
    <xf numFmtId="0" fontId="66" fillId="33" borderId="0" xfId="0" applyFont="1" applyFill="1"/>
    <xf numFmtId="0" fontId="18" fillId="0" borderId="0" xfId="0" applyFont="1"/>
    <xf numFmtId="0" fontId="13" fillId="0" borderId="1" xfId="0" applyFont="1" applyBorder="1"/>
    <xf numFmtId="0" fontId="14" fillId="0" borderId="1" xfId="0" applyFont="1" applyBorder="1" applyAlignment="1">
      <alignment horizontal="left" indent="3"/>
    </xf>
    <xf numFmtId="2" fontId="18" fillId="0" borderId="1" xfId="0" applyNumberFormat="1" applyFont="1" applyBorder="1"/>
    <xf numFmtId="2" fontId="18" fillId="0" borderId="0" xfId="0" applyNumberFormat="1" applyFont="1"/>
    <xf numFmtId="0" fontId="19" fillId="0" borderId="0" xfId="0" applyFont="1"/>
    <xf numFmtId="172" fontId="67" fillId="0" borderId="0" xfId="0" applyNumberFormat="1" applyFont="1" applyAlignment="1">
      <alignment horizontal="right" vertical="center"/>
    </xf>
    <xf numFmtId="0" fontId="14" fillId="0" borderId="1" xfId="0" applyFont="1" applyBorder="1"/>
    <xf numFmtId="0" fontId="67" fillId="0" borderId="0" xfId="0" applyFont="1" applyAlignment="1">
      <alignment horizontal="right" vertical="center"/>
    </xf>
    <xf numFmtId="165" fontId="14" fillId="0" borderId="1" xfId="0" applyNumberFormat="1" applyFont="1" applyBorder="1"/>
    <xf numFmtId="0" fontId="14" fillId="0" borderId="1" xfId="0" applyFont="1" applyBorder="1" applyAlignment="1">
      <alignment horizontal="left" indent="2"/>
    </xf>
    <xf numFmtId="165" fontId="18" fillId="0" borderId="1" xfId="0" applyNumberFormat="1" applyFont="1" applyBorder="1"/>
    <xf numFmtId="0" fontId="34" fillId="0" borderId="0" xfId="0" applyFont="1"/>
    <xf numFmtId="0" fontId="13" fillId="0" borderId="0" xfId="0" applyFont="1"/>
    <xf numFmtId="0" fontId="14" fillId="0" borderId="0" xfId="0" applyFont="1" applyAlignment="1">
      <alignment horizontal="right"/>
    </xf>
    <xf numFmtId="0" fontId="34" fillId="0" borderId="1" xfId="0" applyFont="1" applyBorder="1"/>
    <xf numFmtId="2" fontId="34" fillId="0" borderId="1" xfId="0" applyNumberFormat="1" applyFont="1" applyBorder="1"/>
    <xf numFmtId="0" fontId="32" fillId="0" borderId="1" xfId="0" applyFont="1" applyBorder="1" applyAlignment="1">
      <alignment horizontal="left" indent="2"/>
    </xf>
    <xf numFmtId="2" fontId="32" fillId="0" borderId="1" xfId="0" applyNumberFormat="1" applyFont="1" applyBorder="1"/>
    <xf numFmtId="0" fontId="18" fillId="0" borderId="1" xfId="0" applyFont="1" applyBorder="1"/>
    <xf numFmtId="172" fontId="14" fillId="0" borderId="1" xfId="52" applyNumberFormat="1" applyFont="1" applyBorder="1" applyAlignment="1">
      <alignment horizontal="right" vertical="center"/>
    </xf>
    <xf numFmtId="167" fontId="13" fillId="35" borderId="1" xfId="0" applyNumberFormat="1" applyFont="1" applyFill="1" applyBorder="1" applyAlignment="1">
      <alignment wrapText="1"/>
    </xf>
    <xf numFmtId="167" fontId="13" fillId="35" borderId="1" xfId="0" applyNumberFormat="1" applyFont="1" applyFill="1" applyBorder="1" applyAlignment="1">
      <alignment horizontal="center" wrapText="1"/>
    </xf>
    <xf numFmtId="168" fontId="10" fillId="33" borderId="1" xfId="44" applyNumberFormat="1" applyFont="1" applyFill="1" applyBorder="1" applyAlignment="1">
      <alignment horizontal="right" vertical="center"/>
    </xf>
    <xf numFmtId="0" fontId="10" fillId="33" borderId="1" xfId="44" applyFont="1" applyFill="1" applyBorder="1" applyAlignment="1">
      <alignment horizontal="right" vertical="center"/>
    </xf>
    <xf numFmtId="168" fontId="11" fillId="33" borderId="1" xfId="44" applyNumberFormat="1" applyFont="1" applyFill="1" applyBorder="1" applyAlignment="1">
      <alignment horizontal="right" vertical="center"/>
    </xf>
    <xf numFmtId="0" fontId="10" fillId="33" borderId="1" xfId="44" applyFont="1" applyFill="1" applyBorder="1" applyAlignment="1">
      <alignment horizontal="left" vertical="center"/>
    </xf>
    <xf numFmtId="0" fontId="11" fillId="33" borderId="1" xfId="44" applyFont="1" applyFill="1" applyBorder="1" applyAlignment="1">
      <alignment horizontal="left" vertical="center"/>
    </xf>
    <xf numFmtId="168" fontId="11" fillId="0" borderId="1" xfId="44" applyNumberFormat="1" applyFont="1" applyBorder="1" applyAlignment="1">
      <alignment horizontal="right" vertical="center"/>
    </xf>
    <xf numFmtId="0" fontId="11" fillId="0" borderId="1" xfId="44" applyFont="1" applyBorder="1" applyAlignment="1">
      <alignment horizontal="left" vertical="center"/>
    </xf>
    <xf numFmtId="168" fontId="19" fillId="33" borderId="3" xfId="44" applyNumberFormat="1" applyFont="1" applyFill="1" applyBorder="1" applyAlignment="1">
      <alignment horizontal="left"/>
    </xf>
    <xf numFmtId="168" fontId="19" fillId="0" borderId="1" xfId="44" applyNumberFormat="1" applyFont="1" applyBorder="1" applyAlignment="1">
      <alignment horizontal="left"/>
    </xf>
    <xf numFmtId="170" fontId="19" fillId="0" borderId="1" xfId="44" applyNumberFormat="1" applyFont="1" applyBorder="1" applyAlignment="1">
      <alignment horizontal="right" vertical="center"/>
    </xf>
    <xf numFmtId="2" fontId="32" fillId="33" borderId="1" xfId="0" applyNumberFormat="1" applyFont="1" applyFill="1" applyBorder="1"/>
    <xf numFmtId="2" fontId="10" fillId="0" borderId="1" xfId="0" applyNumberFormat="1" applyFont="1" applyBorder="1" applyAlignment="1">
      <alignment horizontal="right" indent="1"/>
    </xf>
    <xf numFmtId="2" fontId="11" fillId="0" borderId="1" xfId="0" applyNumberFormat="1" applyFont="1" applyBorder="1" applyAlignment="1">
      <alignment horizontal="right"/>
    </xf>
    <xf numFmtId="0" fontId="16" fillId="0" borderId="0" xfId="44" applyFont="1"/>
    <xf numFmtId="2" fontId="68" fillId="0" borderId="0" xfId="0" applyNumberFormat="1" applyFont="1"/>
    <xf numFmtId="0" fontId="36" fillId="0" borderId="0" xfId="0" applyFont="1"/>
    <xf numFmtId="168" fontId="10" fillId="0" borderId="1" xfId="44" applyNumberFormat="1" applyFont="1" applyBorder="1" applyAlignment="1">
      <alignment vertical="center" wrapText="1"/>
    </xf>
    <xf numFmtId="173" fontId="10" fillId="0" borderId="1" xfId="44" applyNumberFormat="1" applyFont="1" applyBorder="1" applyAlignment="1">
      <alignment horizontal="right" vertical="center"/>
    </xf>
    <xf numFmtId="0" fontId="16" fillId="35" borderId="0" xfId="0" applyFont="1" applyFill="1"/>
    <xf numFmtId="0" fontId="16" fillId="35" borderId="0" xfId="0" applyFont="1" applyFill="1" applyAlignment="1">
      <alignment horizontal="center"/>
    </xf>
    <xf numFmtId="2" fontId="13" fillId="0" borderId="1" xfId="0" applyNumberFormat="1" applyFont="1" applyBorder="1" applyAlignment="1">
      <alignment horizontal="center"/>
    </xf>
    <xf numFmtId="2" fontId="15" fillId="0" borderId="0" xfId="0" applyNumberFormat="1" applyFont="1"/>
    <xf numFmtId="43" fontId="14" fillId="33" borderId="0" xfId="0" applyNumberFormat="1" applyFont="1" applyFill="1"/>
    <xf numFmtId="170" fontId="13" fillId="33" borderId="1" xfId="44" applyNumberFormat="1" applyFont="1" applyFill="1" applyBorder="1" applyAlignment="1">
      <alignment horizontal="right" vertical="center"/>
    </xf>
    <xf numFmtId="2" fontId="10" fillId="33" borderId="1" xfId="0" applyNumberFormat="1" applyFont="1" applyFill="1" applyBorder="1" applyAlignment="1">
      <alignment horizontal="right" vertical="center"/>
    </xf>
    <xf numFmtId="2" fontId="10" fillId="0" borderId="1" xfId="0" applyNumberFormat="1" applyFont="1" applyBorder="1" applyAlignment="1">
      <alignment horizontal="right" vertical="center"/>
    </xf>
    <xf numFmtId="170" fontId="13" fillId="0" borderId="1" xfId="44" applyNumberFormat="1" applyFont="1" applyBorder="1" applyAlignment="1">
      <alignment horizontal="right" vertical="center"/>
    </xf>
    <xf numFmtId="170" fontId="14" fillId="33" borderId="1" xfId="44" applyNumberFormat="1" applyFont="1" applyFill="1" applyBorder="1" applyAlignment="1">
      <alignment horizontal="right" vertical="center"/>
    </xf>
    <xf numFmtId="170" fontId="14" fillId="33" borderId="1" xfId="0" applyNumberFormat="1" applyFont="1" applyFill="1" applyBorder="1" applyAlignment="1">
      <alignment horizontal="right" vertical="center"/>
    </xf>
    <xf numFmtId="170" fontId="15" fillId="33" borderId="1" xfId="0" applyNumberFormat="1" applyFont="1" applyFill="1" applyBorder="1" applyAlignment="1">
      <alignment horizontal="right" vertical="center"/>
    </xf>
    <xf numFmtId="170" fontId="16" fillId="33" borderId="1" xfId="0" applyNumberFormat="1" applyFont="1" applyFill="1" applyBorder="1" applyAlignment="1">
      <alignment horizontal="right" vertical="center"/>
    </xf>
    <xf numFmtId="0" fontId="56" fillId="34" borderId="1" xfId="0" applyFont="1" applyFill="1" applyBorder="1" applyAlignment="1">
      <alignment horizontal="right"/>
    </xf>
    <xf numFmtId="2" fontId="56" fillId="34" borderId="1" xfId="0" applyNumberFormat="1" applyFont="1" applyFill="1" applyBorder="1"/>
    <xf numFmtId="0" fontId="61" fillId="34" borderId="1" xfId="0" applyFont="1" applyFill="1" applyBorder="1" applyAlignment="1">
      <alignment horizontal="right"/>
    </xf>
    <xf numFmtId="2" fontId="61" fillId="34" borderId="1" xfId="0" applyNumberFormat="1" applyFont="1" applyFill="1" applyBorder="1"/>
    <xf numFmtId="0" fontId="55" fillId="0" borderId="1" xfId="0" applyFont="1" applyBorder="1" applyAlignment="1">
      <alignment horizontal="left" indent="1"/>
    </xf>
    <xf numFmtId="2" fontId="55" fillId="0" borderId="1" xfId="0" applyNumberFormat="1" applyFont="1" applyBorder="1"/>
    <xf numFmtId="2" fontId="12" fillId="0" borderId="1" xfId="0" applyNumberFormat="1" applyFont="1" applyBorder="1"/>
    <xf numFmtId="0" fontId="56" fillId="0" borderId="1" xfId="0" applyFont="1" applyBorder="1" applyAlignment="1">
      <alignment horizontal="left" indent="1"/>
    </xf>
    <xf numFmtId="2" fontId="56" fillId="0" borderId="1" xfId="0" applyNumberFormat="1" applyFont="1" applyBorder="1"/>
    <xf numFmtId="0" fontId="37" fillId="0" borderId="1" xfId="46" applyBorder="1"/>
    <xf numFmtId="0" fontId="15" fillId="35" borderId="0" xfId="0" applyFont="1" applyFill="1"/>
    <xf numFmtId="0" fontId="15" fillId="35" borderId="0" xfId="0" applyFont="1" applyFill="1" applyAlignment="1">
      <alignment horizontal="center"/>
    </xf>
    <xf numFmtId="0" fontId="11" fillId="35" borderId="1" xfId="0" applyFont="1" applyFill="1" applyBorder="1" applyAlignment="1">
      <alignment horizontal="center" wrapText="1"/>
    </xf>
    <xf numFmtId="0" fontId="24" fillId="35" borderId="0" xfId="0" applyFont="1" applyFill="1"/>
    <xf numFmtId="168" fontId="14" fillId="0" borderId="1" xfId="52" applyNumberFormat="1" applyFont="1" applyBorder="1" applyAlignment="1">
      <alignment horizontal="center" vertical="center"/>
    </xf>
    <xf numFmtId="0" fontId="14" fillId="0" borderId="1" xfId="52" applyFont="1" applyBorder="1" applyAlignment="1">
      <alignment vertical="center"/>
    </xf>
    <xf numFmtId="0" fontId="16" fillId="0" borderId="0" xfId="0" applyFont="1" applyAlignment="1">
      <alignment vertical="center"/>
    </xf>
    <xf numFmtId="0" fontId="31" fillId="33" borderId="0" xfId="0" applyFont="1" applyFill="1"/>
    <xf numFmtId="0" fontId="7" fillId="0" borderId="0" xfId="0" applyFont="1"/>
    <xf numFmtId="0" fontId="24" fillId="0" borderId="0" xfId="0" applyFont="1"/>
    <xf numFmtId="0" fontId="14" fillId="35" borderId="0" xfId="0" applyFont="1" applyFill="1"/>
    <xf numFmtId="0" fontId="32" fillId="33" borderId="1" xfId="0" applyFont="1" applyFill="1" applyBorder="1" applyAlignment="1">
      <alignment horizontal="left" vertical="center"/>
    </xf>
    <xf numFmtId="172" fontId="32" fillId="0" borderId="1" xfId="0" applyNumberFormat="1" applyFont="1" applyBorder="1"/>
    <xf numFmtId="0" fontId="32" fillId="33" borderId="1" xfId="0" applyFont="1" applyFill="1" applyBorder="1" applyAlignment="1">
      <alignment horizontal="left" vertical="center" wrapText="1"/>
    </xf>
    <xf numFmtId="0" fontId="32" fillId="33" borderId="0" xfId="0" applyFont="1" applyFill="1" applyAlignment="1">
      <alignment horizontal="right" wrapText="1"/>
    </xf>
    <xf numFmtId="0" fontId="11" fillId="35" borderId="1" xfId="0" applyFont="1" applyFill="1" applyBorder="1" applyAlignment="1">
      <alignment horizontal="center" vertical="center" wrapText="1"/>
    </xf>
    <xf numFmtId="0" fontId="11" fillId="0" borderId="1" xfId="0" applyFont="1" applyBorder="1" applyAlignment="1">
      <alignment vertical="center" wrapText="1"/>
    </xf>
    <xf numFmtId="0" fontId="13" fillId="33" borderId="1" xfId="0" applyFont="1" applyFill="1" applyBorder="1" applyAlignment="1">
      <alignment horizontal="center"/>
    </xf>
    <xf numFmtId="0" fontId="0" fillId="33" borderId="0" xfId="0" applyFill="1" applyAlignment="1">
      <alignment vertical="center"/>
    </xf>
    <xf numFmtId="0" fontId="0" fillId="0" borderId="0" xfId="0" applyAlignment="1">
      <alignment vertical="center"/>
    </xf>
    <xf numFmtId="0" fontId="0" fillId="35" borderId="0" xfId="0" applyFill="1" applyAlignment="1">
      <alignment vertical="center"/>
    </xf>
    <xf numFmtId="0" fontId="0" fillId="35" borderId="0" xfId="0" applyFill="1" applyAlignment="1">
      <alignment horizontal="center" vertical="center"/>
    </xf>
    <xf numFmtId="0" fontId="10" fillId="0" borderId="1" xfId="0" applyFont="1" applyBorder="1" applyAlignment="1">
      <alignment vertical="center"/>
    </xf>
    <xf numFmtId="2" fontId="10" fillId="0" borderId="1" xfId="0" applyNumberFormat="1" applyFont="1" applyBorder="1" applyAlignment="1">
      <alignment vertical="center"/>
    </xf>
    <xf numFmtId="0" fontId="10" fillId="0" borderId="1" xfId="0" applyFont="1" applyBorder="1" applyAlignment="1">
      <alignment vertical="center" wrapText="1"/>
    </xf>
    <xf numFmtId="0" fontId="56" fillId="0" borderId="1" xfId="0" applyFont="1" applyBorder="1" applyAlignment="1">
      <alignment vertical="center"/>
    </xf>
    <xf numFmtId="2" fontId="11" fillId="0" borderId="1" xfId="0" applyNumberFormat="1" applyFont="1" applyBorder="1" applyAlignment="1">
      <alignment vertical="center"/>
    </xf>
    <xf numFmtId="0" fontId="24" fillId="0" borderId="0" xfId="0" applyFont="1" applyAlignment="1">
      <alignment vertical="center"/>
    </xf>
    <xf numFmtId="0" fontId="11" fillId="33" borderId="1" xfId="0" applyFont="1" applyFill="1" applyBorder="1" applyAlignment="1">
      <alignment vertical="center"/>
    </xf>
    <xf numFmtId="0" fontId="24" fillId="33" borderId="0" xfId="0" applyFont="1" applyFill="1" applyAlignment="1">
      <alignment vertical="center"/>
    </xf>
    <xf numFmtId="2" fontId="5" fillId="0" borderId="0" xfId="0" applyNumberFormat="1" applyFont="1" applyAlignment="1">
      <alignment vertical="center"/>
    </xf>
    <xf numFmtId="0" fontId="5" fillId="0" borderId="0" xfId="0" applyFont="1" applyAlignment="1">
      <alignment vertical="center"/>
    </xf>
    <xf numFmtId="2" fontId="0" fillId="0" borderId="0" xfId="0" applyNumberFormat="1" applyAlignment="1">
      <alignment vertical="center"/>
    </xf>
    <xf numFmtId="39" fontId="5" fillId="0" borderId="0" xfId="0" applyNumberFormat="1" applyFont="1" applyAlignment="1">
      <alignment vertical="center"/>
    </xf>
    <xf numFmtId="2" fontId="33" fillId="0" borderId="0" xfId="0" applyNumberFormat="1" applyFont="1" applyAlignment="1">
      <alignment vertical="center"/>
    </xf>
    <xf numFmtId="0" fontId="33" fillId="0" borderId="0" xfId="0" applyFont="1" applyAlignment="1">
      <alignment vertical="center"/>
    </xf>
    <xf numFmtId="0" fontId="18" fillId="0" borderId="0" xfId="44" applyFont="1"/>
    <xf numFmtId="0" fontId="17" fillId="35" borderId="1" xfId="0" applyFont="1" applyFill="1" applyBorder="1" applyAlignment="1">
      <alignment horizontal="center" vertical="center"/>
    </xf>
    <xf numFmtId="0" fontId="22" fillId="33" borderId="0" xfId="0" applyFont="1" applyFill="1" applyAlignment="1">
      <alignment horizontal="center" vertical="center"/>
    </xf>
    <xf numFmtId="0" fontId="69" fillId="33" borderId="0" xfId="0" applyFont="1" applyFill="1" applyAlignment="1">
      <alignment horizontal="left"/>
    </xf>
    <xf numFmtId="0" fontId="70" fillId="33" borderId="0" xfId="0" applyFont="1" applyFill="1" applyAlignment="1">
      <alignment horizontal="center"/>
    </xf>
    <xf numFmtId="0" fontId="69" fillId="33" borderId="0" xfId="0" applyFont="1" applyFill="1" applyAlignment="1">
      <alignment horizontal="right"/>
    </xf>
    <xf numFmtId="0" fontId="58" fillId="0" borderId="1" xfId="0" applyFont="1" applyBorder="1" applyAlignment="1">
      <alignment horizontal="center" vertical="center"/>
    </xf>
    <xf numFmtId="0" fontId="58" fillId="33" borderId="1" xfId="0" applyFont="1" applyFill="1" applyBorder="1" applyAlignment="1">
      <alignment horizontal="center" vertical="center"/>
    </xf>
    <xf numFmtId="0" fontId="55" fillId="0" borderId="0" xfId="0" applyFont="1" applyAlignment="1">
      <alignment horizontal="center"/>
    </xf>
    <xf numFmtId="0" fontId="13" fillId="35" borderId="1" xfId="0" applyFont="1" applyFill="1" applyBorder="1" applyAlignment="1">
      <alignment horizontal="center"/>
    </xf>
    <xf numFmtId="0" fontId="14" fillId="0" borderId="0" xfId="0" applyFont="1" applyAlignment="1">
      <alignment horizontal="left" wrapText="1"/>
    </xf>
    <xf numFmtId="2" fontId="14" fillId="0" borderId="1" xfId="0" applyNumberFormat="1" applyFont="1" applyBorder="1" applyAlignment="1">
      <alignment horizontal="center"/>
    </xf>
    <xf numFmtId="0" fontId="13" fillId="35" borderId="1" xfId="0" applyFont="1" applyFill="1" applyBorder="1" applyAlignment="1">
      <alignment horizontal="center" vertical="center"/>
    </xf>
    <xf numFmtId="0" fontId="14" fillId="0" borderId="0" xfId="0" applyFont="1" applyAlignment="1">
      <alignment horizontal="left"/>
    </xf>
    <xf numFmtId="0" fontId="71" fillId="0" borderId="0" xfId="0" applyFont="1" applyAlignment="1">
      <alignment vertical="center"/>
    </xf>
    <xf numFmtId="0" fontId="67" fillId="0" borderId="0" xfId="0" applyFont="1" applyAlignment="1">
      <alignment horizontal="right" vertical="center"/>
    </xf>
    <xf numFmtId="0" fontId="72" fillId="0" borderId="0" xfId="0" applyFont="1" applyAlignment="1">
      <alignment horizontal="right" vertical="center"/>
    </xf>
    <xf numFmtId="172" fontId="72" fillId="0" borderId="0" xfId="0" applyNumberFormat="1" applyFont="1" applyAlignment="1">
      <alignment horizontal="right" vertical="center"/>
    </xf>
    <xf numFmtId="172" fontId="71" fillId="0" borderId="0" xfId="0" applyNumberFormat="1" applyFont="1" applyAlignment="1">
      <alignment horizontal="right" vertical="center"/>
    </xf>
    <xf numFmtId="172" fontId="73" fillId="0" borderId="0" xfId="0" applyNumberFormat="1" applyFont="1" applyAlignment="1">
      <alignment horizontal="right" vertical="center"/>
    </xf>
    <xf numFmtId="0" fontId="71" fillId="0" borderId="0" xfId="0" applyFont="1" applyAlignment="1">
      <alignment horizontal="right" vertical="center"/>
    </xf>
    <xf numFmtId="172" fontId="67" fillId="0" borderId="0" xfId="0" applyNumberFormat="1" applyFont="1" applyAlignment="1">
      <alignment horizontal="right" vertical="center"/>
    </xf>
    <xf numFmtId="0" fontId="22" fillId="33" borderId="0" xfId="0" applyFont="1" applyFill="1" applyAlignment="1">
      <alignment horizontal="center"/>
    </xf>
    <xf numFmtId="43" fontId="11" fillId="35" borderId="1" xfId="28" applyFont="1" applyFill="1" applyBorder="1" applyAlignment="1">
      <alignment horizontal="center" vertical="center" wrapText="1"/>
    </xf>
    <xf numFmtId="170" fontId="10" fillId="33" borderId="1" xfId="44" applyNumberFormat="1" applyFont="1" applyFill="1" applyBorder="1" applyAlignment="1">
      <alignment horizontal="right" vertical="center"/>
    </xf>
    <xf numFmtId="0" fontId="32" fillId="33" borderId="0" xfId="0" applyFont="1" applyFill="1" applyAlignment="1">
      <alignment horizontal="left" wrapText="1"/>
    </xf>
    <xf numFmtId="170" fontId="32" fillId="33" borderId="4" xfId="44" applyNumberFormat="1" applyFont="1" applyFill="1" applyBorder="1" applyAlignment="1">
      <alignment horizontal="left" vertical="center" wrapText="1"/>
    </xf>
    <xf numFmtId="0" fontId="11" fillId="35" borderId="1" xfId="44" applyFont="1" applyFill="1" applyBorder="1" applyAlignment="1">
      <alignment horizontal="center" vertical="center"/>
    </xf>
    <xf numFmtId="0" fontId="0" fillId="35" borderId="1" xfId="0" applyFill="1" applyBorder="1" applyAlignment="1">
      <alignment horizontal="center" vertical="center"/>
    </xf>
    <xf numFmtId="170" fontId="11" fillId="33" borderId="1" xfId="44" applyNumberFormat="1" applyFont="1" applyFill="1" applyBorder="1" applyAlignment="1">
      <alignment horizontal="right" vertical="center"/>
    </xf>
    <xf numFmtId="0" fontId="32" fillId="33" borderId="0" xfId="0" applyFont="1" applyFill="1" applyAlignment="1">
      <alignment horizontal="left" vertical="center"/>
    </xf>
    <xf numFmtId="0" fontId="19" fillId="0" borderId="1" xfId="44" applyFont="1" applyBorder="1" applyAlignment="1">
      <alignment horizontal="left"/>
    </xf>
    <xf numFmtId="0" fontId="19" fillId="33" borderId="1" xfId="44" applyFont="1" applyFill="1" applyBorder="1" applyAlignment="1">
      <alignment horizontal="left"/>
    </xf>
    <xf numFmtId="0" fontId="22" fillId="0" borderId="0" xfId="0" applyFont="1" applyAlignment="1">
      <alignment horizontal="center" vertical="center" wrapText="1"/>
    </xf>
    <xf numFmtId="0" fontId="10" fillId="0" borderId="0" xfId="44" applyFont="1" applyAlignment="1">
      <alignment horizontal="right"/>
    </xf>
    <xf numFmtId="43" fontId="19" fillId="35" borderId="1" xfId="28" applyFont="1" applyFill="1" applyBorder="1" applyAlignment="1">
      <alignment horizontal="center"/>
    </xf>
    <xf numFmtId="0" fontId="19" fillId="35" borderId="1" xfId="44" applyFont="1" applyFill="1" applyBorder="1" applyAlignment="1">
      <alignment horizontal="center" vertical="center"/>
    </xf>
    <xf numFmtId="0" fontId="32" fillId="0" borderId="0" xfId="0" applyFont="1" applyAlignment="1">
      <alignment horizontal="left" vertical="center" wrapText="1"/>
    </xf>
    <xf numFmtId="0" fontId="18" fillId="33" borderId="1" xfId="44" applyFont="1" applyFill="1" applyBorder="1" applyAlignment="1">
      <alignment horizontal="left"/>
    </xf>
    <xf numFmtId="0" fontId="32" fillId="0" borderId="0" xfId="0" applyFont="1" applyAlignment="1">
      <alignment horizontal="left" vertical="center"/>
    </xf>
    <xf numFmtId="0" fontId="19" fillId="33" borderId="1" xfId="44" applyFont="1" applyFill="1" applyBorder="1" applyAlignment="1">
      <alignment horizontal="center"/>
    </xf>
    <xf numFmtId="0" fontId="19" fillId="33" borderId="3" xfId="44" applyFont="1" applyFill="1" applyBorder="1" applyAlignment="1">
      <alignment horizontal="left"/>
    </xf>
    <xf numFmtId="168" fontId="19" fillId="33" borderId="1" xfId="44" applyNumberFormat="1" applyFont="1" applyFill="1" applyBorder="1" applyAlignment="1">
      <alignment horizontal="left"/>
    </xf>
    <xf numFmtId="0" fontId="10" fillId="0" borderId="0" xfId="0" applyFont="1" applyAlignment="1">
      <alignment horizontal="left" vertical="center"/>
    </xf>
    <xf numFmtId="0" fontId="11" fillId="35" borderId="5" xfId="0" applyFont="1" applyFill="1" applyBorder="1" applyAlignment="1">
      <alignment horizontal="center" vertical="center"/>
    </xf>
    <xf numFmtId="0" fontId="11" fillId="35" borderId="2" xfId="0" applyFont="1" applyFill="1" applyBorder="1" applyAlignment="1">
      <alignment horizontal="center" vertical="center"/>
    </xf>
    <xf numFmtId="0" fontId="22" fillId="33" borderId="0" xfId="0" applyFont="1" applyFill="1" applyAlignment="1">
      <alignment horizontal="center" vertical="center" wrapText="1"/>
    </xf>
    <xf numFmtId="0" fontId="23" fillId="0" borderId="0" xfId="0" applyFont="1" applyAlignment="1">
      <alignment horizontal="right" vertical="center" wrapText="1"/>
    </xf>
    <xf numFmtId="0" fontId="11" fillId="0" borderId="1" xfId="0" applyFont="1" applyBorder="1" applyAlignment="1">
      <alignment vertical="center" wrapText="1"/>
    </xf>
    <xf numFmtId="0" fontId="11" fillId="35" borderId="1" xfId="0" applyFont="1" applyFill="1" applyBorder="1" applyAlignment="1">
      <alignment vertical="center" wrapText="1"/>
    </xf>
    <xf numFmtId="0" fontId="11" fillId="0" borderId="1" xfId="0" applyFont="1" applyBorder="1" applyAlignment="1">
      <alignment horizontal="center" vertical="center"/>
    </xf>
    <xf numFmtId="0" fontId="11" fillId="35" borderId="1" xfId="0" applyFont="1" applyFill="1" applyBorder="1" applyAlignment="1">
      <alignment horizontal="center" vertical="center"/>
    </xf>
    <xf numFmtId="0" fontId="11" fillId="35" borderId="1" xfId="0" applyFont="1" applyFill="1" applyBorder="1" applyAlignment="1">
      <alignment horizontal="center" vertical="center" wrapText="1"/>
    </xf>
    <xf numFmtId="0" fontId="18" fillId="0" borderId="0" xfId="44" applyFont="1" applyAlignment="1">
      <alignment horizontal="right"/>
    </xf>
    <xf numFmtId="0" fontId="32" fillId="0" borderId="0" xfId="0" applyFont="1" applyAlignment="1">
      <alignment horizontal="left" vertical="top" wrapText="1"/>
    </xf>
    <xf numFmtId="0" fontId="32" fillId="0" borderId="0" xfId="44" applyFont="1" applyAlignment="1">
      <alignment horizontal="left"/>
    </xf>
    <xf numFmtId="0" fontId="22" fillId="0" borderId="0" xfId="44" applyFont="1" applyAlignment="1">
      <alignment horizontal="center"/>
    </xf>
    <xf numFmtId="0" fontId="10" fillId="0" borderId="1" xfId="0" applyFont="1" applyBorder="1" applyAlignment="1">
      <alignment horizontal="center"/>
    </xf>
    <xf numFmtId="0" fontId="11" fillId="0" borderId="1" xfId="44" applyFont="1" applyBorder="1" applyAlignment="1">
      <alignment horizontal="left"/>
    </xf>
    <xf numFmtId="0" fontId="11" fillId="0" borderId="1" xfId="44" applyFont="1" applyBorder="1" applyAlignment="1">
      <alignment horizontal="left" vertical="center" wrapText="1"/>
    </xf>
    <xf numFmtId="0" fontId="56" fillId="0" borderId="1" xfId="44" applyFont="1" applyBorder="1" applyAlignment="1">
      <alignment horizontal="left"/>
    </xf>
    <xf numFmtId="43" fontId="11" fillId="35" borderId="1" xfId="28" applyFont="1" applyFill="1" applyBorder="1" applyAlignment="1">
      <alignment horizontal="center"/>
    </xf>
    <xf numFmtId="0" fontId="12" fillId="35" borderId="1" xfId="0" applyFont="1" applyFill="1" applyBorder="1" applyAlignment="1">
      <alignment horizontal="center" vertical="center"/>
    </xf>
    <xf numFmtId="0" fontId="14" fillId="0" borderId="0" xfId="44" applyFont="1" applyAlignment="1">
      <alignment horizontal="left"/>
    </xf>
    <xf numFmtId="2" fontId="22" fillId="0" borderId="0" xfId="0" applyNumberFormat="1" applyFont="1" applyAlignment="1">
      <alignment horizontal="center" vertical="center"/>
    </xf>
    <xf numFmtId="0" fontId="12" fillId="35" borderId="1" xfId="0" applyFont="1" applyFill="1" applyBorder="1" applyAlignment="1">
      <alignment horizontal="center"/>
    </xf>
    <xf numFmtId="0" fontId="16" fillId="0" borderId="0" xfId="44" applyFont="1" applyAlignment="1">
      <alignment horizontal="right"/>
    </xf>
    <xf numFmtId="0" fontId="22" fillId="0" borderId="0" xfId="0" applyFont="1" applyAlignment="1">
      <alignment horizontal="center"/>
    </xf>
    <xf numFmtId="0" fontId="21" fillId="0" borderId="0" xfId="44" applyFont="1" applyAlignment="1">
      <alignment horizontal="center" vertical="center"/>
    </xf>
    <xf numFmtId="0" fontId="14" fillId="0" borderId="0" xfId="44" applyFont="1" applyAlignment="1">
      <alignment horizontal="left" vertical="center"/>
    </xf>
    <xf numFmtId="0" fontId="11" fillId="0" borderId="1" xfId="44" applyFont="1" applyBorder="1" applyAlignment="1">
      <alignment horizontal="right" vertical="center"/>
    </xf>
    <xf numFmtId="0" fontId="11" fillId="35" borderId="1" xfId="44" applyFont="1" applyFill="1" applyBorder="1" applyAlignment="1">
      <alignment horizontal="center" vertical="center" wrapText="1"/>
    </xf>
    <xf numFmtId="0" fontId="11" fillId="35" borderId="5" xfId="44" applyFont="1" applyFill="1" applyBorder="1" applyAlignment="1">
      <alignment horizontal="center" vertical="center"/>
    </xf>
    <xf numFmtId="0" fontId="11" fillId="35" borderId="6" xfId="44" applyFont="1" applyFill="1" applyBorder="1" applyAlignment="1">
      <alignment horizontal="center" vertical="center"/>
    </xf>
    <xf numFmtId="0" fontId="11" fillId="35" borderId="2" xfId="44" applyFont="1" applyFill="1" applyBorder="1" applyAlignment="1">
      <alignment horizontal="center" vertical="center"/>
    </xf>
    <xf numFmtId="0" fontId="13" fillId="35" borderId="1" xfId="0" applyFont="1" applyFill="1" applyBorder="1" applyAlignment="1">
      <alignment horizontal="center" vertical="center" wrapText="1"/>
    </xf>
    <xf numFmtId="0" fontId="14" fillId="33" borderId="0" xfId="0" applyFont="1" applyFill="1" applyAlignment="1">
      <alignment horizontal="left"/>
    </xf>
    <xf numFmtId="0" fontId="13" fillId="35" borderId="5" xfId="0" applyFont="1" applyFill="1" applyBorder="1" applyAlignment="1">
      <alignment horizontal="center" vertical="center"/>
    </xf>
    <xf numFmtId="0" fontId="13" fillId="35" borderId="6" xfId="0" applyFont="1" applyFill="1" applyBorder="1" applyAlignment="1">
      <alignment horizontal="center" vertical="center"/>
    </xf>
    <xf numFmtId="0" fontId="13" fillId="35" borderId="2" xfId="0" applyFont="1" applyFill="1" applyBorder="1" applyAlignment="1">
      <alignment horizontal="center" vertical="center"/>
    </xf>
    <xf numFmtId="0" fontId="18" fillId="33" borderId="0" xfId="0" applyFont="1" applyFill="1" applyAlignment="1">
      <alignment horizontal="right" vertical="center"/>
    </xf>
    <xf numFmtId="0" fontId="17" fillId="35" borderId="1" xfId="0" applyFont="1" applyFill="1" applyBorder="1" applyAlignment="1">
      <alignment horizontal="center"/>
    </xf>
    <xf numFmtId="0" fontId="18" fillId="33" borderId="0" xfId="44" applyFont="1" applyFill="1" applyAlignment="1">
      <alignment horizontal="left" vertical="center"/>
    </xf>
    <xf numFmtId="0" fontId="18" fillId="33" borderId="0" xfId="0" applyFont="1" applyFill="1" applyAlignment="1">
      <alignment horizontal="left"/>
    </xf>
    <xf numFmtId="0" fontId="23" fillId="33" borderId="0" xfId="0" applyFont="1" applyFill="1" applyAlignment="1">
      <alignment horizontal="right" vertical="center"/>
    </xf>
    <xf numFmtId="0" fontId="55" fillId="35" borderId="1" xfId="0" applyFont="1" applyFill="1" applyBorder="1" applyAlignment="1">
      <alignment horizontal="center" vertical="center"/>
    </xf>
    <xf numFmtId="0" fontId="55" fillId="35" borderId="1" xfId="0" applyFont="1" applyFill="1" applyBorder="1" applyAlignment="1">
      <alignment horizontal="center"/>
    </xf>
    <xf numFmtId="0" fontId="14" fillId="33" borderId="0" xfId="44" applyFont="1" applyFill="1" applyAlignment="1">
      <alignment horizontal="left" vertical="center"/>
    </xf>
    <xf numFmtId="0" fontId="69" fillId="33" borderId="0" xfId="0" applyFont="1" applyFill="1" applyAlignment="1">
      <alignment horizontal="left" vertical="center"/>
    </xf>
    <xf numFmtId="0" fontId="32" fillId="33" borderId="0" xfId="52" applyFont="1" applyFill="1" applyAlignment="1">
      <alignment horizontal="left"/>
    </xf>
    <xf numFmtId="0" fontId="32" fillId="33" borderId="0" xfId="52" applyFont="1" applyFill="1" applyAlignment="1">
      <alignment horizontal="left" vertical="top" wrapText="1"/>
    </xf>
    <xf numFmtId="0" fontId="13" fillId="35" borderId="1" xfId="52" applyFont="1" applyFill="1" applyBorder="1" applyAlignment="1">
      <alignment horizontal="center" vertical="center"/>
    </xf>
    <xf numFmtId="0" fontId="22" fillId="0" borderId="0" xfId="52" applyFont="1" applyAlignment="1">
      <alignment horizontal="center"/>
    </xf>
    <xf numFmtId="0" fontId="13" fillId="33" borderId="1" xfId="52" applyFont="1" applyFill="1" applyBorder="1" applyAlignment="1">
      <alignment horizontal="center" vertical="center"/>
    </xf>
    <xf numFmtId="0" fontId="13" fillId="33" borderId="1" xfId="52" applyFont="1" applyFill="1" applyBorder="1" applyAlignment="1">
      <alignment horizontal="left" vertical="center"/>
    </xf>
    <xf numFmtId="0" fontId="13" fillId="0" borderId="0" xfId="52" applyFont="1" applyAlignment="1">
      <alignment horizontal="right"/>
    </xf>
    <xf numFmtId="0" fontId="17" fillId="35" borderId="1" xfId="0" applyFont="1" applyFill="1" applyBorder="1" applyAlignment="1">
      <alignment horizontal="center" vertical="top"/>
    </xf>
    <xf numFmtId="0" fontId="32" fillId="0" borderId="0" xfId="0" applyFont="1" applyAlignment="1">
      <alignment horizontal="left"/>
    </xf>
    <xf numFmtId="0" fontId="32" fillId="0" borderId="0" xfId="0" applyFont="1" applyAlignment="1">
      <alignment horizontal="left" wrapText="1"/>
    </xf>
    <xf numFmtId="0" fontId="22" fillId="0" borderId="0" xfId="0" applyFont="1" applyAlignment="1">
      <alignment horizontal="center" vertical="center"/>
    </xf>
    <xf numFmtId="0" fontId="11" fillId="35" borderId="7" xfId="0" applyFont="1" applyFill="1" applyBorder="1" applyAlignment="1">
      <alignment horizontal="center" vertical="center" wrapText="1"/>
    </xf>
    <xf numFmtId="0" fontId="11" fillId="35" borderId="3" xfId="0" applyFont="1" applyFill="1" applyBorder="1" applyAlignment="1">
      <alignment horizontal="center" vertical="center" wrapText="1"/>
    </xf>
    <xf numFmtId="0" fontId="13" fillId="0" borderId="8" xfId="0" applyFont="1" applyBorder="1" applyAlignment="1">
      <alignment horizontal="right" vertical="center" wrapText="1"/>
    </xf>
    <xf numFmtId="166" fontId="13" fillId="0" borderId="0" xfId="0" applyNumberFormat="1" applyFont="1" applyAlignment="1">
      <alignment horizontal="right" vertical="center"/>
    </xf>
    <xf numFmtId="0" fontId="32" fillId="33" borderId="0" xfId="0" applyFont="1" applyFill="1" applyAlignment="1">
      <alignment horizontal="left" vertical="center" wrapText="1"/>
    </xf>
    <xf numFmtId="0" fontId="11" fillId="33" borderId="1" xfId="0" applyFont="1" applyFill="1" applyBorder="1" applyAlignment="1">
      <alignment horizontal="left" vertical="center"/>
    </xf>
    <xf numFmtId="0" fontId="34" fillId="33" borderId="1" xfId="0" applyFont="1" applyFill="1" applyBorder="1" applyAlignment="1">
      <alignment horizontal="left" vertical="center"/>
    </xf>
    <xf numFmtId="0" fontId="32" fillId="0" borderId="4" xfId="0" applyFont="1" applyBorder="1" applyAlignment="1">
      <alignment horizontal="left" vertical="center"/>
    </xf>
    <xf numFmtId="0" fontId="11" fillId="33" borderId="1" xfId="0" quotePrefix="1" applyFont="1" applyFill="1" applyBorder="1" applyAlignment="1">
      <alignment horizontal="left" vertical="center"/>
    </xf>
  </cellXfs>
  <cellStyles count="5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xfId="5" builtinId="46" customBuiltin="1"/>
    <cellStyle name="20% - Accent6 2" xfId="6" xr:uid="{00000000-0005-0000-0000-000005000000}"/>
    <cellStyle name="40% - Accent1 2" xfId="7" xr:uid="{00000000-0005-0000-0000-000006000000}"/>
    <cellStyle name="40% - Accent2" xfId="8" builtinId="35" customBuiltin="1"/>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xfId="23" builtinId="45" customBuiltin="1"/>
    <cellStyle name="Accent6 2" xfId="24" xr:uid="{00000000-0005-0000-0000-000017000000}"/>
    <cellStyle name="Bad 2" xfId="25" xr:uid="{00000000-0005-0000-0000-000018000000}"/>
    <cellStyle name="Calculation 2" xfId="26" xr:uid="{00000000-0005-0000-0000-000019000000}"/>
    <cellStyle name="Check Cell" xfId="27" builtinId="23" customBuiltin="1"/>
    <cellStyle name="Comma 2" xfId="28" xr:uid="{00000000-0005-0000-0000-00001B000000}"/>
    <cellStyle name="Comma 2 2" xfId="29" xr:uid="{00000000-0005-0000-0000-00001C000000}"/>
    <cellStyle name="Comma 3" xfId="30" xr:uid="{00000000-0005-0000-0000-00001D000000}"/>
    <cellStyle name="Comma 3 2" xfId="31" xr:uid="{00000000-0005-0000-0000-00001E000000}"/>
    <cellStyle name="Comma 4" xfId="32" xr:uid="{00000000-0005-0000-0000-00001F000000}"/>
    <cellStyle name="Comma 4 2" xfId="33" xr:uid="{00000000-0005-0000-0000-000020000000}"/>
    <cellStyle name="Comma 5" xfId="34" xr:uid="{00000000-0005-0000-0000-000021000000}"/>
    <cellStyle name="Explanatory Text" xfId="35" builtinId="53" customBuiltin="1"/>
    <cellStyle name="Good 2" xfId="36" xr:uid="{00000000-0005-0000-0000-000023000000}"/>
    <cellStyle name="Heading 1 2" xfId="37" xr:uid="{00000000-0005-0000-0000-000024000000}"/>
    <cellStyle name="Heading 2 2" xfId="38" xr:uid="{00000000-0005-0000-0000-000025000000}"/>
    <cellStyle name="Heading 3 2" xfId="39" xr:uid="{00000000-0005-0000-0000-000026000000}"/>
    <cellStyle name="Heading 4 2" xfId="40" xr:uid="{00000000-0005-0000-0000-000027000000}"/>
    <cellStyle name="Input 2" xfId="41" xr:uid="{00000000-0005-0000-0000-000028000000}"/>
    <cellStyle name="Linked Cell 2" xfId="42" xr:uid="{00000000-0005-0000-0000-000029000000}"/>
    <cellStyle name="Neutral 2" xfId="43" xr:uid="{00000000-0005-0000-0000-00002A000000}"/>
    <cellStyle name="Normal" xfId="0" builtinId="0"/>
    <cellStyle name="Normal 2" xfId="44" xr:uid="{00000000-0005-0000-0000-00002C000000}"/>
    <cellStyle name="Normal 2 2" xfId="45" xr:uid="{00000000-0005-0000-0000-00002D000000}"/>
    <cellStyle name="Normal 3" xfId="46" xr:uid="{00000000-0005-0000-0000-00002E000000}"/>
    <cellStyle name="Normal 3 2" xfId="47" xr:uid="{00000000-0005-0000-0000-00002F000000}"/>
    <cellStyle name="Normal 3 3" xfId="48" xr:uid="{00000000-0005-0000-0000-000030000000}"/>
    <cellStyle name="Normal 32" xfId="49" xr:uid="{00000000-0005-0000-0000-000031000000}"/>
    <cellStyle name="Normal 4" xfId="50" xr:uid="{00000000-0005-0000-0000-000032000000}"/>
    <cellStyle name="Normal 4 2" xfId="51" xr:uid="{00000000-0005-0000-0000-000033000000}"/>
    <cellStyle name="Normal 5" xfId="52" xr:uid="{00000000-0005-0000-0000-000034000000}"/>
    <cellStyle name="Note 2" xfId="53" xr:uid="{00000000-0005-0000-0000-000035000000}"/>
    <cellStyle name="Output 2" xfId="54" xr:uid="{00000000-0005-0000-0000-000036000000}"/>
    <cellStyle name="Title 2" xfId="55" xr:uid="{00000000-0005-0000-0000-000037000000}"/>
    <cellStyle name="Total 2" xfId="56" xr:uid="{00000000-0005-0000-0000-000038000000}"/>
    <cellStyle name="Warning Text" xfId="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Economic%20Survey%202-6\&#2352;&#2366;&#2332;&#2360;&#2381;&#2357;%20&#2360;&#2306;&#2325;&#2354;&#2344;%20&#2357;&#2367;&#2357;&#2352;&#2339;%20&#2408;&#2406;&#2413;&#2415;%20&#2347;&#2366;&#2327;&#2369;&#2344;%20&#2409;&#2406;%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DFAT"/>
      <sheetName val="PRE DATA"/>
      <sheetName val="EXCLUDED REV HEAD"/>
      <sheetName val="SUMMARY"/>
      <sheetName val="MASTER TABLE"/>
      <sheetName val="Sheet2"/>
      <sheetName val="PAITHARI"/>
      <sheetName val="NIKASI"/>
      <sheetName val="PURBADHAR KAR"/>
      <sheetName val="BHANSAR KO ANYA AYA"/>
      <sheetName val="KRISHI"/>
      <sheetName val="VAT INTERNAL"/>
      <sheetName val="VAT IMPORT"/>
      <sheetName val="EX INTERNAL"/>
      <sheetName val="EX IMPORT"/>
      <sheetName val="EDU TAX"/>
      <sheetName val="INC TAX "/>
      <sheetName val="INTEREST TAX"/>
      <sheetName val="SADAK MARMAT RA SAMBHAR"/>
      <sheetName val="NON TAX"/>
      <sheetName val="ROYALTY"/>
      <sheetName val="ANYA PRAPTI"/>
      <sheetName val="Sheet1"/>
    </sheetNames>
    <sheetDataSet>
      <sheetData sheetId="0"/>
      <sheetData sheetId="1">
        <row r="39">
          <cell r="F39">
            <v>258694713</v>
          </cell>
        </row>
        <row r="40">
          <cell r="F40">
            <v>6602239</v>
          </cell>
        </row>
        <row r="41">
          <cell r="F41">
            <v>5032556636</v>
          </cell>
        </row>
        <row r="42">
          <cell r="F42">
            <v>652607883.21000004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3"/>
  <sheetViews>
    <sheetView tabSelected="1" view="pageBreakPreview" zoomScaleNormal="70" zoomScaleSheetLayoutView="100" workbookViewId="0">
      <selection activeCell="B2" sqref="B2:J2"/>
    </sheetView>
  </sheetViews>
  <sheetFormatPr defaultColWidth="9.140625" defaultRowHeight="20.25" x14ac:dyDescent="0.3"/>
  <cols>
    <col min="1" max="1" width="38.7109375" style="180" customWidth="1"/>
    <col min="2" max="4" width="17.42578125" style="173" bestFit="1" customWidth="1"/>
    <col min="5" max="5" width="16" style="173" bestFit="1" customWidth="1"/>
    <col min="6" max="6" width="16.85546875" style="173" bestFit="1" customWidth="1"/>
    <col min="7" max="7" width="15.7109375" style="173" customWidth="1"/>
    <col min="8" max="8" width="16.85546875" style="173" bestFit="1" customWidth="1"/>
    <col min="9" max="9" width="17.42578125" style="181" bestFit="1" customWidth="1"/>
    <col min="10" max="10" width="17.42578125" style="179" bestFit="1" customWidth="1"/>
    <col min="11" max="11" width="16.85546875" style="179" bestFit="1" customWidth="1"/>
    <col min="12" max="12" width="16.85546875" style="173" bestFit="1" customWidth="1"/>
    <col min="13" max="13" width="18.42578125" style="173" customWidth="1"/>
    <col min="14" max="16384" width="9.140625" style="173"/>
  </cols>
  <sheetData>
    <row r="1" spans="1:13" ht="27.75" customHeight="1" x14ac:dyDescent="0.6">
      <c r="A1" s="347" t="s">
        <v>345</v>
      </c>
      <c r="B1" s="347"/>
      <c r="C1" s="347"/>
      <c r="D1" s="347"/>
      <c r="E1" s="347"/>
      <c r="F1" s="347"/>
      <c r="G1" s="347"/>
      <c r="H1" s="347"/>
      <c r="I1" s="347"/>
      <c r="J1" s="347"/>
      <c r="K1" s="347"/>
      <c r="L1" s="347"/>
      <c r="M1" s="172" t="s">
        <v>358</v>
      </c>
    </row>
    <row r="2" spans="1:13" ht="29.25" customHeight="1" x14ac:dyDescent="0.3">
      <c r="A2" s="346" t="s">
        <v>0</v>
      </c>
      <c r="B2" s="346" t="s">
        <v>23</v>
      </c>
      <c r="C2" s="346"/>
      <c r="D2" s="346"/>
      <c r="E2" s="346"/>
      <c r="F2" s="346"/>
      <c r="G2" s="346"/>
      <c r="H2" s="346"/>
      <c r="I2" s="346"/>
      <c r="J2" s="346"/>
      <c r="K2" s="346" t="s">
        <v>272</v>
      </c>
      <c r="L2" s="346"/>
      <c r="M2" s="346"/>
    </row>
    <row r="3" spans="1:13" s="174" customFormat="1" ht="27.75" customHeight="1" x14ac:dyDescent="0.3">
      <c r="A3" s="346"/>
      <c r="B3" s="235" t="s">
        <v>194</v>
      </c>
      <c r="C3" s="235" t="s">
        <v>195</v>
      </c>
      <c r="D3" s="235" t="s">
        <v>196</v>
      </c>
      <c r="E3" s="235" t="s">
        <v>197</v>
      </c>
      <c r="F3" s="235" t="s">
        <v>236</v>
      </c>
      <c r="G3" s="235" t="s">
        <v>231</v>
      </c>
      <c r="H3" s="235" t="s">
        <v>233</v>
      </c>
      <c r="I3" s="235" t="s">
        <v>322</v>
      </c>
      <c r="J3" s="235" t="s">
        <v>391</v>
      </c>
      <c r="K3" s="236" t="s">
        <v>253</v>
      </c>
      <c r="L3" s="236" t="s">
        <v>321</v>
      </c>
      <c r="M3" s="236" t="s">
        <v>359</v>
      </c>
    </row>
    <row r="4" spans="1:13" s="175" customFormat="1" ht="72" x14ac:dyDescent="0.3">
      <c r="A4" s="231" t="s">
        <v>360</v>
      </c>
      <c r="B4" s="232">
        <f t="shared" ref="B4:M4" si="0">B6+B9+B10</f>
        <v>39631.5164</v>
      </c>
      <c r="C4" s="232">
        <f t="shared" si="0"/>
        <v>44833.12049999999</v>
      </c>
      <c r="D4" s="232">
        <f t="shared" si="0"/>
        <v>51771.655134999994</v>
      </c>
      <c r="E4" s="232">
        <f t="shared" si="0"/>
        <v>64453.010451585018</v>
      </c>
      <c r="F4" s="232">
        <f t="shared" si="0"/>
        <v>76695.592160364002</v>
      </c>
      <c r="G4" s="232">
        <f t="shared" si="0"/>
        <v>77099.148241784394</v>
      </c>
      <c r="H4" s="232">
        <f t="shared" si="0"/>
        <v>77154.863815226388</v>
      </c>
      <c r="I4" s="232">
        <f t="shared" si="0"/>
        <v>89217.102293098083</v>
      </c>
      <c r="J4" s="232">
        <f t="shared" si="0"/>
        <v>101093.23676977001</v>
      </c>
      <c r="K4" s="232">
        <f t="shared" si="0"/>
        <v>54217.967385340598</v>
      </c>
      <c r="L4" s="232">
        <f t="shared" si="0"/>
        <v>65250.025118689002</v>
      </c>
      <c r="M4" s="232">
        <f t="shared" si="0"/>
        <v>55431.566298154401</v>
      </c>
    </row>
    <row r="5" spans="1:13" s="175" customFormat="1" ht="24" x14ac:dyDescent="0.3">
      <c r="A5" s="233" t="s">
        <v>307</v>
      </c>
      <c r="B5" s="232">
        <v>35662.077899999997</v>
      </c>
      <c r="C5" s="232">
        <v>40586.651400000002</v>
      </c>
      <c r="D5" s="232">
        <v>48196.165200000003</v>
      </c>
      <c r="E5" s="232">
        <v>60917.988117837012</v>
      </c>
      <c r="F5" s="232">
        <v>72671.75</v>
      </c>
      <c r="G5" s="234">
        <v>82963.38</v>
      </c>
      <c r="H5" s="234">
        <v>79374.663398321005</v>
      </c>
      <c r="I5" s="232">
        <v>93588.794918838001</v>
      </c>
      <c r="J5" s="232">
        <v>106634.65219031798</v>
      </c>
      <c r="K5" s="232">
        <v>57120.340149978991</v>
      </c>
      <c r="L5" s="232">
        <v>68223.806036986993</v>
      </c>
      <c r="M5" s="234">
        <v>58277.122702971901</v>
      </c>
    </row>
    <row r="6" spans="1:13" ht="72" x14ac:dyDescent="0.3">
      <c r="A6" s="116" t="s">
        <v>355</v>
      </c>
      <c r="B6" s="115">
        <f t="shared" ref="B6:M6" si="1">B7+B8</f>
        <v>35662.077900000004</v>
      </c>
      <c r="C6" s="115">
        <f t="shared" si="1"/>
        <v>40586.651399999995</v>
      </c>
      <c r="D6" s="115">
        <f t="shared" si="1"/>
        <v>48196.165134999996</v>
      </c>
      <c r="E6" s="115">
        <f t="shared" si="1"/>
        <v>60917.988117837012</v>
      </c>
      <c r="F6" s="115">
        <f t="shared" si="1"/>
        <v>72671.75</v>
      </c>
      <c r="G6" s="115">
        <f t="shared" si="1"/>
        <v>73136.606506908895</v>
      </c>
      <c r="H6" s="115">
        <f t="shared" si="1"/>
        <v>70479.105301809395</v>
      </c>
      <c r="I6" s="115">
        <f t="shared" si="1"/>
        <v>82494.643327938087</v>
      </c>
      <c r="J6" s="115">
        <f t="shared" si="1"/>
        <v>93827.849526304999</v>
      </c>
      <c r="K6" s="115">
        <f t="shared" si="1"/>
        <v>50197.517043092594</v>
      </c>
      <c r="L6" s="115">
        <f t="shared" si="1"/>
        <v>60057.085127758</v>
      </c>
      <c r="M6" s="115">
        <f t="shared" si="1"/>
        <v>50877.4203459864</v>
      </c>
    </row>
    <row r="7" spans="1:13" ht="33" customHeight="1" x14ac:dyDescent="0.6">
      <c r="A7" s="118" t="s">
        <v>1</v>
      </c>
      <c r="B7" s="120">
        <v>31244.1263</v>
      </c>
      <c r="C7" s="120">
        <v>35595.576999999997</v>
      </c>
      <c r="D7" s="120">
        <v>42109.661576999999</v>
      </c>
      <c r="E7" s="120">
        <v>55386.64818674601</v>
      </c>
      <c r="F7" s="120">
        <v>65949.149999999994</v>
      </c>
      <c r="G7" s="120">
        <v>64320.629713947899</v>
      </c>
      <c r="H7" s="120">
        <v>61339.048368312899</v>
      </c>
      <c r="I7" s="120">
        <v>76105.663327938091</v>
      </c>
      <c r="J7" s="120">
        <v>85912.541357242997</v>
      </c>
      <c r="K7" s="120">
        <v>46007.249815782598</v>
      </c>
      <c r="L7" s="120">
        <v>54811.43</v>
      </c>
      <c r="M7" s="120">
        <v>45411.6304853084</v>
      </c>
    </row>
    <row r="8" spans="1:13" s="176" customFormat="1" ht="33" customHeight="1" x14ac:dyDescent="0.6">
      <c r="A8" s="118" t="s">
        <v>189</v>
      </c>
      <c r="B8" s="120">
        <v>4417.9516000000003</v>
      </c>
      <c r="C8" s="120">
        <v>4991.0744000000004</v>
      </c>
      <c r="D8" s="120">
        <v>6086.5035579999994</v>
      </c>
      <c r="E8" s="120">
        <v>5531.3399310909999</v>
      </c>
      <c r="F8" s="120">
        <v>6722.6</v>
      </c>
      <c r="G8" s="120">
        <v>8815.9767929609989</v>
      </c>
      <c r="H8" s="120">
        <v>9140.0569334964985</v>
      </c>
      <c r="I8" s="120">
        <v>6388.98</v>
      </c>
      <c r="J8" s="120">
        <v>7915.3081690620002</v>
      </c>
      <c r="K8" s="120">
        <v>4190.2672273099997</v>
      </c>
      <c r="L8" s="120">
        <v>5245.6551277580002</v>
      </c>
      <c r="M8" s="120">
        <v>5465.789860678</v>
      </c>
    </row>
    <row r="9" spans="1:13" ht="33" customHeight="1" x14ac:dyDescent="0.6">
      <c r="A9" s="121" t="s">
        <v>188</v>
      </c>
      <c r="B9" s="117">
        <v>573.42200000000003</v>
      </c>
      <c r="C9" s="117">
        <v>609.0462</v>
      </c>
      <c r="D9" s="117">
        <v>327.74</v>
      </c>
      <c r="E9" s="117">
        <v>341.78634853699998</v>
      </c>
      <c r="F9" s="117">
        <v>552.38216036400001</v>
      </c>
      <c r="G9" s="117">
        <v>1004.1117348755</v>
      </c>
      <c r="H9" s="117">
        <v>4756.5785134170001</v>
      </c>
      <c r="I9" s="115">
        <v>4043.30116516</v>
      </c>
      <c r="J9" s="117">
        <v>4850.4886934810002</v>
      </c>
      <c r="K9" s="117">
        <v>3272.6203422480003</v>
      </c>
      <c r="L9" s="117">
        <v>3804.6138784729997</v>
      </c>
      <c r="M9" s="117">
        <v>3520.7873185629996</v>
      </c>
    </row>
    <row r="10" spans="1:13" ht="33" customHeight="1" x14ac:dyDescent="0.6">
      <c r="A10" s="121" t="s">
        <v>192</v>
      </c>
      <c r="B10" s="117">
        <v>3396.0165000000002</v>
      </c>
      <c r="C10" s="117">
        <v>3637.4229</v>
      </c>
      <c r="D10" s="117">
        <v>3247.75</v>
      </c>
      <c r="E10" s="117">
        <v>3193.2359852110003</v>
      </c>
      <c r="F10" s="117">
        <v>3471.46</v>
      </c>
      <c r="G10" s="117">
        <v>2958.43</v>
      </c>
      <c r="H10" s="117">
        <v>1919.18</v>
      </c>
      <c r="I10" s="115">
        <v>2679.1578</v>
      </c>
      <c r="J10" s="115">
        <v>2414.8985499840005</v>
      </c>
      <c r="K10" s="117">
        <v>747.83</v>
      </c>
      <c r="L10" s="117">
        <v>1388.3261124579999</v>
      </c>
      <c r="M10" s="117">
        <v>1033.358633605</v>
      </c>
    </row>
    <row r="11" spans="1:13" ht="33" customHeight="1" x14ac:dyDescent="0.6">
      <c r="A11" s="121" t="s">
        <v>186</v>
      </c>
      <c r="B11" s="117">
        <v>37022.647299999997</v>
      </c>
      <c r="C11" s="117">
        <v>42825.111400000002</v>
      </c>
      <c r="D11" s="122">
        <v>49454.85368</v>
      </c>
      <c r="E11" s="123">
        <v>72736.447370786002</v>
      </c>
      <c r="F11" s="117">
        <v>96763.322683414997</v>
      </c>
      <c r="G11" s="117">
        <v>95798.010214467984</v>
      </c>
      <c r="H11" s="117">
        <v>97323.363788061994</v>
      </c>
      <c r="I11" s="115">
        <v>107505.340232873</v>
      </c>
      <c r="J11" s="117">
        <v>117052.98437150697</v>
      </c>
      <c r="K11" s="117">
        <v>53588.450899999996</v>
      </c>
      <c r="L11" s="117">
        <v>61571.792065712005</v>
      </c>
      <c r="M11" s="117">
        <v>69310.041966776</v>
      </c>
    </row>
    <row r="12" spans="1:13" ht="33" customHeight="1" x14ac:dyDescent="0.6">
      <c r="A12" s="121" t="s">
        <v>3</v>
      </c>
      <c r="B12" s="117">
        <v>30353.174599999998</v>
      </c>
      <c r="C12" s="117">
        <v>33940.76</v>
      </c>
      <c r="D12" s="117">
        <v>37129.708910000001</v>
      </c>
      <c r="E12" s="117">
        <v>51861.613884140999</v>
      </c>
      <c r="F12" s="117">
        <v>69691.955437055964</v>
      </c>
      <c r="G12" s="117">
        <v>71641.758417866993</v>
      </c>
      <c r="H12" s="117">
        <v>78414.894951758004</v>
      </c>
      <c r="I12" s="115">
        <v>84621.730932873004</v>
      </c>
      <c r="J12" s="117">
        <v>95431.676152108979</v>
      </c>
      <c r="K12" s="117">
        <v>45599.927499999998</v>
      </c>
      <c r="L12" s="117">
        <v>53856.960885540007</v>
      </c>
      <c r="M12" s="117">
        <v>60884.446524717998</v>
      </c>
    </row>
    <row r="13" spans="1:13" s="176" customFormat="1" ht="33" customHeight="1" x14ac:dyDescent="0.3">
      <c r="A13" s="124" t="s">
        <v>4</v>
      </c>
      <c r="B13" s="120">
        <v>8435.6671000000006</v>
      </c>
      <c r="C13" s="120">
        <v>8854.3138999999992</v>
      </c>
      <c r="D13" s="120">
        <v>8926.8104970000004</v>
      </c>
      <c r="E13" s="120">
        <v>11883.537314427003</v>
      </c>
      <c r="F13" s="120">
        <v>11148.381368010012</v>
      </c>
      <c r="G13" s="120">
        <v>9993.5814144849737</v>
      </c>
      <c r="H13" s="120">
        <v>11783.730431068998</v>
      </c>
      <c r="I13" s="120">
        <v>11912.840045538</v>
      </c>
      <c r="J13" s="120">
        <v>13777.047026567992</v>
      </c>
      <c r="K13" s="120">
        <v>7874.9818260419997</v>
      </c>
      <c r="L13" s="120">
        <v>8857.8395096389995</v>
      </c>
      <c r="M13" s="117">
        <v>10675.452446660001</v>
      </c>
    </row>
    <row r="14" spans="1:13" s="176" customFormat="1" ht="33" customHeight="1" x14ac:dyDescent="0.3">
      <c r="A14" s="124" t="s">
        <v>5</v>
      </c>
      <c r="B14" s="120">
        <v>2995.0338000000002</v>
      </c>
      <c r="C14" s="120">
        <v>3182.373</v>
      </c>
      <c r="D14" s="120">
        <v>4458.5214380000007</v>
      </c>
      <c r="E14" s="120">
        <v>5713.3228023240044</v>
      </c>
      <c r="F14" s="120">
        <v>6285.3753794679997</v>
      </c>
      <c r="G14" s="120">
        <v>3844.7646125920023</v>
      </c>
      <c r="H14" s="120">
        <v>3475.2584639389997</v>
      </c>
      <c r="I14" s="120">
        <v>3687.3107033780002</v>
      </c>
      <c r="J14" s="120">
        <v>4793.0543046269977</v>
      </c>
      <c r="K14" s="120">
        <v>1851.7036933759998</v>
      </c>
      <c r="L14" s="120">
        <v>2108.054262222</v>
      </c>
      <c r="M14" s="117">
        <v>3048.2447473749999</v>
      </c>
    </row>
    <row r="15" spans="1:13" ht="33" customHeight="1" x14ac:dyDescent="0.3">
      <c r="A15" s="124" t="s">
        <v>6</v>
      </c>
      <c r="B15" s="120">
        <v>1203.7868000000001</v>
      </c>
      <c r="C15" s="120">
        <v>926.31979999999999</v>
      </c>
      <c r="D15" s="120">
        <v>867.30400199999997</v>
      </c>
      <c r="E15" s="120">
        <v>1002.369919654</v>
      </c>
      <c r="F15" s="120">
        <v>1624.7311610540003</v>
      </c>
      <c r="G15" s="120">
        <v>2071.4552540039995</v>
      </c>
      <c r="H15" s="120">
        <v>2606.0272812439998</v>
      </c>
      <c r="I15" s="120">
        <v>3474.1112552919999</v>
      </c>
      <c r="J15" s="120">
        <v>4522.5933161770008</v>
      </c>
      <c r="K15" s="120">
        <v>1883.1104427719999</v>
      </c>
      <c r="L15" s="120">
        <v>2503.2859475590003</v>
      </c>
      <c r="M15" s="117">
        <v>4067.8079512739996</v>
      </c>
    </row>
    <row r="16" spans="1:13" ht="33" customHeight="1" x14ac:dyDescent="0.3">
      <c r="A16" s="124" t="s">
        <v>336</v>
      </c>
      <c r="B16" s="120">
        <v>114.553</v>
      </c>
      <c r="C16" s="120">
        <v>101.87309999999999</v>
      </c>
      <c r="D16" s="120">
        <v>94.18419200000001</v>
      </c>
      <c r="E16" s="120">
        <v>105.634124837</v>
      </c>
      <c r="F16" s="120">
        <v>101.702472568</v>
      </c>
      <c r="G16" s="120">
        <v>91.814378642999998</v>
      </c>
      <c r="H16" s="120">
        <v>127.721450506</v>
      </c>
      <c r="I16" s="120">
        <v>126.748950556</v>
      </c>
      <c r="J16" s="120">
        <v>155.846951518</v>
      </c>
      <c r="K16" s="120">
        <v>54.631199668000001</v>
      </c>
      <c r="L16" s="120">
        <v>68.709133499999993</v>
      </c>
      <c r="M16" s="117">
        <v>52.138665023000001</v>
      </c>
    </row>
    <row r="17" spans="1:13" ht="33" customHeight="1" x14ac:dyDescent="0.3">
      <c r="A17" s="124" t="s">
        <v>335</v>
      </c>
      <c r="B17" s="120">
        <v>13494.103999999999</v>
      </c>
      <c r="C17" s="120">
        <v>15769.088599999999</v>
      </c>
      <c r="D17" s="120">
        <v>17084.77723</v>
      </c>
      <c r="E17" s="120">
        <v>24399.942270400003</v>
      </c>
      <c r="F17" s="120">
        <v>40943.453108172005</v>
      </c>
      <c r="G17" s="120">
        <v>44317.896166747021</v>
      </c>
      <c r="H17" s="120">
        <v>45463.315033680999</v>
      </c>
      <c r="I17" s="120">
        <v>49543.799494034</v>
      </c>
      <c r="J17" s="120">
        <v>49342.319876218004</v>
      </c>
      <c r="K17" s="120">
        <v>25620.629193205001</v>
      </c>
      <c r="L17" s="120">
        <v>28012.599361397999</v>
      </c>
      <c r="M17" s="117">
        <v>30396.335442344</v>
      </c>
    </row>
    <row r="18" spans="1:13" ht="33" customHeight="1" x14ac:dyDescent="0.3">
      <c r="A18" s="124" t="s">
        <v>7</v>
      </c>
      <c r="B18" s="120">
        <v>4080.2390999999998</v>
      </c>
      <c r="C18" s="120">
        <v>5075.7816000000003</v>
      </c>
      <c r="D18" s="120">
        <v>5674.7111479999994</v>
      </c>
      <c r="E18" s="120">
        <v>8728.2095754049988</v>
      </c>
      <c r="F18" s="120">
        <v>9560.5579633649977</v>
      </c>
      <c r="G18" s="120">
        <v>11309.978357384956</v>
      </c>
      <c r="H18" s="120">
        <v>14732.019611284</v>
      </c>
      <c r="I18" s="120">
        <v>15649.274934806001</v>
      </c>
      <c r="J18" s="120">
        <v>22535.168549905997</v>
      </c>
      <c r="K18" s="120">
        <v>8182.8508840489994</v>
      </c>
      <c r="L18" s="120">
        <v>12152.136767133999</v>
      </c>
      <c r="M18" s="117">
        <v>12422.783627413</v>
      </c>
    </row>
    <row r="19" spans="1:13" ht="33" customHeight="1" x14ac:dyDescent="0.3">
      <c r="A19" s="124" t="s">
        <v>8</v>
      </c>
      <c r="B19" s="120">
        <v>29.790700000000001</v>
      </c>
      <c r="C19" s="120">
        <v>31.01</v>
      </c>
      <c r="D19" s="120">
        <v>23.400400000000001</v>
      </c>
      <c r="E19" s="120">
        <v>28.597877094000001</v>
      </c>
      <c r="F19" s="120">
        <v>27.753984418999998</v>
      </c>
      <c r="G19" s="120">
        <v>12.268234011000002</v>
      </c>
      <c r="H19" s="120">
        <v>226.82268003499999</v>
      </c>
      <c r="I19" s="120">
        <v>227.64554926900001</v>
      </c>
      <c r="J19" s="120">
        <v>305.64612709500005</v>
      </c>
      <c r="K19" s="120">
        <v>132.01734438700001</v>
      </c>
      <c r="L19" s="120">
        <v>154.33590408800001</v>
      </c>
      <c r="M19" s="120">
        <v>221.68</v>
      </c>
    </row>
    <row r="20" spans="1:13" ht="33" customHeight="1" x14ac:dyDescent="0.6">
      <c r="A20" s="121" t="s">
        <v>9</v>
      </c>
      <c r="B20" s="117">
        <v>6669.4727000000003</v>
      </c>
      <c r="C20" s="117">
        <v>8884.3513999999996</v>
      </c>
      <c r="D20" s="117">
        <v>12325.144770000001</v>
      </c>
      <c r="E20" s="117">
        <v>20874.833486644999</v>
      </c>
      <c r="F20" s="117">
        <v>27071.367246359001</v>
      </c>
      <c r="G20" s="117">
        <v>24156.251796601024</v>
      </c>
      <c r="H20" s="117">
        <v>18908.468836304</v>
      </c>
      <c r="I20" s="115">
        <v>22883.6093</v>
      </c>
      <c r="J20" s="117">
        <v>21621.308219397997</v>
      </c>
      <c r="K20" s="117">
        <v>7988.5234</v>
      </c>
      <c r="L20" s="117">
        <v>7714.8311801719992</v>
      </c>
      <c r="M20" s="117">
        <v>8425.5954420580001</v>
      </c>
    </row>
    <row r="21" spans="1:13" ht="33" customHeight="1" x14ac:dyDescent="0.6">
      <c r="A21" s="121" t="s">
        <v>85</v>
      </c>
      <c r="B21" s="115">
        <f t="shared" ref="B21:M21" si="2">(B12+B20)-B4</f>
        <v>-2608.8691000000035</v>
      </c>
      <c r="C21" s="115">
        <f t="shared" si="2"/>
        <v>-2008.0090999999884</v>
      </c>
      <c r="D21" s="115">
        <f t="shared" si="2"/>
        <v>-2316.8014549999934</v>
      </c>
      <c r="E21" s="115">
        <f t="shared" si="2"/>
        <v>8283.4369192009835</v>
      </c>
      <c r="F21" s="115">
        <f t="shared" si="2"/>
        <v>20067.730523050966</v>
      </c>
      <c r="G21" s="115">
        <f t="shared" si="2"/>
        <v>18698.861972683619</v>
      </c>
      <c r="H21" s="115">
        <f t="shared" si="2"/>
        <v>20168.49997283562</v>
      </c>
      <c r="I21" s="115">
        <f t="shared" si="2"/>
        <v>18288.237939774917</v>
      </c>
      <c r="J21" s="115">
        <f t="shared" si="2"/>
        <v>15959.747601736963</v>
      </c>
      <c r="K21" s="115">
        <f t="shared" si="2"/>
        <v>-629.51648534060223</v>
      </c>
      <c r="L21" s="115">
        <f t="shared" si="2"/>
        <v>-3678.233052976997</v>
      </c>
      <c r="M21" s="115">
        <f t="shared" si="2"/>
        <v>13878.475668621599</v>
      </c>
    </row>
    <row r="22" spans="1:13" ht="33" customHeight="1" x14ac:dyDescent="0.6">
      <c r="A22" s="121" t="s">
        <v>284</v>
      </c>
      <c r="B22" s="115">
        <f t="shared" ref="B22:M22" si="3">B25+B27+B31+B34</f>
        <v>6482.5812004649997</v>
      </c>
      <c r="C22" s="115">
        <f t="shared" si="3"/>
        <v>10332.118095561</v>
      </c>
      <c r="D22" s="115">
        <f t="shared" si="3"/>
        <v>10564.741950097001</v>
      </c>
      <c r="E22" s="115">
        <f t="shared" si="3"/>
        <v>10988.329733592</v>
      </c>
      <c r="F22" s="115">
        <f t="shared" si="3"/>
        <v>11964.658034119002</v>
      </c>
      <c r="G22" s="115">
        <f t="shared" si="3"/>
        <v>15247.67</v>
      </c>
      <c r="H22" s="115">
        <f t="shared" si="3"/>
        <v>11790.042954307</v>
      </c>
      <c r="I22" s="115">
        <f t="shared" si="3"/>
        <v>12162.253558038001</v>
      </c>
      <c r="J22" s="115">
        <f t="shared" si="3"/>
        <v>13947.097387392001</v>
      </c>
      <c r="K22" s="115">
        <f t="shared" si="3"/>
        <v>3599.3798232210002</v>
      </c>
      <c r="L22" s="115">
        <f t="shared" si="3"/>
        <v>5889.3146234583101</v>
      </c>
      <c r="M22" s="115">
        <f t="shared" si="3"/>
        <v>8612.9623508709992</v>
      </c>
    </row>
    <row r="23" spans="1:13" ht="33" customHeight="1" x14ac:dyDescent="0.6">
      <c r="A23" s="121" t="s">
        <v>187</v>
      </c>
      <c r="B23" s="125">
        <f t="shared" ref="B23:M23" si="4">B24+B27+B30+B33</f>
        <v>2314.0601004649998</v>
      </c>
      <c r="C23" s="125">
        <f t="shared" si="4"/>
        <v>2955.2398955610006</v>
      </c>
      <c r="D23" s="125">
        <f t="shared" si="4"/>
        <v>-3959.5607499029989</v>
      </c>
      <c r="E23" s="125">
        <f t="shared" si="4"/>
        <v>-3940.741698028</v>
      </c>
      <c r="F23" s="125">
        <f t="shared" si="4"/>
        <v>-12724.391965880999</v>
      </c>
      <c r="G23" s="125">
        <f t="shared" si="4"/>
        <v>-4137.22</v>
      </c>
      <c r="H23" s="125">
        <f t="shared" si="4"/>
        <v>-25181.377045693</v>
      </c>
      <c r="I23" s="125">
        <f t="shared" si="4"/>
        <v>-23647.7255466774</v>
      </c>
      <c r="J23" s="125">
        <f t="shared" si="4"/>
        <v>-22839.640930582998</v>
      </c>
      <c r="K23" s="125">
        <f t="shared" si="4"/>
        <v>-16196.990176779002</v>
      </c>
      <c r="L23" s="125">
        <f t="shared" si="4"/>
        <v>-9668.8131511006904</v>
      </c>
      <c r="M23" s="125">
        <f t="shared" si="4"/>
        <v>-6512.5733368070005</v>
      </c>
    </row>
    <row r="24" spans="1:13" s="176" customFormat="1" ht="33" customHeight="1" x14ac:dyDescent="0.6">
      <c r="A24" s="121" t="s">
        <v>10</v>
      </c>
      <c r="B24" s="117">
        <f t="shared" ref="B24:M24" si="5">B25-B26</f>
        <v>1292.790948269</v>
      </c>
      <c r="C24" s="117">
        <f t="shared" si="5"/>
        <v>2625.7386421100005</v>
      </c>
      <c r="D24" s="117">
        <f t="shared" si="5"/>
        <v>1112.2555364099999</v>
      </c>
      <c r="E24" s="117">
        <f t="shared" si="5"/>
        <v>2597.0705867279999</v>
      </c>
      <c r="F24" s="117">
        <f t="shared" si="5"/>
        <v>1596.0731382290001</v>
      </c>
      <c r="G24" s="117">
        <f t="shared" si="5"/>
        <v>3636.0899999999997</v>
      </c>
      <c r="H24" s="117">
        <f t="shared" si="5"/>
        <v>4584.8500000000004</v>
      </c>
      <c r="I24" s="117">
        <f t="shared" si="5"/>
        <v>3120.1451000000002</v>
      </c>
      <c r="J24" s="117">
        <f t="shared" si="5"/>
        <v>4436.1933324619995</v>
      </c>
      <c r="K24" s="117">
        <f t="shared" si="5"/>
        <v>599.28950000000009</v>
      </c>
      <c r="L24" s="117">
        <f t="shared" si="5"/>
        <v>632.43497089999994</v>
      </c>
      <c r="M24" s="117">
        <f t="shared" si="5"/>
        <v>102.35391232200001</v>
      </c>
    </row>
    <row r="25" spans="1:13" ht="33" customHeight="1" x14ac:dyDescent="0.6">
      <c r="A25" s="118" t="s">
        <v>11</v>
      </c>
      <c r="B25" s="120">
        <v>1349.7720482689999</v>
      </c>
      <c r="C25" s="120">
        <v>2833.8968421100003</v>
      </c>
      <c r="D25" s="120">
        <v>2481.65823641</v>
      </c>
      <c r="E25" s="120">
        <v>2891.0920183479998</v>
      </c>
      <c r="F25" s="120">
        <v>1919.5731382290001</v>
      </c>
      <c r="G25" s="120">
        <v>3942.7</v>
      </c>
      <c r="H25" s="120">
        <v>4763.67</v>
      </c>
      <c r="I25" s="120">
        <v>3442.4967000000001</v>
      </c>
      <c r="J25" s="120">
        <v>4730.0416504369996</v>
      </c>
      <c r="K25" s="120">
        <v>642.33950000000004</v>
      </c>
      <c r="L25" s="120">
        <v>712.18</v>
      </c>
      <c r="M25" s="120">
        <v>282.2996</v>
      </c>
    </row>
    <row r="26" spans="1:13" ht="33" customHeight="1" x14ac:dyDescent="0.6">
      <c r="A26" s="118" t="s">
        <v>12</v>
      </c>
      <c r="B26" s="120">
        <v>56.981099999999998</v>
      </c>
      <c r="C26" s="120">
        <v>208.15819999999999</v>
      </c>
      <c r="D26" s="120">
        <v>1369.4027000000001</v>
      </c>
      <c r="E26" s="120">
        <v>294.02143161999999</v>
      </c>
      <c r="F26" s="120">
        <v>323.5</v>
      </c>
      <c r="G26" s="120">
        <v>306.61</v>
      </c>
      <c r="H26" s="120">
        <v>178.82</v>
      </c>
      <c r="I26" s="120">
        <v>322.35160000000002</v>
      </c>
      <c r="J26" s="120">
        <v>293.84831797499999</v>
      </c>
      <c r="K26" s="120">
        <v>43.05</v>
      </c>
      <c r="L26" s="120">
        <v>79.745029099999996</v>
      </c>
      <c r="M26" s="120">
        <v>179.94568767799998</v>
      </c>
    </row>
    <row r="27" spans="1:13" s="176" customFormat="1" ht="33" customHeight="1" x14ac:dyDescent="0.6">
      <c r="A27" s="121" t="s">
        <v>13</v>
      </c>
      <c r="B27" s="115">
        <f t="shared" ref="B27:M27" si="6">B28+B29</f>
        <v>945.10031719500012</v>
      </c>
      <c r="C27" s="115">
        <f t="shared" si="6"/>
        <v>1051.04273145</v>
      </c>
      <c r="D27" s="115">
        <f t="shared" si="6"/>
        <v>1270.0790031860001</v>
      </c>
      <c r="E27" s="115">
        <f t="shared" si="6"/>
        <v>1970.7772954099999</v>
      </c>
      <c r="F27" s="115">
        <f t="shared" si="6"/>
        <v>4477.7041328900004</v>
      </c>
      <c r="G27" s="115">
        <f t="shared" si="6"/>
        <v>5869.77</v>
      </c>
      <c r="H27" s="115">
        <f t="shared" si="6"/>
        <v>1272.6300000000001</v>
      </c>
      <c r="I27" s="115">
        <f t="shared" si="6"/>
        <v>2696.7312893600001</v>
      </c>
      <c r="J27" s="115">
        <f t="shared" si="6"/>
        <v>1541.6902839649999</v>
      </c>
      <c r="K27" s="115">
        <f t="shared" si="6"/>
        <v>942.99458936000008</v>
      </c>
      <c r="L27" s="115">
        <f t="shared" si="6"/>
        <v>885.9</v>
      </c>
      <c r="M27" s="115">
        <f t="shared" si="6"/>
        <v>231.85230000000001</v>
      </c>
    </row>
    <row r="28" spans="1:13" ht="33" customHeight="1" x14ac:dyDescent="0.6">
      <c r="A28" s="118" t="s">
        <v>14</v>
      </c>
      <c r="B28" s="120">
        <v>941.22653312000011</v>
      </c>
      <c r="C28" s="120">
        <v>852.40123862999997</v>
      </c>
      <c r="D28" s="120">
        <v>1199.4013288660001</v>
      </c>
      <c r="E28" s="120">
        <v>1687.4665874299999</v>
      </c>
      <c r="F28" s="120">
        <v>4460.8852928900005</v>
      </c>
      <c r="G28" s="120">
        <v>5845.77</v>
      </c>
      <c r="H28" s="120">
        <v>1243.75</v>
      </c>
      <c r="I28" s="120">
        <v>2677.5583999999999</v>
      </c>
      <c r="J28" s="120">
        <v>1522.1401239649999</v>
      </c>
      <c r="K28" s="120">
        <v>923.82170000000008</v>
      </c>
      <c r="L28" s="120">
        <v>866.35</v>
      </c>
      <c r="M28" s="120">
        <v>231.85230000000001</v>
      </c>
    </row>
    <row r="29" spans="1:13" ht="33" customHeight="1" x14ac:dyDescent="0.6">
      <c r="A29" s="118" t="s">
        <v>15</v>
      </c>
      <c r="B29" s="120">
        <v>3.8737840750000001</v>
      </c>
      <c r="C29" s="120">
        <v>198.64149282</v>
      </c>
      <c r="D29" s="120">
        <v>70.677674320000008</v>
      </c>
      <c r="E29" s="120">
        <v>283.31070797999996</v>
      </c>
      <c r="F29" s="120">
        <v>16.818840000000002</v>
      </c>
      <c r="G29" s="120">
        <v>24</v>
      </c>
      <c r="H29" s="120">
        <v>28.88</v>
      </c>
      <c r="I29" s="120">
        <v>19.172889359999999</v>
      </c>
      <c r="J29" s="126">
        <v>19.550160000000002</v>
      </c>
      <c r="K29" s="126">
        <v>19.172889359999999</v>
      </c>
      <c r="L29" s="120">
        <v>19.55</v>
      </c>
      <c r="M29" s="120">
        <v>0</v>
      </c>
    </row>
    <row r="30" spans="1:13" ht="33" customHeight="1" x14ac:dyDescent="0.6">
      <c r="A30" s="121" t="s">
        <v>16</v>
      </c>
      <c r="B30" s="127">
        <f t="shared" ref="B30:M30" si="7">B31-B32</f>
        <v>-440.77629999999976</v>
      </c>
      <c r="C30" s="127">
        <f t="shared" si="7"/>
        <v>-1222.24</v>
      </c>
      <c r="D30" s="127">
        <f t="shared" si="7"/>
        <v>-2597.8899999999994</v>
      </c>
      <c r="E30" s="127">
        <f t="shared" si="7"/>
        <v>-3530.93</v>
      </c>
      <c r="F30" s="127">
        <f t="shared" si="7"/>
        <v>-8031.5399999999991</v>
      </c>
      <c r="G30" s="127">
        <f t="shared" si="7"/>
        <v>-7436.19</v>
      </c>
      <c r="H30" s="127">
        <f t="shared" si="7"/>
        <v>-14946.279999999999</v>
      </c>
      <c r="I30" s="127">
        <f t="shared" si="7"/>
        <v>-10753.7999360374</v>
      </c>
      <c r="J30" s="127">
        <f t="shared" si="7"/>
        <v>-10366.754047009999</v>
      </c>
      <c r="K30" s="127">
        <f t="shared" si="7"/>
        <v>-7310.1500000000005</v>
      </c>
      <c r="L30" s="127">
        <f t="shared" si="7"/>
        <v>-5161.8171220006898</v>
      </c>
      <c r="M30" s="127">
        <f t="shared" si="7"/>
        <v>-4343.8696556290006</v>
      </c>
    </row>
    <row r="31" spans="1:13" ht="33" customHeight="1" x14ac:dyDescent="0.6">
      <c r="A31" s="118" t="s">
        <v>17</v>
      </c>
      <c r="B31" s="120">
        <v>1672.4637</v>
      </c>
      <c r="C31" s="120">
        <v>1704.18</v>
      </c>
      <c r="D31" s="120">
        <v>1779.51</v>
      </c>
      <c r="E31" s="126">
        <v>2270.3200000000002</v>
      </c>
      <c r="F31" s="120">
        <v>1858.92</v>
      </c>
      <c r="G31" s="120">
        <v>2003.89</v>
      </c>
      <c r="H31" s="120">
        <v>2356.04</v>
      </c>
      <c r="I31" s="120">
        <v>2332.915568678</v>
      </c>
      <c r="J31" s="126">
        <v>2941.5859529900004</v>
      </c>
      <c r="K31" s="126">
        <v>1191.6400000000001</v>
      </c>
      <c r="L31" s="120">
        <v>1366.56562345831</v>
      </c>
      <c r="M31" s="117">
        <v>1881.6303443709992</v>
      </c>
    </row>
    <row r="32" spans="1:13" ht="33" customHeight="1" x14ac:dyDescent="0.6">
      <c r="A32" s="118" t="s">
        <v>18</v>
      </c>
      <c r="B32" s="120">
        <v>2113.2399999999998</v>
      </c>
      <c r="C32" s="120">
        <v>2926.42</v>
      </c>
      <c r="D32" s="120">
        <v>4377.3999999999996</v>
      </c>
      <c r="E32" s="126">
        <v>5801.25</v>
      </c>
      <c r="F32" s="126">
        <v>9890.4599999999991</v>
      </c>
      <c r="G32" s="126">
        <v>9440.08</v>
      </c>
      <c r="H32" s="126">
        <v>17302.32</v>
      </c>
      <c r="I32" s="126">
        <v>13086.715504715399</v>
      </c>
      <c r="J32" s="126">
        <v>13308.34</v>
      </c>
      <c r="K32" s="120">
        <v>8501.7900000000009</v>
      </c>
      <c r="L32" s="120">
        <v>6528.382745459</v>
      </c>
      <c r="M32" s="117">
        <v>6225.5</v>
      </c>
    </row>
    <row r="33" spans="1:13" ht="33" customHeight="1" x14ac:dyDescent="0.6">
      <c r="A33" s="121" t="s">
        <v>19</v>
      </c>
      <c r="B33" s="115">
        <f t="shared" ref="B33:M33" si="8">B34-B35</f>
        <v>516.9451350009997</v>
      </c>
      <c r="C33" s="115">
        <f t="shared" si="8"/>
        <v>500.69852200100013</v>
      </c>
      <c r="D33" s="115">
        <f t="shared" si="8"/>
        <v>-3744.0052894989994</v>
      </c>
      <c r="E33" s="115">
        <f t="shared" si="8"/>
        <v>-4977.6595801659996</v>
      </c>
      <c r="F33" s="115">
        <f t="shared" si="8"/>
        <v>-10766.629237000001</v>
      </c>
      <c r="G33" s="115">
        <f t="shared" si="8"/>
        <v>-6206.8900000000012</v>
      </c>
      <c r="H33" s="115">
        <f t="shared" si="8"/>
        <v>-16092.577045692999</v>
      </c>
      <c r="I33" s="115">
        <f t="shared" si="8"/>
        <v>-18710.802</v>
      </c>
      <c r="J33" s="115">
        <f t="shared" si="8"/>
        <v>-18450.770499999999</v>
      </c>
      <c r="K33" s="115">
        <f t="shared" si="8"/>
        <v>-10429.124266139001</v>
      </c>
      <c r="L33" s="115">
        <f t="shared" si="8"/>
        <v>-6025.3310000000001</v>
      </c>
      <c r="M33" s="115">
        <f t="shared" si="8"/>
        <v>-2502.9098935000002</v>
      </c>
    </row>
    <row r="34" spans="1:13" ht="33" customHeight="1" x14ac:dyDescent="0.6">
      <c r="A34" s="118" t="s">
        <v>20</v>
      </c>
      <c r="B34" s="119">
        <v>2515.2451350009997</v>
      </c>
      <c r="C34" s="119">
        <v>4742.9985220010003</v>
      </c>
      <c r="D34" s="119">
        <v>5033.4947105010006</v>
      </c>
      <c r="E34" s="119">
        <v>3856.1404198339997</v>
      </c>
      <c r="F34" s="119">
        <v>3708.460763</v>
      </c>
      <c r="G34" s="119">
        <v>3431.31</v>
      </c>
      <c r="H34" s="119">
        <v>3397.7029543069998</v>
      </c>
      <c r="I34" s="120">
        <v>3690.11</v>
      </c>
      <c r="J34" s="120">
        <v>4733.7794999999996</v>
      </c>
      <c r="K34" s="120">
        <v>822.40573386100004</v>
      </c>
      <c r="L34" s="120">
        <v>2924.6689999999999</v>
      </c>
      <c r="M34" s="117">
        <v>6217.1801065</v>
      </c>
    </row>
    <row r="35" spans="1:13" ht="33" customHeight="1" x14ac:dyDescent="0.6">
      <c r="A35" s="118" t="s">
        <v>21</v>
      </c>
      <c r="B35" s="120">
        <v>1998.3</v>
      </c>
      <c r="C35" s="120">
        <v>4242.3</v>
      </c>
      <c r="D35" s="120">
        <v>8777.5</v>
      </c>
      <c r="E35" s="120">
        <v>8833.7999999999993</v>
      </c>
      <c r="F35" s="120">
        <v>14475.09</v>
      </c>
      <c r="G35" s="120">
        <v>9638.2000000000007</v>
      </c>
      <c r="H35" s="120">
        <v>19490.28</v>
      </c>
      <c r="I35" s="120">
        <v>22400.912</v>
      </c>
      <c r="J35" s="120">
        <v>23184.55</v>
      </c>
      <c r="K35" s="120">
        <v>11251.53</v>
      </c>
      <c r="L35" s="120">
        <v>8950</v>
      </c>
      <c r="M35" s="117">
        <v>8720.09</v>
      </c>
    </row>
    <row r="36" spans="1:13" ht="33" customHeight="1" x14ac:dyDescent="0.6">
      <c r="A36" s="121" t="s">
        <v>86</v>
      </c>
      <c r="B36" s="115">
        <f>B21+B23</f>
        <v>-294.80899953500375</v>
      </c>
      <c r="C36" s="115">
        <f t="shared" ref="C36:M36" si="9">C21+C23</f>
        <v>947.2307955610122</v>
      </c>
      <c r="D36" s="115">
        <f t="shared" si="9"/>
        <v>-6276.3622049029927</v>
      </c>
      <c r="E36" s="115">
        <f t="shared" si="9"/>
        <v>4342.695221172984</v>
      </c>
      <c r="F36" s="115">
        <f t="shared" si="9"/>
        <v>7343.3385571699673</v>
      </c>
      <c r="G36" s="115">
        <f t="shared" si="9"/>
        <v>14561.641972683617</v>
      </c>
      <c r="H36" s="115">
        <f t="shared" si="9"/>
        <v>-5012.87707285738</v>
      </c>
      <c r="I36" s="115">
        <f t="shared" si="9"/>
        <v>-5359.4876069024831</v>
      </c>
      <c r="J36" s="115">
        <f t="shared" si="9"/>
        <v>-6879.8933288460357</v>
      </c>
      <c r="K36" s="115">
        <f t="shared" si="9"/>
        <v>-16826.506662119602</v>
      </c>
      <c r="L36" s="115">
        <f t="shared" si="9"/>
        <v>-13347.046204077687</v>
      </c>
      <c r="M36" s="115">
        <f t="shared" si="9"/>
        <v>7365.9023318145983</v>
      </c>
    </row>
    <row r="37" spans="1:13" s="217" customFormat="1" ht="15.75" customHeight="1" x14ac:dyDescent="0.15">
      <c r="A37" s="215" t="s">
        <v>407</v>
      </c>
      <c r="B37" s="216"/>
      <c r="C37" s="216"/>
      <c r="D37" s="216"/>
      <c r="E37" s="216"/>
      <c r="F37" s="216"/>
      <c r="G37" s="216"/>
      <c r="H37" s="216"/>
      <c r="I37" s="216"/>
      <c r="J37" s="216"/>
      <c r="K37" s="216"/>
      <c r="L37" s="216"/>
    </row>
    <row r="38" spans="1:13" s="217" customFormat="1" ht="12.75" x14ac:dyDescent="0.35">
      <c r="A38" s="218" t="s">
        <v>408</v>
      </c>
      <c r="I38" s="219"/>
    </row>
    <row r="44" spans="1:13" x14ac:dyDescent="0.3">
      <c r="B44" s="165"/>
      <c r="C44" s="165"/>
      <c r="D44" s="165"/>
      <c r="E44" s="165"/>
      <c r="F44" s="165"/>
      <c r="G44" s="165"/>
      <c r="H44" s="165"/>
      <c r="I44" s="165"/>
      <c r="J44" s="165"/>
      <c r="K44" s="165"/>
      <c r="L44" s="165"/>
    </row>
    <row r="45" spans="1:13" x14ac:dyDescent="0.3">
      <c r="B45" s="165"/>
      <c r="C45" s="165"/>
      <c r="D45" s="165"/>
      <c r="E45" s="165"/>
      <c r="F45" s="165"/>
      <c r="G45" s="165"/>
      <c r="H45" s="165"/>
      <c r="I45" s="165"/>
      <c r="J45" s="165"/>
      <c r="K45" s="165"/>
      <c r="L45" s="165"/>
    </row>
    <row r="46" spans="1:13" x14ac:dyDescent="0.3">
      <c r="B46" s="165"/>
      <c r="C46" s="165"/>
      <c r="D46" s="165"/>
      <c r="E46" s="165"/>
      <c r="F46" s="165"/>
      <c r="G46" s="165"/>
      <c r="H46" s="165"/>
      <c r="I46" s="165"/>
      <c r="J46" s="165"/>
      <c r="K46" s="165"/>
      <c r="L46" s="165"/>
    </row>
    <row r="47" spans="1:13" x14ac:dyDescent="0.3">
      <c r="B47" s="165"/>
      <c r="C47" s="165"/>
      <c r="D47" s="165"/>
      <c r="E47" s="165"/>
      <c r="F47" s="165"/>
      <c r="G47" s="165"/>
      <c r="H47" s="165"/>
      <c r="I47" s="165"/>
      <c r="J47" s="165"/>
      <c r="K47" s="165"/>
      <c r="L47" s="165"/>
    </row>
    <row r="48" spans="1:13" x14ac:dyDescent="0.3">
      <c r="B48" s="165"/>
      <c r="C48" s="165"/>
      <c r="D48" s="165"/>
      <c r="E48" s="165"/>
      <c r="F48" s="165"/>
      <c r="G48" s="165"/>
      <c r="H48" s="165"/>
      <c r="I48" s="165"/>
      <c r="J48" s="165"/>
      <c r="K48" s="165"/>
      <c r="L48" s="165"/>
    </row>
    <row r="49" spans="2:12" x14ac:dyDescent="0.3">
      <c r="B49" s="165"/>
      <c r="C49" s="165"/>
      <c r="D49" s="165"/>
      <c r="E49" s="165"/>
      <c r="F49" s="165"/>
      <c r="G49" s="165"/>
      <c r="H49" s="165"/>
      <c r="I49" s="165"/>
      <c r="J49" s="165"/>
      <c r="K49" s="165"/>
      <c r="L49" s="165"/>
    </row>
    <row r="50" spans="2:12" x14ac:dyDescent="0.3">
      <c r="B50" s="165"/>
      <c r="C50" s="165"/>
      <c r="D50" s="165"/>
      <c r="E50" s="165"/>
      <c r="F50" s="165"/>
      <c r="G50" s="165"/>
      <c r="H50" s="165"/>
      <c r="I50" s="165"/>
      <c r="J50" s="165"/>
      <c r="K50" s="165"/>
      <c r="L50" s="165"/>
    </row>
    <row r="51" spans="2:12" x14ac:dyDescent="0.3">
      <c r="B51" s="165"/>
      <c r="C51" s="165"/>
      <c r="D51" s="165"/>
      <c r="E51" s="165"/>
      <c r="F51" s="165"/>
      <c r="G51" s="165"/>
      <c r="H51" s="165"/>
      <c r="I51" s="165"/>
      <c r="J51" s="165"/>
      <c r="K51" s="165"/>
      <c r="L51" s="165"/>
    </row>
    <row r="52" spans="2:12" x14ac:dyDescent="0.3">
      <c r="B52" s="165"/>
      <c r="C52" s="165"/>
      <c r="D52" s="165"/>
      <c r="E52" s="165"/>
      <c r="F52" s="165"/>
      <c r="G52" s="165"/>
      <c r="H52" s="165"/>
      <c r="I52" s="165"/>
      <c r="J52" s="165"/>
      <c r="K52" s="165"/>
      <c r="L52" s="165"/>
    </row>
    <row r="53" spans="2:12" x14ac:dyDescent="0.3">
      <c r="B53" s="165"/>
      <c r="C53" s="165"/>
      <c r="D53" s="165"/>
      <c r="E53" s="165"/>
      <c r="F53" s="165"/>
      <c r="G53" s="165"/>
      <c r="H53" s="165"/>
      <c r="I53" s="165"/>
      <c r="J53" s="165"/>
      <c r="K53" s="165"/>
      <c r="L53" s="165"/>
    </row>
    <row r="54" spans="2:12" x14ac:dyDescent="0.3">
      <c r="B54" s="165"/>
      <c r="C54" s="165"/>
      <c r="D54" s="165"/>
      <c r="E54" s="165"/>
      <c r="F54" s="165"/>
      <c r="G54" s="165"/>
      <c r="H54" s="165"/>
      <c r="I54" s="165"/>
      <c r="J54" s="165"/>
      <c r="K54" s="165"/>
      <c r="L54" s="165"/>
    </row>
    <row r="55" spans="2:12" x14ac:dyDescent="0.3">
      <c r="B55" s="165"/>
      <c r="C55" s="165"/>
      <c r="D55" s="165"/>
      <c r="E55" s="165"/>
      <c r="F55" s="165"/>
      <c r="G55" s="165"/>
      <c r="H55" s="165"/>
      <c r="I55" s="165"/>
      <c r="J55" s="165"/>
      <c r="K55" s="165"/>
      <c r="L55" s="165"/>
    </row>
    <row r="56" spans="2:12" x14ac:dyDescent="0.3">
      <c r="B56" s="165"/>
      <c r="C56" s="165"/>
      <c r="D56" s="165"/>
      <c r="E56" s="165"/>
      <c r="F56" s="165"/>
      <c r="G56" s="165"/>
      <c r="H56" s="165"/>
      <c r="I56" s="165"/>
      <c r="J56" s="165"/>
      <c r="K56" s="165"/>
      <c r="L56" s="165"/>
    </row>
    <row r="57" spans="2:12" x14ac:dyDescent="0.3">
      <c r="B57" s="165"/>
      <c r="C57" s="165"/>
      <c r="D57" s="165"/>
      <c r="E57" s="165"/>
      <c r="F57" s="165"/>
      <c r="G57" s="165"/>
      <c r="H57" s="165"/>
      <c r="I57" s="165"/>
      <c r="J57" s="165"/>
      <c r="K57" s="165"/>
      <c r="L57" s="165"/>
    </row>
    <row r="58" spans="2:12" x14ac:dyDescent="0.3">
      <c r="B58" s="165"/>
      <c r="C58" s="165"/>
      <c r="D58" s="165"/>
      <c r="E58" s="165"/>
      <c r="F58" s="165"/>
      <c r="G58" s="165"/>
      <c r="H58" s="165"/>
      <c r="I58" s="165"/>
      <c r="J58" s="165"/>
      <c r="K58" s="165"/>
      <c r="L58" s="165"/>
    </row>
    <row r="59" spans="2:12" x14ac:dyDescent="0.3">
      <c r="B59" s="165"/>
      <c r="C59" s="165"/>
      <c r="D59" s="165"/>
      <c r="E59" s="165"/>
      <c r="F59" s="165"/>
      <c r="G59" s="165"/>
      <c r="H59" s="165"/>
      <c r="I59" s="165"/>
      <c r="J59" s="165"/>
      <c r="K59" s="165"/>
      <c r="L59" s="165"/>
    </row>
    <row r="60" spans="2:12" x14ac:dyDescent="0.3">
      <c r="B60" s="165"/>
      <c r="C60" s="165"/>
      <c r="D60" s="165"/>
      <c r="E60" s="165"/>
      <c r="F60" s="165"/>
      <c r="G60" s="165"/>
      <c r="H60" s="165"/>
      <c r="I60" s="165"/>
      <c r="J60" s="165"/>
      <c r="K60" s="165"/>
      <c r="L60" s="165"/>
    </row>
    <row r="61" spans="2:12" x14ac:dyDescent="0.3">
      <c r="B61" s="165"/>
      <c r="C61" s="165"/>
      <c r="D61" s="165"/>
      <c r="E61" s="165"/>
      <c r="F61" s="165"/>
      <c r="G61" s="165"/>
      <c r="H61" s="165"/>
      <c r="I61" s="165"/>
      <c r="J61" s="165"/>
      <c r="K61" s="165"/>
      <c r="L61" s="165"/>
    </row>
    <row r="62" spans="2:12" x14ac:dyDescent="0.3">
      <c r="B62" s="165"/>
      <c r="C62" s="165"/>
      <c r="D62" s="165"/>
      <c r="E62" s="165"/>
      <c r="F62" s="165"/>
      <c r="G62" s="165"/>
      <c r="H62" s="165"/>
      <c r="I62" s="165"/>
      <c r="J62" s="165"/>
      <c r="K62" s="165"/>
      <c r="L62" s="165"/>
    </row>
    <row r="63" spans="2:12" x14ac:dyDescent="0.3">
      <c r="B63" s="165"/>
      <c r="C63" s="165"/>
      <c r="D63" s="165"/>
      <c r="E63" s="165"/>
      <c r="F63" s="165"/>
      <c r="G63" s="165"/>
      <c r="H63" s="165"/>
      <c r="I63" s="165"/>
      <c r="J63" s="165"/>
      <c r="K63" s="165"/>
      <c r="L63" s="165"/>
    </row>
    <row r="64" spans="2:12" x14ac:dyDescent="0.3">
      <c r="B64" s="165"/>
      <c r="C64" s="165"/>
      <c r="D64" s="165"/>
      <c r="E64" s="165"/>
      <c r="F64" s="165"/>
      <c r="G64" s="165"/>
      <c r="H64" s="165"/>
      <c r="I64" s="165"/>
      <c r="J64" s="165"/>
      <c r="K64" s="165"/>
      <c r="L64" s="165"/>
    </row>
    <row r="65" spans="2:12" x14ac:dyDescent="0.3">
      <c r="B65" s="165"/>
      <c r="C65" s="165"/>
      <c r="D65" s="165"/>
      <c r="E65" s="165"/>
      <c r="F65" s="165"/>
      <c r="G65" s="165"/>
      <c r="H65" s="165"/>
      <c r="I65" s="165"/>
      <c r="J65" s="165"/>
      <c r="K65" s="165"/>
      <c r="L65" s="165"/>
    </row>
    <row r="66" spans="2:12" x14ac:dyDescent="0.3">
      <c r="B66" s="165"/>
      <c r="C66" s="165"/>
      <c r="D66" s="165"/>
      <c r="E66" s="165"/>
      <c r="F66" s="165"/>
      <c r="G66" s="165"/>
      <c r="H66" s="165"/>
      <c r="I66" s="165"/>
      <c r="J66" s="165"/>
      <c r="K66" s="165"/>
      <c r="L66" s="165"/>
    </row>
    <row r="67" spans="2:12" x14ac:dyDescent="0.3">
      <c r="B67" s="165"/>
      <c r="C67" s="165"/>
      <c r="D67" s="165"/>
      <c r="E67" s="165"/>
      <c r="F67" s="165"/>
      <c r="G67" s="165"/>
      <c r="H67" s="165"/>
      <c r="I67" s="165"/>
      <c r="J67" s="165"/>
      <c r="K67" s="165"/>
      <c r="L67" s="165"/>
    </row>
    <row r="68" spans="2:12" x14ac:dyDescent="0.3">
      <c r="B68" s="165"/>
      <c r="C68" s="165"/>
      <c r="D68" s="165"/>
      <c r="E68" s="165"/>
      <c r="F68" s="165"/>
      <c r="G68" s="165"/>
      <c r="H68" s="165"/>
      <c r="I68" s="165"/>
      <c r="J68" s="165"/>
      <c r="K68" s="165"/>
      <c r="L68" s="165"/>
    </row>
    <row r="69" spans="2:12" x14ac:dyDescent="0.3">
      <c r="B69" s="165"/>
      <c r="C69" s="165"/>
      <c r="D69" s="165"/>
      <c r="E69" s="165"/>
      <c r="F69" s="165"/>
      <c r="G69" s="165"/>
      <c r="H69" s="165"/>
      <c r="I69" s="165"/>
      <c r="J69" s="165"/>
      <c r="K69" s="165"/>
      <c r="L69" s="165"/>
    </row>
    <row r="70" spans="2:12" x14ac:dyDescent="0.3">
      <c r="B70" s="165"/>
      <c r="C70" s="165"/>
      <c r="D70" s="165"/>
      <c r="E70" s="165"/>
      <c r="F70" s="165"/>
      <c r="G70" s="165"/>
      <c r="H70" s="165"/>
      <c r="I70" s="165"/>
      <c r="J70" s="165"/>
      <c r="K70" s="165"/>
      <c r="L70" s="165"/>
    </row>
    <row r="71" spans="2:12" x14ac:dyDescent="0.3">
      <c r="B71" s="165"/>
      <c r="C71" s="165"/>
      <c r="D71" s="165"/>
      <c r="E71" s="165"/>
      <c r="F71" s="165"/>
      <c r="G71" s="165"/>
      <c r="H71" s="165"/>
      <c r="I71" s="165"/>
      <c r="J71" s="165"/>
      <c r="K71" s="165"/>
      <c r="L71" s="165"/>
    </row>
    <row r="72" spans="2:12" x14ac:dyDescent="0.3">
      <c r="B72" s="165"/>
      <c r="C72" s="165"/>
      <c r="D72" s="165"/>
      <c r="E72" s="165"/>
      <c r="F72" s="165"/>
      <c r="G72" s="165"/>
      <c r="H72" s="165"/>
      <c r="I72" s="165"/>
      <c r="J72" s="165"/>
      <c r="K72" s="165"/>
      <c r="L72" s="165"/>
    </row>
    <row r="73" spans="2:12" x14ac:dyDescent="0.3">
      <c r="B73" s="165"/>
      <c r="C73" s="165"/>
      <c r="D73" s="165"/>
      <c r="E73" s="165"/>
      <c r="F73" s="165"/>
      <c r="G73" s="165"/>
      <c r="H73" s="165"/>
      <c r="I73" s="165"/>
      <c r="J73" s="165"/>
      <c r="K73" s="165"/>
      <c r="L73" s="165"/>
    </row>
  </sheetData>
  <mergeCells count="4">
    <mergeCell ref="A2:A3"/>
    <mergeCell ref="A1:L1"/>
    <mergeCell ref="K2:M2"/>
    <mergeCell ref="B2:J2"/>
  </mergeCells>
  <phoneticPr fontId="27" type="noConversion"/>
  <printOptions horizontalCentered="1"/>
  <pageMargins left="0.6" right="0.6" top="0.8" bottom="0.8" header="0.25" footer="0.25"/>
  <pageSetup paperSize="138" scale="46" fitToHeight="0" orientation="landscape" r:id="rId1"/>
  <rowBreaks count="1" manualBreakCount="1">
    <brk id="23" max="14" man="1"/>
  </rowBreaks>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9"/>
  <sheetViews>
    <sheetView view="pageBreakPreview" zoomScale="115" zoomScaleNormal="100" zoomScaleSheetLayoutView="115" workbookViewId="0">
      <pane xSplit="2" ySplit="4" topLeftCell="C5" activePane="bottomRight" state="frozen"/>
      <selection activeCell="C35" sqref="C35"/>
      <selection pane="topRight" activeCell="C35" sqref="C35"/>
      <selection pane="bottomLeft" activeCell="C35" sqref="C35"/>
      <selection pane="bottomRight" activeCell="C3" sqref="C3:J3"/>
    </sheetView>
  </sheetViews>
  <sheetFormatPr defaultColWidth="9.140625" defaultRowHeight="19.5" x14ac:dyDescent="0.25"/>
  <cols>
    <col min="1" max="1" width="11.85546875" style="167" customWidth="1"/>
    <col min="2" max="2" width="24.7109375" style="167" customWidth="1"/>
    <col min="3" max="3" width="14.140625" style="167" bestFit="1" customWidth="1"/>
    <col min="4" max="4" width="12.5703125" style="167" bestFit="1" customWidth="1"/>
    <col min="5" max="5" width="14.140625" style="167" bestFit="1" customWidth="1"/>
    <col min="6" max="6" width="15" style="167" bestFit="1" customWidth="1"/>
    <col min="7" max="7" width="14.85546875" style="167" customWidth="1"/>
    <col min="8" max="8" width="12.5703125" style="167" bestFit="1" customWidth="1"/>
    <col min="9" max="9" width="12.5703125" style="167" customWidth="1"/>
    <col min="10" max="10" width="12.85546875" style="167" customWidth="1"/>
    <col min="11" max="11" width="12.5703125" style="167" bestFit="1" customWidth="1"/>
    <col min="12" max="12" width="11.7109375" style="167" customWidth="1"/>
    <col min="13" max="13" width="10.85546875" style="167" customWidth="1"/>
    <col min="14" max="16384" width="9.140625" style="167"/>
  </cols>
  <sheetData>
    <row r="1" spans="1:13" ht="31.5" customHeight="1" x14ac:dyDescent="0.25">
      <c r="A1" s="413" t="s">
        <v>351</v>
      </c>
      <c r="B1" s="413"/>
      <c r="C1" s="413"/>
      <c r="D1" s="413"/>
      <c r="E1" s="413"/>
      <c r="F1" s="413"/>
      <c r="G1" s="413"/>
      <c r="H1" s="413"/>
      <c r="I1" s="413"/>
      <c r="J1" s="413"/>
      <c r="K1" s="413"/>
      <c r="L1" s="413"/>
      <c r="M1" s="413"/>
    </row>
    <row r="2" spans="1:13" ht="22.5" x14ac:dyDescent="0.45">
      <c r="B2" s="345"/>
      <c r="C2" s="345"/>
      <c r="D2" s="345"/>
      <c r="E2" s="345"/>
      <c r="F2" s="345"/>
      <c r="G2" s="345"/>
      <c r="H2" s="345"/>
      <c r="I2" s="345"/>
      <c r="J2" s="345"/>
      <c r="K2" s="345"/>
      <c r="L2" s="345"/>
      <c r="M2" s="345" t="s">
        <v>24</v>
      </c>
    </row>
    <row r="3" spans="1:13" s="194" customFormat="1" ht="20.25" customHeight="1" x14ac:dyDescent="0.25">
      <c r="A3" s="416" t="s">
        <v>421</v>
      </c>
      <c r="B3" s="372" t="s">
        <v>56</v>
      </c>
      <c r="C3" s="372" t="s">
        <v>23</v>
      </c>
      <c r="D3" s="372"/>
      <c r="E3" s="372"/>
      <c r="F3" s="372"/>
      <c r="G3" s="372"/>
      <c r="H3" s="372"/>
      <c r="I3" s="372"/>
      <c r="J3" s="372"/>
      <c r="K3" s="417" t="s">
        <v>243</v>
      </c>
      <c r="L3" s="418"/>
      <c r="M3" s="419"/>
    </row>
    <row r="4" spans="1:13" s="194" customFormat="1" ht="27" customHeight="1" x14ac:dyDescent="0.25">
      <c r="A4" s="416"/>
      <c r="B4" s="372"/>
      <c r="C4" s="161" t="s">
        <v>110</v>
      </c>
      <c r="D4" s="161" t="s">
        <v>108</v>
      </c>
      <c r="E4" s="161" t="s">
        <v>107</v>
      </c>
      <c r="F4" s="161" t="s">
        <v>117</v>
      </c>
      <c r="G4" s="161" t="s">
        <v>211</v>
      </c>
      <c r="H4" s="161" t="s">
        <v>230</v>
      </c>
      <c r="I4" s="161" t="s">
        <v>253</v>
      </c>
      <c r="J4" s="161" t="s">
        <v>321</v>
      </c>
      <c r="K4" s="161" t="s">
        <v>260</v>
      </c>
      <c r="L4" s="161" t="s">
        <v>321</v>
      </c>
      <c r="M4" s="161" t="s">
        <v>364</v>
      </c>
    </row>
    <row r="5" spans="1:13" ht="33.75" customHeight="1" x14ac:dyDescent="0.25">
      <c r="A5" s="284">
        <v>32142</v>
      </c>
      <c r="B5" s="2" t="s">
        <v>57</v>
      </c>
      <c r="C5" s="285">
        <v>1349.7720482689999</v>
      </c>
      <c r="D5" s="57">
        <v>2833.8968421100003</v>
      </c>
      <c r="E5" s="57">
        <v>2481.65823641</v>
      </c>
      <c r="F5" s="57">
        <v>1919.5731382290001</v>
      </c>
      <c r="G5" s="57">
        <v>3942.7</v>
      </c>
      <c r="H5" s="57">
        <v>4763.67</v>
      </c>
      <c r="I5" s="57">
        <v>3442.5</v>
      </c>
      <c r="J5" s="57">
        <v>4730.0416504369996</v>
      </c>
      <c r="K5" s="57">
        <v>642.34</v>
      </c>
      <c r="L5" s="57">
        <v>712.18</v>
      </c>
      <c r="M5" s="57">
        <v>282.2996</v>
      </c>
    </row>
    <row r="6" spans="1:13" ht="33.75" customHeight="1" x14ac:dyDescent="0.25">
      <c r="A6" s="58">
        <v>32151</v>
      </c>
      <c r="B6" s="2" t="s">
        <v>247</v>
      </c>
      <c r="C6" s="59">
        <v>941.22653311700003</v>
      </c>
      <c r="D6" s="149">
        <v>852.40123864999998</v>
      </c>
      <c r="E6" s="149">
        <v>1199.4013288660001</v>
      </c>
      <c r="F6" s="149">
        <v>4460.8852928900005</v>
      </c>
      <c r="G6" s="57">
        <v>5845.77</v>
      </c>
      <c r="H6" s="57">
        <v>1243.75</v>
      </c>
      <c r="I6" s="57">
        <v>2677.56</v>
      </c>
      <c r="J6" s="57">
        <v>1522.1401239649999</v>
      </c>
      <c r="K6" s="57">
        <v>923.82</v>
      </c>
      <c r="L6" s="57">
        <v>866.35</v>
      </c>
      <c r="M6" s="57">
        <v>231.85230000000001</v>
      </c>
    </row>
    <row r="7" spans="1:13" ht="33.75" customHeight="1" x14ac:dyDescent="0.25">
      <c r="A7" s="60">
        <v>32251</v>
      </c>
      <c r="B7" s="16" t="s">
        <v>183</v>
      </c>
      <c r="C7" s="59">
        <v>3.8737840750000001</v>
      </c>
      <c r="D7" s="149">
        <v>198.64149282</v>
      </c>
      <c r="E7" s="149">
        <v>70.677674320000008</v>
      </c>
      <c r="F7" s="149">
        <v>16.818840000000002</v>
      </c>
      <c r="G7" s="57">
        <v>24</v>
      </c>
      <c r="H7" s="57">
        <v>28.99</v>
      </c>
      <c r="I7" s="57">
        <v>19.170000000000002</v>
      </c>
      <c r="J7" s="126">
        <v>19.550160000000002</v>
      </c>
      <c r="K7" s="57">
        <v>19.170000000000002</v>
      </c>
      <c r="L7" s="57">
        <v>19.55</v>
      </c>
      <c r="M7" s="57">
        <v>0</v>
      </c>
    </row>
    <row r="8" spans="1:13" ht="33.75" customHeight="1" x14ac:dyDescent="0.25">
      <c r="A8" s="415" t="s">
        <v>55</v>
      </c>
      <c r="B8" s="415"/>
      <c r="C8" s="14">
        <v>2294.8723654609998</v>
      </c>
      <c r="D8" s="14">
        <v>3884.9395735800003</v>
      </c>
      <c r="E8" s="14">
        <v>3751.7372395960001</v>
      </c>
      <c r="F8" s="14">
        <v>6397.2772711190009</v>
      </c>
      <c r="G8" s="42">
        <v>9812.4700000000012</v>
      </c>
      <c r="H8" s="42">
        <v>6036.41</v>
      </c>
      <c r="I8" s="42">
        <v>6139.23</v>
      </c>
      <c r="J8" s="42">
        <v>6271.7319344019988</v>
      </c>
      <c r="K8" s="42">
        <v>1585.3300000000002</v>
      </c>
      <c r="L8" s="42">
        <v>1598.08</v>
      </c>
      <c r="M8" s="42">
        <v>514.15190000000007</v>
      </c>
    </row>
    <row r="9" spans="1:13" ht="33.75" customHeight="1" x14ac:dyDescent="0.25">
      <c r="A9" s="58">
        <v>33242</v>
      </c>
      <c r="B9" s="3" t="s">
        <v>248</v>
      </c>
      <c r="C9" s="149">
        <v>1672.463672957</v>
      </c>
      <c r="D9" s="149">
        <v>1704.18</v>
      </c>
      <c r="E9" s="149">
        <v>1779.51</v>
      </c>
      <c r="F9" s="149">
        <v>1858.9220286400002</v>
      </c>
      <c r="G9" s="57">
        <v>2003.89</v>
      </c>
      <c r="H9" s="57">
        <v>2356.04</v>
      </c>
      <c r="I9" s="57">
        <v>2332.915568678</v>
      </c>
      <c r="J9" s="126">
        <v>2941.5859529900004</v>
      </c>
      <c r="K9" s="57">
        <v>1191.6400000000001</v>
      </c>
      <c r="L9" s="57">
        <v>1366.56562345831</v>
      </c>
      <c r="M9" s="57">
        <v>1881.6303443709992</v>
      </c>
    </row>
    <row r="10" spans="1:13" ht="33.75" customHeight="1" x14ac:dyDescent="0.25">
      <c r="A10" s="58">
        <v>33195</v>
      </c>
      <c r="B10" s="3" t="s">
        <v>20</v>
      </c>
      <c r="C10" s="149">
        <v>2515.2451350009997</v>
      </c>
      <c r="D10" s="149">
        <v>4742.9985220010003</v>
      </c>
      <c r="E10" s="149">
        <v>5033.4947105010006</v>
      </c>
      <c r="F10" s="149">
        <v>3708.460763</v>
      </c>
      <c r="G10" s="57">
        <v>3431.31</v>
      </c>
      <c r="H10" s="57">
        <v>3397.7</v>
      </c>
      <c r="I10" s="57">
        <v>3690.1125333209998</v>
      </c>
      <c r="J10" s="120">
        <v>4733.7794999999996</v>
      </c>
      <c r="K10" s="57">
        <v>822.40573386100004</v>
      </c>
      <c r="L10" s="57">
        <v>2924.6689999999999</v>
      </c>
      <c r="M10" s="57">
        <v>6217.1801065</v>
      </c>
    </row>
    <row r="11" spans="1:13" ht="27" customHeight="1" x14ac:dyDescent="0.25">
      <c r="A11" s="415" t="s">
        <v>55</v>
      </c>
      <c r="B11" s="415"/>
      <c r="C11" s="14">
        <v>4187.7088079579999</v>
      </c>
      <c r="D11" s="14">
        <v>6447.1785220010006</v>
      </c>
      <c r="E11" s="14">
        <v>6813.0047105010008</v>
      </c>
      <c r="F11" s="14">
        <v>5567.3827916400005</v>
      </c>
      <c r="G11" s="42">
        <v>5435.2</v>
      </c>
      <c r="H11" s="42">
        <v>5753.74</v>
      </c>
      <c r="I11" s="42">
        <v>6023.0281019989998</v>
      </c>
      <c r="J11" s="42">
        <v>7675.3654529899995</v>
      </c>
      <c r="K11" s="42">
        <v>2014.0457338610001</v>
      </c>
      <c r="L11" s="42">
        <v>4291.2346234583101</v>
      </c>
      <c r="M11" s="42">
        <v>8098.8104508709994</v>
      </c>
    </row>
    <row r="12" spans="1:13" s="203" customFormat="1" ht="17.25" x14ac:dyDescent="0.15">
      <c r="A12" s="414" t="s">
        <v>365</v>
      </c>
      <c r="B12" s="414"/>
      <c r="C12" s="414"/>
      <c r="D12" s="414"/>
      <c r="E12" s="414"/>
      <c r="F12" s="414"/>
      <c r="G12" s="414"/>
      <c r="H12" s="414"/>
      <c r="I12" s="414"/>
      <c r="J12" s="414"/>
      <c r="K12" s="414"/>
      <c r="L12" s="414"/>
    </row>
    <row r="13" spans="1:13" x14ac:dyDescent="0.25">
      <c r="C13" s="195"/>
      <c r="D13" s="195"/>
      <c r="E13" s="195"/>
      <c r="F13" s="195"/>
      <c r="G13" s="195"/>
      <c r="H13" s="195"/>
      <c r="I13" s="195"/>
      <c r="J13" s="195"/>
    </row>
    <row r="14" spans="1:13" x14ac:dyDescent="0.25">
      <c r="C14" s="195"/>
      <c r="D14" s="195"/>
      <c r="E14" s="195"/>
      <c r="F14" s="195"/>
      <c r="G14" s="195"/>
      <c r="H14" s="195"/>
      <c r="I14" s="195"/>
      <c r="J14" s="195"/>
    </row>
    <row r="15" spans="1:13" x14ac:dyDescent="0.25">
      <c r="C15" s="195"/>
      <c r="D15" s="195"/>
      <c r="E15" s="195"/>
      <c r="F15" s="195"/>
      <c r="G15" s="195"/>
      <c r="H15" s="195"/>
      <c r="I15" s="195"/>
      <c r="J15" s="195"/>
    </row>
    <row r="16" spans="1:13" x14ac:dyDescent="0.25">
      <c r="C16" s="195"/>
      <c r="D16" s="195"/>
      <c r="E16" s="195"/>
      <c r="F16" s="195"/>
      <c r="G16" s="195"/>
      <c r="H16" s="195"/>
      <c r="I16" s="195"/>
      <c r="J16" s="195"/>
    </row>
    <row r="17" spans="3:10" x14ac:dyDescent="0.25">
      <c r="C17" s="195"/>
      <c r="D17" s="195"/>
      <c r="E17" s="195"/>
      <c r="F17" s="195"/>
      <c r="G17" s="195"/>
      <c r="H17" s="195"/>
      <c r="I17" s="195"/>
      <c r="J17" s="195"/>
    </row>
    <row r="18" spans="3:10" x14ac:dyDescent="0.25">
      <c r="C18" s="195"/>
      <c r="D18" s="195"/>
      <c r="E18" s="195"/>
      <c r="F18" s="195"/>
      <c r="G18" s="195"/>
      <c r="H18" s="195"/>
      <c r="I18" s="195"/>
      <c r="J18" s="195"/>
    </row>
    <row r="19" spans="3:10" x14ac:dyDescent="0.25">
      <c r="C19" s="195"/>
      <c r="D19" s="195"/>
      <c r="E19" s="195"/>
      <c r="F19" s="195"/>
      <c r="G19" s="195"/>
      <c r="H19" s="195"/>
      <c r="I19" s="195"/>
      <c r="J19" s="195"/>
    </row>
    <row r="20" spans="3:10" x14ac:dyDescent="0.25">
      <c r="C20" s="195"/>
      <c r="D20" s="195"/>
      <c r="E20" s="195"/>
      <c r="F20" s="195"/>
      <c r="G20" s="195"/>
      <c r="H20" s="195"/>
      <c r="I20" s="195"/>
      <c r="J20" s="195"/>
    </row>
    <row r="21" spans="3:10" x14ac:dyDescent="0.25">
      <c r="C21" s="195"/>
      <c r="D21" s="195"/>
      <c r="E21" s="195"/>
      <c r="F21" s="195"/>
      <c r="G21" s="195"/>
      <c r="H21" s="195"/>
      <c r="I21" s="195"/>
      <c r="J21" s="195"/>
    </row>
    <row r="22" spans="3:10" x14ac:dyDescent="0.25">
      <c r="C22" s="195"/>
      <c r="D22" s="195"/>
      <c r="E22" s="195"/>
      <c r="F22" s="195"/>
      <c r="G22" s="195"/>
      <c r="H22" s="195"/>
      <c r="I22" s="195"/>
      <c r="J22" s="195"/>
    </row>
    <row r="23" spans="3:10" x14ac:dyDescent="0.25">
      <c r="C23" s="195"/>
      <c r="D23" s="195"/>
      <c r="E23" s="195"/>
      <c r="F23" s="195"/>
      <c r="G23" s="195"/>
      <c r="H23" s="195"/>
      <c r="I23" s="195"/>
      <c r="J23" s="195"/>
    </row>
    <row r="24" spans="3:10" x14ac:dyDescent="0.25">
      <c r="C24" s="195"/>
      <c r="D24" s="195"/>
      <c r="E24" s="195"/>
      <c r="F24" s="195"/>
      <c r="G24" s="195"/>
      <c r="H24" s="195"/>
      <c r="I24" s="195"/>
      <c r="J24" s="195"/>
    </row>
    <row r="25" spans="3:10" x14ac:dyDescent="0.25">
      <c r="C25" s="195"/>
      <c r="D25" s="195"/>
      <c r="E25" s="195"/>
      <c r="F25" s="195"/>
      <c r="G25" s="195"/>
      <c r="H25" s="195"/>
      <c r="I25" s="195"/>
      <c r="J25" s="195"/>
    </row>
    <row r="26" spans="3:10" x14ac:dyDescent="0.25">
      <c r="C26" s="195"/>
      <c r="D26" s="195"/>
      <c r="E26" s="195"/>
      <c r="F26" s="195"/>
      <c r="G26" s="195"/>
      <c r="H26" s="195"/>
      <c r="I26" s="195"/>
      <c r="J26" s="195"/>
    </row>
    <row r="27" spans="3:10" x14ac:dyDescent="0.25">
      <c r="C27" s="195"/>
      <c r="D27" s="195"/>
      <c r="E27" s="195"/>
      <c r="F27" s="195"/>
      <c r="G27" s="195"/>
      <c r="H27" s="195"/>
      <c r="I27" s="195"/>
      <c r="J27" s="195"/>
    </row>
    <row r="28" spans="3:10" x14ac:dyDescent="0.25">
      <c r="C28" s="195"/>
      <c r="D28" s="195"/>
      <c r="E28" s="195"/>
      <c r="F28" s="195"/>
      <c r="G28" s="195"/>
      <c r="H28" s="195"/>
      <c r="I28" s="195"/>
      <c r="J28" s="195"/>
    </row>
    <row r="29" spans="3:10" x14ac:dyDescent="0.25">
      <c r="C29" s="195"/>
      <c r="D29" s="195"/>
      <c r="E29" s="195"/>
      <c r="F29" s="195"/>
      <c r="G29" s="195"/>
      <c r="H29" s="195"/>
      <c r="I29" s="195"/>
      <c r="J29" s="195"/>
    </row>
    <row r="30" spans="3:10" x14ac:dyDescent="0.25">
      <c r="C30" s="195"/>
      <c r="D30" s="195"/>
      <c r="E30" s="195"/>
      <c r="F30" s="195"/>
      <c r="G30" s="195"/>
      <c r="H30" s="195"/>
      <c r="I30" s="195"/>
      <c r="J30" s="195"/>
    </row>
    <row r="31" spans="3:10" x14ac:dyDescent="0.25">
      <c r="C31" s="195"/>
      <c r="D31" s="195"/>
      <c r="E31" s="195"/>
      <c r="F31" s="195"/>
      <c r="G31" s="195"/>
      <c r="H31" s="195"/>
      <c r="I31" s="195"/>
      <c r="J31" s="195"/>
    </row>
    <row r="37" s="223" customFormat="1" ht="15.75" customHeight="1" x14ac:dyDescent="0.15"/>
    <row r="38" s="223" customFormat="1" ht="8.25" x14ac:dyDescent="0.15"/>
    <row r="39" s="223" customFormat="1" ht="8.25" x14ac:dyDescent="0.15"/>
  </sheetData>
  <mergeCells count="8">
    <mergeCell ref="A1:M1"/>
    <mergeCell ref="A12:L12"/>
    <mergeCell ref="A8:B8"/>
    <mergeCell ref="A11:B11"/>
    <mergeCell ref="C3:J3"/>
    <mergeCell ref="A3:A4"/>
    <mergeCell ref="B3:B4"/>
    <mergeCell ref="K3:M3"/>
  </mergeCells>
  <phoneticPr fontId="3" type="noConversion"/>
  <printOptions horizontalCentered="1"/>
  <pageMargins left="0.6" right="0.6" top="0.8" bottom="0.8" header="0.25" footer="0.25"/>
  <pageSetup paperSize="138"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8"/>
  <sheetViews>
    <sheetView view="pageBreakPreview" zoomScaleNormal="100" zoomScaleSheetLayoutView="100" workbookViewId="0">
      <selection activeCell="B17" sqref="B17:I17"/>
    </sheetView>
  </sheetViews>
  <sheetFormatPr defaultColWidth="9.140625" defaultRowHeight="13.5" x14ac:dyDescent="0.35"/>
  <cols>
    <col min="1" max="1" width="13.7109375" style="7" customWidth="1"/>
    <col min="2" max="14" width="16.7109375" style="7" customWidth="1"/>
    <col min="15" max="16384" width="9.140625" style="7"/>
  </cols>
  <sheetData>
    <row r="1" spans="1:14" ht="38.25" customHeight="1" x14ac:dyDescent="0.75">
      <c r="A1" s="367" t="s">
        <v>352</v>
      </c>
      <c r="B1" s="367"/>
      <c r="C1" s="367"/>
      <c r="D1" s="367"/>
      <c r="E1" s="367"/>
      <c r="F1" s="367"/>
      <c r="G1" s="367"/>
      <c r="H1" s="367"/>
      <c r="I1" s="367"/>
      <c r="J1" s="367"/>
      <c r="K1" s="367"/>
      <c r="L1" s="367"/>
      <c r="M1" s="367"/>
      <c r="N1" s="367"/>
    </row>
    <row r="2" spans="1:14" ht="15.75" customHeight="1" x14ac:dyDescent="0.45">
      <c r="K2" s="51"/>
      <c r="L2" s="97"/>
      <c r="N2" s="97" t="s">
        <v>24</v>
      </c>
    </row>
    <row r="3" spans="1:14" s="286" customFormat="1" ht="26.25" customHeight="1" x14ac:dyDescent="0.35">
      <c r="A3" s="420" t="s">
        <v>0</v>
      </c>
      <c r="B3" s="420" t="s">
        <v>23</v>
      </c>
      <c r="C3" s="420"/>
      <c r="D3" s="420"/>
      <c r="E3" s="420"/>
      <c r="F3" s="420"/>
      <c r="G3" s="420"/>
      <c r="H3" s="420"/>
      <c r="I3" s="420"/>
      <c r="J3" s="420"/>
      <c r="K3" s="422" t="s">
        <v>272</v>
      </c>
      <c r="L3" s="423"/>
      <c r="M3" s="423"/>
      <c r="N3" s="424"/>
    </row>
    <row r="4" spans="1:14" s="287" customFormat="1" ht="21.75" customHeight="1" x14ac:dyDescent="0.35">
      <c r="A4" s="420"/>
      <c r="B4" s="159" t="s">
        <v>84</v>
      </c>
      <c r="C4" s="159" t="s">
        <v>105</v>
      </c>
      <c r="D4" s="159" t="s">
        <v>114</v>
      </c>
      <c r="E4" s="160" t="s">
        <v>112</v>
      </c>
      <c r="F4" s="160" t="s">
        <v>184</v>
      </c>
      <c r="G4" s="160" t="s">
        <v>210</v>
      </c>
      <c r="H4" s="160" t="s">
        <v>233</v>
      </c>
      <c r="I4" s="160" t="s">
        <v>253</v>
      </c>
      <c r="J4" s="160" t="s">
        <v>385</v>
      </c>
      <c r="K4" s="160" t="s">
        <v>233</v>
      </c>
      <c r="L4" s="160" t="s">
        <v>253</v>
      </c>
      <c r="M4" s="160" t="s">
        <v>321</v>
      </c>
      <c r="N4" s="160" t="s">
        <v>359</v>
      </c>
    </row>
    <row r="5" spans="1:14" s="289" customFormat="1" ht="19.5" customHeight="1" x14ac:dyDescent="0.45">
      <c r="A5" s="288" t="s">
        <v>58</v>
      </c>
      <c r="B5" s="294">
        <v>5527.2</v>
      </c>
      <c r="C5" s="294">
        <v>17836.900000000001</v>
      </c>
      <c r="D5" s="294">
        <v>9106.9</v>
      </c>
      <c r="E5" s="294">
        <v>14619.24</v>
      </c>
      <c r="F5" s="294">
        <v>7038.7</v>
      </c>
      <c r="G5" s="294">
        <v>2680.7</v>
      </c>
      <c r="H5" s="294">
        <v>2197.9499999999998</v>
      </c>
      <c r="I5" s="294">
        <v>1883.7806999999998</v>
      </c>
      <c r="J5" s="294">
        <v>9656.7999999999993</v>
      </c>
      <c r="K5" s="294">
        <v>1677.49</v>
      </c>
      <c r="L5" s="294">
        <v>625.56389999999999</v>
      </c>
      <c r="M5" s="294">
        <v>1599.6759999999999</v>
      </c>
      <c r="N5" s="294">
        <v>2991.1</v>
      </c>
    </row>
    <row r="6" spans="1:14" ht="19.5" customHeight="1" x14ac:dyDescent="0.45">
      <c r="A6" s="53" t="s">
        <v>59</v>
      </c>
      <c r="B6" s="296">
        <v>4868.5</v>
      </c>
      <c r="C6" s="296">
        <v>8034</v>
      </c>
      <c r="D6" s="296">
        <v>4631.2</v>
      </c>
      <c r="E6" s="296">
        <v>9490.5</v>
      </c>
      <c r="F6" s="296">
        <v>7038.7</v>
      </c>
      <c r="G6" s="296">
        <v>2680.7</v>
      </c>
      <c r="H6" s="296">
        <v>1864.95</v>
      </c>
      <c r="I6" s="296">
        <v>1883.7806999999998</v>
      </c>
      <c r="J6" s="296">
        <v>8609.7999999999993</v>
      </c>
      <c r="K6" s="296">
        <v>1344.49</v>
      </c>
      <c r="L6" s="296">
        <v>625.56389999999999</v>
      </c>
      <c r="M6" s="296">
        <v>552.67600000000004</v>
      </c>
      <c r="N6" s="296">
        <v>1571.1</v>
      </c>
    </row>
    <row r="7" spans="1:14" ht="17.25" x14ac:dyDescent="0.45">
      <c r="A7" s="53" t="s">
        <v>60</v>
      </c>
      <c r="B7" s="296">
        <v>658.7</v>
      </c>
      <c r="C7" s="296">
        <v>9802.9</v>
      </c>
      <c r="D7" s="296">
        <v>4475.7</v>
      </c>
      <c r="E7" s="296">
        <v>5128.74</v>
      </c>
      <c r="F7" s="296">
        <v>0</v>
      </c>
      <c r="G7" s="296">
        <v>0</v>
      </c>
      <c r="H7" s="296">
        <v>333</v>
      </c>
      <c r="I7" s="296">
        <v>0</v>
      </c>
      <c r="J7" s="296">
        <v>1047</v>
      </c>
      <c r="K7" s="296">
        <v>333</v>
      </c>
      <c r="L7" s="296">
        <v>0</v>
      </c>
      <c r="M7" s="296">
        <v>1047</v>
      </c>
      <c r="N7" s="296">
        <v>1420</v>
      </c>
    </row>
    <row r="8" spans="1:14" s="8" customFormat="1" ht="17.25" x14ac:dyDescent="0.45">
      <c r="A8" s="54" t="s">
        <v>61</v>
      </c>
      <c r="B8" s="291">
        <v>7817.2</v>
      </c>
      <c r="C8" s="291">
        <v>4745.03</v>
      </c>
      <c r="D8" s="291">
        <v>10452.970000000001</v>
      </c>
      <c r="E8" s="291">
        <v>10405.219999999999</v>
      </c>
      <c r="F8" s="291">
        <v>13161.1</v>
      </c>
      <c r="G8" s="291">
        <v>11144.9</v>
      </c>
      <c r="H8" s="291">
        <v>19790.370343999999</v>
      </c>
      <c r="I8" s="291">
        <v>20653.288239999994</v>
      </c>
      <c r="J8" s="291">
        <v>14134.9</v>
      </c>
      <c r="K8" s="291">
        <v>9250.52</v>
      </c>
      <c r="L8" s="297">
        <v>18118.062919999997</v>
      </c>
      <c r="M8" s="297">
        <v>11007.5694</v>
      </c>
      <c r="N8" s="297">
        <v>10721</v>
      </c>
    </row>
    <row r="9" spans="1:14" ht="17.25" x14ac:dyDescent="0.45">
      <c r="A9" s="53" t="s">
        <v>59</v>
      </c>
      <c r="B9" s="296">
        <v>2423.3000000000002</v>
      </c>
      <c r="C9" s="296">
        <v>1126.31</v>
      </c>
      <c r="D9" s="296">
        <v>3289.17</v>
      </c>
      <c r="E9" s="296">
        <v>277.08</v>
      </c>
      <c r="F9" s="296">
        <v>1451.7</v>
      </c>
      <c r="G9" s="296">
        <v>662.2</v>
      </c>
      <c r="H9" s="296">
        <v>1145.5933439999999</v>
      </c>
      <c r="I9" s="296">
        <v>854.87592000000006</v>
      </c>
      <c r="J9" s="296">
        <v>720.9</v>
      </c>
      <c r="K9" s="296">
        <v>274.75</v>
      </c>
      <c r="L9" s="298">
        <v>1186.961</v>
      </c>
      <c r="M9" s="296">
        <v>393.59</v>
      </c>
      <c r="N9" s="296">
        <v>741</v>
      </c>
    </row>
    <row r="10" spans="1:14" ht="17.25" x14ac:dyDescent="0.45">
      <c r="A10" s="53" t="s">
        <v>62</v>
      </c>
      <c r="B10" s="296">
        <v>5393.9</v>
      </c>
      <c r="C10" s="296">
        <v>3618.72</v>
      </c>
      <c r="D10" s="296">
        <v>7163.8</v>
      </c>
      <c r="E10" s="296">
        <v>10128.14</v>
      </c>
      <c r="F10" s="296">
        <v>11709.4</v>
      </c>
      <c r="G10" s="296">
        <v>10482.709999999999</v>
      </c>
      <c r="H10" s="296">
        <v>18644.776999999998</v>
      </c>
      <c r="I10" s="296">
        <v>19798.412319999996</v>
      </c>
      <c r="J10" s="296">
        <v>13414</v>
      </c>
      <c r="K10" s="296">
        <v>8975.77</v>
      </c>
      <c r="L10" s="298">
        <v>16931.101919999997</v>
      </c>
      <c r="M10" s="296">
        <v>10613.9794</v>
      </c>
      <c r="N10" s="296">
        <v>9980</v>
      </c>
    </row>
    <row r="11" spans="1:14" s="8" customFormat="1" ht="17.25" x14ac:dyDescent="0.45">
      <c r="A11" s="52" t="s">
        <v>63</v>
      </c>
      <c r="B11" s="291">
        <v>13344.5</v>
      </c>
      <c r="C11" s="291">
        <v>22581.93</v>
      </c>
      <c r="D11" s="291">
        <v>19559.870000000003</v>
      </c>
      <c r="E11" s="291">
        <v>25024.46</v>
      </c>
      <c r="F11" s="291">
        <v>20199.8</v>
      </c>
      <c r="G11" s="291">
        <v>13825.599999999999</v>
      </c>
      <c r="H11" s="291">
        <v>21988.320344</v>
      </c>
      <c r="I11" s="291">
        <v>22537.068939999994</v>
      </c>
      <c r="J11" s="291">
        <v>23791.699999999997</v>
      </c>
      <c r="K11" s="291">
        <v>10928.01</v>
      </c>
      <c r="L11" s="297">
        <v>18743.626819999998</v>
      </c>
      <c r="M11" s="297">
        <v>12607.2454</v>
      </c>
      <c r="N11" s="297">
        <v>13712</v>
      </c>
    </row>
    <row r="12" spans="1:14" ht="17.25" x14ac:dyDescent="0.45">
      <c r="A12" s="53" t="s">
        <v>59</v>
      </c>
      <c r="B12" s="296">
        <v>7291.8</v>
      </c>
      <c r="C12" s="296">
        <v>9160.31</v>
      </c>
      <c r="D12" s="296">
        <v>7920.37</v>
      </c>
      <c r="E12" s="296">
        <v>9767.58</v>
      </c>
      <c r="F12" s="296">
        <v>8490.4</v>
      </c>
      <c r="G12" s="295">
        <v>3342.8999999999996</v>
      </c>
      <c r="H12" s="295">
        <v>3010.5433439999997</v>
      </c>
      <c r="I12" s="295">
        <v>2738.6566199999997</v>
      </c>
      <c r="J12" s="295">
        <v>9330.6999999999989</v>
      </c>
      <c r="K12" s="295">
        <v>1619.24</v>
      </c>
      <c r="L12" s="296">
        <v>1812.5248999999999</v>
      </c>
      <c r="M12" s="296">
        <v>946.26600000000008</v>
      </c>
      <c r="N12" s="296">
        <v>2312</v>
      </c>
    </row>
    <row r="13" spans="1:14" ht="17.25" x14ac:dyDescent="0.45">
      <c r="A13" s="53" t="s">
        <v>60</v>
      </c>
      <c r="B13" s="296">
        <v>7950.5</v>
      </c>
      <c r="C13" s="296">
        <v>13421.62</v>
      </c>
      <c r="D13" s="296">
        <v>11639.5</v>
      </c>
      <c r="E13" s="296">
        <v>15256.88</v>
      </c>
      <c r="F13" s="296">
        <v>11709.4</v>
      </c>
      <c r="G13" s="295">
        <v>10482.709999999999</v>
      </c>
      <c r="H13" s="295">
        <v>18977.776999999998</v>
      </c>
      <c r="I13" s="295">
        <v>19798.412319999996</v>
      </c>
      <c r="J13" s="295">
        <v>14461</v>
      </c>
      <c r="K13" s="295">
        <v>9308.77</v>
      </c>
      <c r="L13" s="296">
        <v>16931.101919999997</v>
      </c>
      <c r="M13" s="296">
        <v>11660.9794</v>
      </c>
      <c r="N13" s="296">
        <v>11400</v>
      </c>
    </row>
    <row r="14" spans="1:14" s="55" customFormat="1" ht="17.25" x14ac:dyDescent="0.45">
      <c r="A14" s="421" t="s">
        <v>383</v>
      </c>
      <c r="B14" s="421"/>
      <c r="C14" s="421"/>
      <c r="D14" s="421"/>
      <c r="E14" s="421"/>
      <c r="F14" s="421"/>
      <c r="G14" s="421"/>
      <c r="H14" s="421"/>
      <c r="I14" s="421"/>
      <c r="J14" s="421"/>
      <c r="K14" s="421"/>
      <c r="L14" s="421"/>
      <c r="M14" s="421"/>
    </row>
    <row r="15" spans="1:14" ht="30.75" x14ac:dyDescent="0.75">
      <c r="A15" s="367" t="s">
        <v>353</v>
      </c>
      <c r="B15" s="367"/>
      <c r="C15" s="367"/>
      <c r="D15" s="367"/>
      <c r="E15" s="367"/>
      <c r="F15" s="367"/>
      <c r="G15" s="367"/>
      <c r="H15" s="367"/>
      <c r="I15" s="367"/>
      <c r="J15" s="367"/>
      <c r="K15" s="367"/>
      <c r="L15" s="367"/>
      <c r="M15" s="367"/>
    </row>
    <row r="16" spans="1:14" ht="22.5" customHeight="1" x14ac:dyDescent="0.45">
      <c r="A16" s="425" t="s">
        <v>24</v>
      </c>
      <c r="B16" s="425"/>
      <c r="C16" s="425"/>
      <c r="D16" s="425"/>
      <c r="E16" s="425"/>
      <c r="F16" s="425"/>
      <c r="G16" s="425"/>
      <c r="H16" s="425"/>
      <c r="I16" s="425"/>
      <c r="J16" s="425"/>
      <c r="K16" s="425"/>
      <c r="L16" s="425"/>
      <c r="M16" s="425"/>
      <c r="N16" s="191"/>
    </row>
    <row r="17" spans="1:14" ht="22.5" customHeight="1" x14ac:dyDescent="0.35">
      <c r="A17" s="357" t="s">
        <v>53</v>
      </c>
      <c r="B17" s="423" t="s">
        <v>23</v>
      </c>
      <c r="C17" s="423"/>
      <c r="D17" s="423"/>
      <c r="E17" s="423"/>
      <c r="F17" s="423"/>
      <c r="G17" s="423"/>
      <c r="H17" s="423"/>
      <c r="I17" s="424"/>
      <c r="J17" s="357" t="s">
        <v>272</v>
      </c>
      <c r="K17" s="357"/>
      <c r="L17" s="357"/>
      <c r="M17" s="357"/>
    </row>
    <row r="18" spans="1:14" ht="18.75" customHeight="1" x14ac:dyDescent="0.35">
      <c r="A18" s="357"/>
      <c r="B18" s="160" t="s">
        <v>111</v>
      </c>
      <c r="C18" s="160" t="s">
        <v>109</v>
      </c>
      <c r="D18" s="160" t="s">
        <v>113</v>
      </c>
      <c r="E18" s="160" t="s">
        <v>185</v>
      </c>
      <c r="F18" s="160" t="s">
        <v>232</v>
      </c>
      <c r="G18" s="160" t="s">
        <v>233</v>
      </c>
      <c r="H18" s="160" t="s">
        <v>253</v>
      </c>
      <c r="I18" s="160" t="s">
        <v>387</v>
      </c>
      <c r="J18" s="160" t="s">
        <v>253</v>
      </c>
      <c r="K18" s="160" t="s">
        <v>253</v>
      </c>
      <c r="L18" s="160" t="s">
        <v>386</v>
      </c>
      <c r="M18" s="160" t="s">
        <v>388</v>
      </c>
    </row>
    <row r="19" spans="1:14" ht="17.25" x14ac:dyDescent="0.45">
      <c r="A19" s="52" t="s">
        <v>58</v>
      </c>
      <c r="B19" s="291">
        <v>2195.3227334030007</v>
      </c>
      <c r="C19" s="291">
        <v>2090.4643959650002</v>
      </c>
      <c r="D19" s="291">
        <v>1655.9995989950003</v>
      </c>
      <c r="E19" s="291">
        <v>3079.4322923039999</v>
      </c>
      <c r="F19" s="291">
        <v>2383.828310246</v>
      </c>
      <c r="G19" s="291">
        <v>2737.39</v>
      </c>
      <c r="H19" s="291">
        <v>2686.77</v>
      </c>
      <c r="I19" s="291">
        <v>3660.6600506239997</v>
      </c>
      <c r="J19" s="291">
        <v>1173.33</v>
      </c>
      <c r="K19" s="291">
        <v>584.66870437099999</v>
      </c>
      <c r="L19" s="291">
        <v>584.67000000000007</v>
      </c>
      <c r="M19" s="291">
        <v>513.78862598699993</v>
      </c>
    </row>
    <row r="20" spans="1:14" ht="19.5" x14ac:dyDescent="0.45">
      <c r="A20" s="326" t="s">
        <v>2</v>
      </c>
      <c r="B20" s="292">
        <v>1852.5537239790001</v>
      </c>
      <c r="C20" s="292">
        <v>1770.3202403080002</v>
      </c>
      <c r="D20" s="292">
        <v>1046.1201985540004</v>
      </c>
      <c r="E20" s="292">
        <v>2030.4455201480002</v>
      </c>
      <c r="F20" s="292">
        <v>551.89831024599994</v>
      </c>
      <c r="G20" s="292">
        <v>764.04</v>
      </c>
      <c r="H20" s="292">
        <v>896.63</v>
      </c>
      <c r="I20" s="292">
        <v>873.123053035</v>
      </c>
      <c r="J20" s="292">
        <v>318.88</v>
      </c>
      <c r="K20" s="292">
        <v>255.24192178399997</v>
      </c>
      <c r="L20" s="292">
        <v>255.24</v>
      </c>
      <c r="M20" s="292">
        <v>306.24475232899999</v>
      </c>
    </row>
    <row r="21" spans="1:14" ht="19.5" x14ac:dyDescent="0.45">
      <c r="A21" s="326" t="s">
        <v>62</v>
      </c>
      <c r="B21" s="292">
        <v>342.76900942399999</v>
      </c>
      <c r="C21" s="292">
        <v>320.144155657</v>
      </c>
      <c r="D21" s="292">
        <v>609.87940044100003</v>
      </c>
      <c r="E21" s="292">
        <v>1048.9867721559999</v>
      </c>
      <c r="F21" s="292">
        <v>1831.93</v>
      </c>
      <c r="G21" s="292">
        <v>1973.35</v>
      </c>
      <c r="H21" s="292">
        <v>1790.14</v>
      </c>
      <c r="I21" s="292">
        <v>2787.5369975889998</v>
      </c>
      <c r="J21" s="292">
        <v>854.45</v>
      </c>
      <c r="K21" s="292">
        <v>329.42678258700005</v>
      </c>
      <c r="L21" s="292">
        <v>329.43</v>
      </c>
      <c r="M21" s="292">
        <v>207.543873658</v>
      </c>
    </row>
    <row r="22" spans="1:14" ht="17.25" x14ac:dyDescent="0.45">
      <c r="A22" s="54" t="s">
        <v>61</v>
      </c>
      <c r="B22" s="291">
        <v>3390.0759262639995</v>
      </c>
      <c r="C22" s="291">
        <v>4544.2760411809995</v>
      </c>
      <c r="D22" s="291">
        <v>7448.5513794850012</v>
      </c>
      <c r="E22" s="291">
        <v>9474.5056351210023</v>
      </c>
      <c r="F22" s="291">
        <v>9191.9016266620001</v>
      </c>
      <c r="G22" s="291">
        <v>11233.050000000001</v>
      </c>
      <c r="H22" s="291">
        <v>18256.18</v>
      </c>
      <c r="I22" s="291">
        <v>10711.736162065999</v>
      </c>
      <c r="J22" s="291">
        <v>4835.88</v>
      </c>
      <c r="K22" s="291">
        <v>4213.9714096960006</v>
      </c>
      <c r="L22" s="291">
        <v>4213.9800000000005</v>
      </c>
      <c r="M22" s="291">
        <v>4490.4512094689999</v>
      </c>
    </row>
    <row r="23" spans="1:14" ht="19.5" x14ac:dyDescent="0.45">
      <c r="A23" s="326" t="s">
        <v>2</v>
      </c>
      <c r="B23" s="292">
        <v>1341.5607758279996</v>
      </c>
      <c r="C23" s="292">
        <v>1541.5906335</v>
      </c>
      <c r="D23" s="292">
        <v>2156.2103156449994</v>
      </c>
      <c r="E23" s="292">
        <v>1545.8035153929984</v>
      </c>
      <c r="F23" s="292">
        <v>1583.751626662</v>
      </c>
      <c r="G23" s="292">
        <v>1557.53</v>
      </c>
      <c r="H23" s="292">
        <v>2751.5</v>
      </c>
      <c r="I23" s="292">
        <v>1082.2439374379999</v>
      </c>
      <c r="J23" s="292">
        <v>652.47</v>
      </c>
      <c r="K23" s="292">
        <v>655.90604718400004</v>
      </c>
      <c r="L23" s="292">
        <v>655.91</v>
      </c>
      <c r="M23" s="292">
        <v>387.08698752700002</v>
      </c>
    </row>
    <row r="24" spans="1:14" ht="19.5" x14ac:dyDescent="0.45">
      <c r="A24" s="326" t="s">
        <v>62</v>
      </c>
      <c r="B24" s="292">
        <v>2048.5151504359997</v>
      </c>
      <c r="C24" s="292">
        <v>3002.685407681</v>
      </c>
      <c r="D24" s="292">
        <v>5292.3410638400019</v>
      </c>
      <c r="E24" s="292">
        <v>7928.7021197280037</v>
      </c>
      <c r="F24" s="292">
        <v>7608.15</v>
      </c>
      <c r="G24" s="292">
        <v>9675.52</v>
      </c>
      <c r="H24" s="292">
        <v>15504.68</v>
      </c>
      <c r="I24" s="292">
        <v>9629.4922246280003</v>
      </c>
      <c r="J24" s="292">
        <v>4183.41</v>
      </c>
      <c r="K24" s="292">
        <v>3558.0653625120003</v>
      </c>
      <c r="L24" s="292">
        <v>3558.07</v>
      </c>
      <c r="M24" s="292">
        <v>4103.3642219419999</v>
      </c>
    </row>
    <row r="25" spans="1:14" ht="17.25" x14ac:dyDescent="0.45">
      <c r="A25" s="52" t="s">
        <v>241</v>
      </c>
      <c r="B25" s="22">
        <v>804.75763859600022</v>
      </c>
      <c r="C25" s="22">
        <v>642.48769338500006</v>
      </c>
      <c r="D25" s="22">
        <v>879.59480426400012</v>
      </c>
      <c r="E25" s="22">
        <v>601.20144706400004</v>
      </c>
      <c r="F25" s="22">
        <v>3151.39</v>
      </c>
      <c r="G25" s="22">
        <v>0</v>
      </c>
      <c r="H25" s="22">
        <v>0</v>
      </c>
      <c r="I25" s="22">
        <v>1445.7775961500001</v>
      </c>
      <c r="J25" s="22">
        <v>0</v>
      </c>
      <c r="K25" s="22">
        <v>0</v>
      </c>
      <c r="L25" s="22">
        <v>0</v>
      </c>
      <c r="M25" s="22">
        <v>199.16126803900002</v>
      </c>
    </row>
    <row r="26" spans="1:14" ht="19.5" x14ac:dyDescent="0.45">
      <c r="A26" s="326" t="s">
        <v>2</v>
      </c>
      <c r="B26" s="292">
        <v>634.46357981900019</v>
      </c>
      <c r="C26" s="292">
        <v>642.48769338500006</v>
      </c>
      <c r="D26" s="292">
        <v>879.59480426400012</v>
      </c>
      <c r="E26" s="292">
        <v>355.61805409900001</v>
      </c>
      <c r="F26" s="293">
        <v>154.22</v>
      </c>
      <c r="G26" s="292">
        <v>0</v>
      </c>
      <c r="H26" s="292">
        <v>0</v>
      </c>
      <c r="I26" s="292">
        <v>792.79867489799994</v>
      </c>
      <c r="J26" s="292">
        <v>0</v>
      </c>
      <c r="K26" s="292">
        <v>0</v>
      </c>
      <c r="L26" s="292">
        <v>0</v>
      </c>
      <c r="M26" s="292">
        <v>198.97376803900002</v>
      </c>
    </row>
    <row r="27" spans="1:14" ht="19.5" x14ac:dyDescent="0.45">
      <c r="A27" s="326" t="s">
        <v>62</v>
      </c>
      <c r="B27" s="292">
        <v>170.294058777</v>
      </c>
      <c r="C27" s="292">
        <v>0</v>
      </c>
      <c r="D27" s="292">
        <v>0</v>
      </c>
      <c r="E27" s="292">
        <v>245.583392965</v>
      </c>
      <c r="F27" s="293">
        <v>2997.17</v>
      </c>
      <c r="G27" s="292">
        <v>0</v>
      </c>
      <c r="H27" s="292">
        <v>0</v>
      </c>
      <c r="I27" s="292">
        <v>652.97892125200008</v>
      </c>
      <c r="J27" s="292">
        <v>0</v>
      </c>
      <c r="K27" s="292">
        <v>0</v>
      </c>
      <c r="L27" s="292">
        <v>0</v>
      </c>
      <c r="M27" s="292">
        <v>0.1875</v>
      </c>
    </row>
    <row r="28" spans="1:14" ht="17.25" x14ac:dyDescent="0.45">
      <c r="A28" s="326" t="s">
        <v>55</v>
      </c>
      <c r="B28" s="291">
        <v>6390.1562982630003</v>
      </c>
      <c r="C28" s="291">
        <v>7277.2281305309998</v>
      </c>
      <c r="D28" s="291">
        <v>9984.1457827440008</v>
      </c>
      <c r="E28" s="291">
        <v>13155.139374489003</v>
      </c>
      <c r="F28" s="291">
        <v>14727.119936907999</v>
      </c>
      <c r="G28" s="291">
        <v>13970.44</v>
      </c>
      <c r="H28" s="291">
        <v>20942.95</v>
      </c>
      <c r="I28" s="291">
        <v>15818.173808839998</v>
      </c>
      <c r="J28" s="291">
        <v>6009.21</v>
      </c>
      <c r="K28" s="291">
        <v>4798.6401140670005</v>
      </c>
      <c r="L28" s="291">
        <v>4798.6500000000005</v>
      </c>
      <c r="M28" s="291">
        <v>5203.4011034949999</v>
      </c>
    </row>
    <row r="29" spans="1:14" ht="17.25" x14ac:dyDescent="0.45">
      <c r="A29" s="326" t="s">
        <v>2</v>
      </c>
      <c r="B29" s="291">
        <v>3828.5780796259996</v>
      </c>
      <c r="C29" s="291">
        <v>3954.3985671930004</v>
      </c>
      <c r="D29" s="291">
        <v>4081.9253184629997</v>
      </c>
      <c r="E29" s="291">
        <v>3931.867089639999</v>
      </c>
      <c r="F29" s="291">
        <v>2289.869936908</v>
      </c>
      <c r="G29" s="291">
        <v>2321.5699999999997</v>
      </c>
      <c r="H29" s="291">
        <v>3648.13</v>
      </c>
      <c r="I29" s="291">
        <v>2748.1656653709997</v>
      </c>
      <c r="J29" s="291">
        <v>971.35</v>
      </c>
      <c r="K29" s="291">
        <v>911.14796896799999</v>
      </c>
      <c r="L29" s="291">
        <v>911.15</v>
      </c>
      <c r="M29" s="291">
        <v>892.30550789500001</v>
      </c>
    </row>
    <row r="30" spans="1:14" ht="17.25" x14ac:dyDescent="0.45">
      <c r="A30" s="326" t="s">
        <v>62</v>
      </c>
      <c r="B30" s="291">
        <v>2561.5782186369997</v>
      </c>
      <c r="C30" s="291">
        <v>3322.8295633379998</v>
      </c>
      <c r="D30" s="291">
        <v>5902.220464281002</v>
      </c>
      <c r="E30" s="291">
        <v>9223.272284849003</v>
      </c>
      <c r="F30" s="291">
        <v>12437.25</v>
      </c>
      <c r="G30" s="291">
        <v>11648.87</v>
      </c>
      <c r="H30" s="291">
        <v>17294.82</v>
      </c>
      <c r="I30" s="291">
        <v>13070.008143469</v>
      </c>
      <c r="J30" s="291">
        <v>5037.8599999999997</v>
      </c>
      <c r="K30" s="291">
        <v>3887.4921450990005</v>
      </c>
      <c r="L30" s="291">
        <v>3887.5</v>
      </c>
      <c r="M30" s="291">
        <v>4311.0955955999998</v>
      </c>
    </row>
    <row r="31" spans="1:14" s="55" customFormat="1" ht="17.25" x14ac:dyDescent="0.45">
      <c r="A31" s="421" t="s">
        <v>384</v>
      </c>
      <c r="B31" s="421"/>
      <c r="C31" s="421"/>
      <c r="D31" s="421"/>
      <c r="E31" s="421"/>
      <c r="F31" s="421"/>
      <c r="G31" s="421"/>
      <c r="H31" s="421"/>
      <c r="I31" s="421"/>
      <c r="J31" s="421"/>
      <c r="K31" s="421"/>
      <c r="N31" s="290"/>
    </row>
    <row r="33" spans="2:10" x14ac:dyDescent="0.35">
      <c r="B33" s="144"/>
      <c r="C33" s="144"/>
      <c r="D33" s="144"/>
      <c r="E33" s="144"/>
      <c r="F33" s="144"/>
      <c r="G33" s="144"/>
      <c r="H33" s="144"/>
      <c r="I33" s="144"/>
      <c r="J33" s="144"/>
    </row>
    <row r="34" spans="2:10" x14ac:dyDescent="0.35">
      <c r="B34" s="144"/>
      <c r="C34" s="144"/>
      <c r="D34" s="144"/>
      <c r="E34" s="144"/>
      <c r="F34" s="144"/>
      <c r="G34" s="144"/>
      <c r="H34" s="144"/>
      <c r="I34" s="144"/>
      <c r="J34" s="144"/>
    </row>
    <row r="35" spans="2:10" s="222" customFormat="1" ht="15.75" customHeight="1" x14ac:dyDescent="0.35">
      <c r="B35" s="220"/>
      <c r="C35" s="220"/>
      <c r="D35" s="220"/>
      <c r="E35" s="220"/>
      <c r="F35" s="220"/>
      <c r="G35" s="220"/>
      <c r="H35" s="220"/>
      <c r="I35" s="220"/>
      <c r="J35" s="220"/>
    </row>
    <row r="36" spans="2:10" s="222" customFormat="1" ht="12.75" x14ac:dyDescent="0.35">
      <c r="B36" s="220"/>
      <c r="C36" s="220"/>
      <c r="D36" s="220"/>
      <c r="E36" s="220"/>
      <c r="F36" s="220"/>
      <c r="G36" s="220"/>
      <c r="H36" s="220"/>
      <c r="I36" s="220"/>
      <c r="J36" s="220"/>
    </row>
    <row r="37" spans="2:10" s="222" customFormat="1" ht="12.75" x14ac:dyDescent="0.35">
      <c r="B37" s="220"/>
      <c r="C37" s="220"/>
      <c r="D37" s="220"/>
      <c r="E37" s="220"/>
      <c r="F37" s="220"/>
      <c r="G37" s="220"/>
      <c r="H37" s="220"/>
      <c r="I37" s="220"/>
      <c r="J37" s="220"/>
    </row>
    <row r="38" spans="2:10" x14ac:dyDescent="0.35">
      <c r="B38" s="144"/>
      <c r="C38" s="144"/>
      <c r="D38" s="144"/>
      <c r="E38" s="144"/>
      <c r="F38" s="144"/>
      <c r="G38" s="144"/>
      <c r="H38" s="144"/>
      <c r="I38" s="144"/>
      <c r="J38" s="144"/>
    </row>
    <row r="39" spans="2:10" x14ac:dyDescent="0.35">
      <c r="B39" s="144"/>
      <c r="C39" s="144"/>
      <c r="D39" s="144"/>
      <c r="E39" s="144"/>
      <c r="F39" s="144"/>
      <c r="G39" s="144"/>
      <c r="H39" s="144"/>
      <c r="I39" s="144"/>
      <c r="J39" s="144"/>
    </row>
    <row r="40" spans="2:10" x14ac:dyDescent="0.35">
      <c r="B40" s="144"/>
      <c r="C40" s="144"/>
      <c r="D40" s="144"/>
      <c r="E40" s="144"/>
      <c r="F40" s="144"/>
      <c r="G40" s="144"/>
      <c r="H40" s="144"/>
      <c r="I40" s="144"/>
      <c r="J40" s="144"/>
    </row>
    <row r="41" spans="2:10" x14ac:dyDescent="0.35">
      <c r="B41" s="144"/>
      <c r="C41" s="144"/>
      <c r="D41" s="144"/>
      <c r="E41" s="144"/>
      <c r="F41" s="144"/>
      <c r="G41" s="144"/>
      <c r="H41" s="144"/>
      <c r="I41" s="144"/>
      <c r="J41" s="144"/>
    </row>
    <row r="42" spans="2:10" x14ac:dyDescent="0.35">
      <c r="B42" s="144"/>
      <c r="C42" s="144"/>
      <c r="D42" s="144"/>
      <c r="E42" s="144"/>
      <c r="F42" s="144"/>
      <c r="G42" s="144"/>
      <c r="H42" s="144"/>
      <c r="I42" s="144"/>
      <c r="J42" s="144"/>
    </row>
    <row r="43" spans="2:10" x14ac:dyDescent="0.35">
      <c r="B43" s="144"/>
      <c r="C43" s="144"/>
      <c r="D43" s="144"/>
      <c r="E43" s="144"/>
      <c r="F43" s="144"/>
      <c r="G43" s="144"/>
      <c r="H43" s="144"/>
      <c r="I43" s="144"/>
      <c r="J43" s="144"/>
    </row>
    <row r="44" spans="2:10" x14ac:dyDescent="0.35">
      <c r="B44" s="144"/>
      <c r="C44" s="144"/>
      <c r="D44" s="144"/>
      <c r="E44" s="144"/>
      <c r="F44" s="144"/>
      <c r="G44" s="144"/>
      <c r="H44" s="144"/>
      <c r="I44" s="144"/>
      <c r="J44" s="144"/>
    </row>
    <row r="45" spans="2:10" x14ac:dyDescent="0.35">
      <c r="B45" s="144"/>
      <c r="C45" s="144"/>
      <c r="D45" s="144"/>
      <c r="E45" s="144"/>
      <c r="F45" s="144"/>
      <c r="G45" s="144"/>
      <c r="H45" s="144"/>
      <c r="I45" s="144"/>
      <c r="J45" s="144"/>
    </row>
    <row r="46" spans="2:10" x14ac:dyDescent="0.35">
      <c r="B46" s="144"/>
      <c r="C46" s="144"/>
      <c r="D46" s="144"/>
      <c r="E46" s="144"/>
      <c r="F46" s="144"/>
      <c r="G46" s="144"/>
      <c r="H46" s="144"/>
      <c r="I46" s="144"/>
      <c r="J46" s="144"/>
    </row>
    <row r="47" spans="2:10" x14ac:dyDescent="0.35">
      <c r="B47" s="144"/>
      <c r="C47" s="144"/>
      <c r="D47" s="144"/>
      <c r="E47" s="144"/>
      <c r="F47" s="144"/>
      <c r="G47" s="144"/>
      <c r="H47" s="144"/>
      <c r="I47" s="144"/>
      <c r="J47" s="144"/>
    </row>
    <row r="48" spans="2:10" x14ac:dyDescent="0.35">
      <c r="B48" s="144"/>
      <c r="C48" s="144"/>
      <c r="D48" s="144"/>
      <c r="E48" s="144"/>
      <c r="F48" s="144"/>
      <c r="G48" s="144"/>
      <c r="H48" s="144"/>
      <c r="I48" s="144"/>
      <c r="J48" s="144"/>
    </row>
  </sheetData>
  <mergeCells count="11">
    <mergeCell ref="A17:A18"/>
    <mergeCell ref="J17:M17"/>
    <mergeCell ref="A16:M16"/>
    <mergeCell ref="B17:I17"/>
    <mergeCell ref="A31:K31"/>
    <mergeCell ref="A3:A4"/>
    <mergeCell ref="B3:J3"/>
    <mergeCell ref="A14:M14"/>
    <mergeCell ref="A1:N1"/>
    <mergeCell ref="A15:M15"/>
    <mergeCell ref="K3:N3"/>
  </mergeCells>
  <phoneticPr fontId="3" type="noConversion"/>
  <printOptions horizontalCentered="1"/>
  <pageMargins left="0.6" right="0.6" top="0.8" bottom="0.8" header="0.25" footer="0.25"/>
  <pageSetup paperSize="138"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07"/>
  <sheetViews>
    <sheetView view="pageBreakPreview" zoomScaleNormal="100" zoomScaleSheetLayoutView="100" workbookViewId="0">
      <selection sqref="A1:M1"/>
    </sheetView>
  </sheetViews>
  <sheetFormatPr defaultColWidth="9.140625" defaultRowHeight="12.75" x14ac:dyDescent="0.2"/>
  <cols>
    <col min="1" max="1" width="58.42578125" style="185" bestFit="1" customWidth="1"/>
    <col min="2" max="6" width="14.140625" style="185" customWidth="1"/>
    <col min="7" max="9" width="14.140625" style="179" customWidth="1"/>
    <col min="10" max="10" width="14.5703125" style="185" customWidth="1"/>
    <col min="11" max="11" width="14.140625" style="179" customWidth="1"/>
    <col min="12" max="12" width="14.140625" style="185" customWidth="1"/>
    <col min="13" max="13" width="17.85546875" style="185" customWidth="1"/>
    <col min="14" max="16384" width="9.140625" style="185"/>
  </cols>
  <sheetData>
    <row r="1" spans="1:13" ht="46.5" customHeight="1" x14ac:dyDescent="0.2">
      <c r="A1" s="347" t="s">
        <v>411</v>
      </c>
      <c r="B1" s="347"/>
      <c r="C1" s="347"/>
      <c r="D1" s="347"/>
      <c r="E1" s="347"/>
      <c r="F1" s="347"/>
      <c r="G1" s="347"/>
      <c r="H1" s="347"/>
      <c r="I1" s="347"/>
      <c r="J1" s="347"/>
      <c r="K1" s="347"/>
      <c r="L1" s="347"/>
      <c r="M1" s="347"/>
    </row>
    <row r="2" spans="1:13" ht="16.5" customHeight="1" x14ac:dyDescent="0.2">
      <c r="A2" s="152"/>
      <c r="B2" s="152"/>
      <c r="C2" s="152"/>
      <c r="D2" s="152"/>
      <c r="E2" s="152"/>
      <c r="F2" s="152"/>
      <c r="G2" s="152"/>
      <c r="H2" s="152"/>
      <c r="I2" s="152"/>
      <c r="J2" s="152"/>
      <c r="K2" s="152"/>
      <c r="L2" s="429" t="s">
        <v>412</v>
      </c>
      <c r="M2" s="429"/>
    </row>
    <row r="3" spans="1:13" s="184" customFormat="1" ht="24" x14ac:dyDescent="0.6">
      <c r="A3" s="346" t="s">
        <v>0</v>
      </c>
      <c r="B3" s="426" t="s">
        <v>23</v>
      </c>
      <c r="C3" s="426"/>
      <c r="D3" s="426"/>
      <c r="E3" s="426"/>
      <c r="F3" s="426"/>
      <c r="G3" s="426"/>
      <c r="H3" s="426"/>
      <c r="I3" s="426"/>
      <c r="J3" s="426"/>
      <c r="K3" s="426" t="s">
        <v>272</v>
      </c>
      <c r="L3" s="426"/>
      <c r="M3" s="426"/>
    </row>
    <row r="4" spans="1:13" s="184" customFormat="1" ht="23.25" x14ac:dyDescent="0.2">
      <c r="A4" s="346"/>
      <c r="B4" s="162" t="s">
        <v>84</v>
      </c>
      <c r="C4" s="162" t="s">
        <v>108</v>
      </c>
      <c r="D4" s="162" t="s">
        <v>107</v>
      </c>
      <c r="E4" s="162" t="s">
        <v>112</v>
      </c>
      <c r="F4" s="162" t="s">
        <v>118</v>
      </c>
      <c r="G4" s="162" t="s">
        <v>210</v>
      </c>
      <c r="H4" s="162" t="s">
        <v>233</v>
      </c>
      <c r="I4" s="162" t="s">
        <v>325</v>
      </c>
      <c r="J4" s="162" t="s">
        <v>321</v>
      </c>
      <c r="K4" s="162" t="s">
        <v>254</v>
      </c>
      <c r="L4" s="162" t="s">
        <v>321</v>
      </c>
      <c r="M4" s="162" t="s">
        <v>364</v>
      </c>
    </row>
    <row r="5" spans="1:13" customFormat="1" ht="23.25" x14ac:dyDescent="0.6">
      <c r="A5" s="303" t="s">
        <v>120</v>
      </c>
      <c r="B5" s="304">
        <v>360.36566122300007</v>
      </c>
      <c r="C5" s="304">
        <v>397.67339511899996</v>
      </c>
      <c r="D5" s="304">
        <v>318.20073628100005</v>
      </c>
      <c r="E5" s="304">
        <v>363.71065967499999</v>
      </c>
      <c r="F5" s="304">
        <v>150.845046115</v>
      </c>
      <c r="G5" s="305">
        <v>776.93601324300005</v>
      </c>
      <c r="H5" s="305">
        <v>677.01</v>
      </c>
      <c r="I5" s="305">
        <v>1261.9100000000001</v>
      </c>
      <c r="J5" s="305">
        <v>1204.9010554429999</v>
      </c>
      <c r="K5" s="305">
        <v>428.83299999999997</v>
      </c>
      <c r="L5" s="305">
        <v>532.14</v>
      </c>
      <c r="M5" s="305">
        <v>457.29656447690002</v>
      </c>
    </row>
    <row r="6" spans="1:13" ht="19.5" x14ac:dyDescent="0.5">
      <c r="A6" s="90" t="s">
        <v>121</v>
      </c>
      <c r="B6" s="23">
        <v>304.06751954200007</v>
      </c>
      <c r="C6" s="23">
        <v>235.18878336899996</v>
      </c>
      <c r="D6" s="23">
        <v>257.10196689100002</v>
      </c>
      <c r="E6" s="23">
        <v>273.19759778799994</v>
      </c>
      <c r="F6" s="23">
        <v>113.632690017</v>
      </c>
      <c r="G6" s="23">
        <v>29.834959460000004</v>
      </c>
      <c r="H6" s="23">
        <v>46.7</v>
      </c>
      <c r="I6" s="23">
        <v>3</v>
      </c>
      <c r="J6" s="23">
        <v>0</v>
      </c>
      <c r="K6" s="23">
        <v>1.41</v>
      </c>
      <c r="L6" s="23">
        <v>0</v>
      </c>
      <c r="M6" s="23">
        <v>0</v>
      </c>
    </row>
    <row r="7" spans="1:13" ht="19.5" x14ac:dyDescent="0.5">
      <c r="A7" s="90" t="s">
        <v>122</v>
      </c>
      <c r="B7" s="23">
        <v>0</v>
      </c>
      <c r="C7" s="23">
        <v>0</v>
      </c>
      <c r="D7" s="23">
        <v>0</v>
      </c>
      <c r="E7" s="23">
        <v>0</v>
      </c>
      <c r="F7" s="23">
        <v>0</v>
      </c>
      <c r="G7" s="23"/>
      <c r="H7" s="23">
        <v>0</v>
      </c>
      <c r="I7" s="23">
        <v>0</v>
      </c>
      <c r="J7" s="23">
        <v>2.4762843999999999</v>
      </c>
      <c r="K7" s="23">
        <v>0</v>
      </c>
      <c r="L7" s="23">
        <v>1.1399999999999999</v>
      </c>
      <c r="M7" s="23">
        <v>10.089552449999999</v>
      </c>
    </row>
    <row r="8" spans="1:13" ht="19.5" x14ac:dyDescent="0.5">
      <c r="A8" s="90" t="s">
        <v>123</v>
      </c>
      <c r="B8" s="23">
        <v>18.670438512</v>
      </c>
      <c r="C8" s="23">
        <v>51.367704001</v>
      </c>
      <c r="D8" s="23">
        <v>60.634693089999999</v>
      </c>
      <c r="E8" s="23">
        <v>90.251245087000015</v>
      </c>
      <c r="F8" s="23">
        <v>37.212356098000001</v>
      </c>
      <c r="G8" s="23">
        <v>92.236631591999995</v>
      </c>
      <c r="H8" s="23">
        <v>57.2</v>
      </c>
      <c r="I8" s="23">
        <v>228.19</v>
      </c>
      <c r="J8" s="23">
        <v>336.87437550300001</v>
      </c>
      <c r="K8" s="23">
        <v>80.582999999999998</v>
      </c>
      <c r="L8" s="23">
        <v>165.01</v>
      </c>
      <c r="M8" s="23">
        <v>0</v>
      </c>
    </row>
    <row r="9" spans="1:13" ht="19.5" x14ac:dyDescent="0.5">
      <c r="A9" s="90" t="s">
        <v>125</v>
      </c>
      <c r="B9" s="23">
        <v>0</v>
      </c>
      <c r="C9" s="23">
        <v>0</v>
      </c>
      <c r="D9" s="23">
        <v>0</v>
      </c>
      <c r="E9" s="23">
        <v>0</v>
      </c>
      <c r="F9" s="23">
        <v>0</v>
      </c>
      <c r="G9" s="23">
        <v>4.1121585999999999</v>
      </c>
      <c r="H9" s="23">
        <v>25.959999999999997</v>
      </c>
      <c r="I9" s="23">
        <v>38.11</v>
      </c>
      <c r="J9" s="23">
        <v>36.911083217000005</v>
      </c>
      <c r="K9" s="23">
        <v>18.78</v>
      </c>
      <c r="L9" s="23">
        <v>13.72</v>
      </c>
      <c r="M9" s="23">
        <v>16.715729771900001</v>
      </c>
    </row>
    <row r="10" spans="1:13" ht="19.5" x14ac:dyDescent="0.5">
      <c r="A10" s="90" t="s">
        <v>213</v>
      </c>
      <c r="B10" s="23">
        <v>0</v>
      </c>
      <c r="C10" s="23">
        <v>0</v>
      </c>
      <c r="D10" s="23">
        <v>0</v>
      </c>
      <c r="E10" s="23">
        <v>0</v>
      </c>
      <c r="F10" s="23">
        <v>0</v>
      </c>
      <c r="G10" s="23">
        <v>24.759762713000001</v>
      </c>
      <c r="H10" s="23">
        <v>0</v>
      </c>
      <c r="I10" s="23">
        <v>0</v>
      </c>
      <c r="J10" s="23">
        <v>0</v>
      </c>
      <c r="K10" s="23">
        <v>0</v>
      </c>
      <c r="L10" s="23">
        <v>0</v>
      </c>
      <c r="M10" s="23">
        <v>0</v>
      </c>
    </row>
    <row r="11" spans="1:13" ht="19.5" x14ac:dyDescent="0.5">
      <c r="A11" s="90" t="s">
        <v>127</v>
      </c>
      <c r="B11" s="23">
        <v>37.627703169</v>
      </c>
      <c r="C11" s="23">
        <v>111.11690774900001</v>
      </c>
      <c r="D11" s="23">
        <v>0.4640763</v>
      </c>
      <c r="E11" s="23">
        <v>0.26181680000000002</v>
      </c>
      <c r="F11" s="23">
        <v>0</v>
      </c>
      <c r="G11" s="23">
        <v>625.99250087799999</v>
      </c>
      <c r="H11" s="23">
        <v>547.15</v>
      </c>
      <c r="I11" s="23">
        <v>992.61</v>
      </c>
      <c r="J11" s="23">
        <v>828.6393123229999</v>
      </c>
      <c r="K11" s="23">
        <v>328.06</v>
      </c>
      <c r="L11" s="23">
        <v>352.27</v>
      </c>
      <c r="M11" s="23">
        <v>430.49128225500004</v>
      </c>
    </row>
    <row r="12" spans="1:13" ht="23.25" x14ac:dyDescent="0.6">
      <c r="A12" s="87" t="s">
        <v>128</v>
      </c>
      <c r="B12" s="88">
        <v>19.223031084999999</v>
      </c>
      <c r="C12" s="88">
        <v>17.462558376</v>
      </c>
      <c r="D12" s="88">
        <v>0</v>
      </c>
      <c r="E12" s="88">
        <v>0</v>
      </c>
      <c r="F12" s="35">
        <v>0</v>
      </c>
      <c r="G12" s="35">
        <v>0</v>
      </c>
      <c r="H12" s="35">
        <v>0</v>
      </c>
      <c r="I12" s="35">
        <v>4.21</v>
      </c>
      <c r="J12" s="35">
        <v>23.560419700000001</v>
      </c>
      <c r="K12" s="35">
        <v>0</v>
      </c>
      <c r="L12" s="35">
        <v>0.37</v>
      </c>
      <c r="M12" s="35">
        <v>4.2939999999999999E-2</v>
      </c>
    </row>
    <row r="13" spans="1:13" ht="19.5" x14ac:dyDescent="0.5">
      <c r="A13" s="90" t="s">
        <v>130</v>
      </c>
      <c r="B13" s="23">
        <v>19.223031084999999</v>
      </c>
      <c r="C13" s="23">
        <v>17.462558376</v>
      </c>
      <c r="D13" s="23">
        <v>0</v>
      </c>
      <c r="E13" s="23">
        <v>0</v>
      </c>
      <c r="F13" s="23">
        <v>0</v>
      </c>
      <c r="G13" s="23">
        <v>0</v>
      </c>
      <c r="H13" s="23">
        <v>0</v>
      </c>
      <c r="I13" s="23">
        <v>4.21</v>
      </c>
      <c r="J13" s="23">
        <v>23.560419700000001</v>
      </c>
      <c r="K13" s="23">
        <v>0</v>
      </c>
      <c r="L13" s="23">
        <v>0.37</v>
      </c>
      <c r="M13" s="133">
        <v>4.2939999999999999E-2</v>
      </c>
    </row>
    <row r="14" spans="1:13" ht="23.25" x14ac:dyDescent="0.6">
      <c r="A14" s="87" t="s">
        <v>132</v>
      </c>
      <c r="B14" s="88">
        <v>209.81841547799999</v>
      </c>
      <c r="C14" s="88">
        <v>130.29072585599999</v>
      </c>
      <c r="D14" s="88">
        <v>28.901384094000001</v>
      </c>
      <c r="E14" s="88">
        <v>27.236385975000001</v>
      </c>
      <c r="F14" s="88">
        <v>51.856778071000001</v>
      </c>
      <c r="G14" s="89">
        <v>33.442966008999996</v>
      </c>
      <c r="H14" s="89">
        <v>0</v>
      </c>
      <c r="I14" s="89">
        <v>0</v>
      </c>
      <c r="J14" s="89">
        <v>50</v>
      </c>
      <c r="K14" s="89">
        <v>0</v>
      </c>
      <c r="L14" s="35">
        <v>0</v>
      </c>
      <c r="M14" s="35">
        <v>50.075499999999998</v>
      </c>
    </row>
    <row r="15" spans="1:13" ht="19.5" x14ac:dyDescent="0.5">
      <c r="A15" s="90" t="s">
        <v>133</v>
      </c>
      <c r="B15" s="23">
        <v>0</v>
      </c>
      <c r="C15" s="23">
        <v>0</v>
      </c>
      <c r="D15" s="23">
        <v>0</v>
      </c>
      <c r="E15" s="23">
        <v>0</v>
      </c>
      <c r="F15" s="23">
        <v>0</v>
      </c>
      <c r="G15" s="23">
        <v>0</v>
      </c>
      <c r="H15" s="23">
        <v>0</v>
      </c>
      <c r="I15" s="23">
        <v>0</v>
      </c>
      <c r="J15" s="23">
        <v>50</v>
      </c>
      <c r="K15" s="23">
        <v>0</v>
      </c>
      <c r="L15" s="23">
        <v>0</v>
      </c>
      <c r="M15" s="23">
        <v>50.075499999999998</v>
      </c>
    </row>
    <row r="16" spans="1:13" ht="19.5" x14ac:dyDescent="0.5">
      <c r="A16" s="90" t="s">
        <v>135</v>
      </c>
      <c r="B16" s="23">
        <v>0</v>
      </c>
      <c r="C16" s="23">
        <v>0</v>
      </c>
      <c r="D16" s="23">
        <v>0</v>
      </c>
      <c r="E16" s="23">
        <v>0</v>
      </c>
      <c r="F16" s="23">
        <v>0</v>
      </c>
      <c r="G16" s="23">
        <v>0</v>
      </c>
      <c r="H16" s="23">
        <v>0</v>
      </c>
      <c r="I16" s="23">
        <v>0</v>
      </c>
      <c r="J16" s="23">
        <v>0</v>
      </c>
      <c r="K16" s="23">
        <v>0</v>
      </c>
      <c r="L16" s="23">
        <v>0</v>
      </c>
      <c r="M16" s="23">
        <v>0</v>
      </c>
    </row>
    <row r="17" spans="1:13" ht="19.5" x14ac:dyDescent="0.5">
      <c r="A17" s="90" t="s">
        <v>137</v>
      </c>
      <c r="B17" s="23">
        <v>209.81841547799999</v>
      </c>
      <c r="C17" s="23">
        <v>130.29072585599999</v>
      </c>
      <c r="D17" s="23">
        <v>28.901384094000001</v>
      </c>
      <c r="E17" s="23">
        <v>27.236385975000001</v>
      </c>
      <c r="F17" s="23">
        <v>51.856778071000001</v>
      </c>
      <c r="G17" s="23">
        <v>33.442966008999996</v>
      </c>
      <c r="H17" s="23">
        <v>0</v>
      </c>
      <c r="I17" s="23">
        <v>0</v>
      </c>
      <c r="J17" s="23">
        <v>0</v>
      </c>
      <c r="K17" s="23">
        <v>0</v>
      </c>
      <c r="L17" s="23">
        <v>0</v>
      </c>
      <c r="M17" s="23">
        <v>0</v>
      </c>
    </row>
    <row r="18" spans="1:13" ht="23.25" x14ac:dyDescent="0.6">
      <c r="A18" s="87" t="s">
        <v>138</v>
      </c>
      <c r="B18" s="88">
        <v>1542.0432202259999</v>
      </c>
      <c r="C18" s="88">
        <v>1670.195817174</v>
      </c>
      <c r="D18" s="88">
        <v>1522.7420813389995</v>
      </c>
      <c r="E18" s="88">
        <v>2128.7039647600004</v>
      </c>
      <c r="F18" s="88">
        <v>2775.3087843400003</v>
      </c>
      <c r="G18" s="89">
        <v>904.70827431299995</v>
      </c>
      <c r="H18" s="89">
        <v>782.02</v>
      </c>
      <c r="I18" s="89">
        <v>1331.59</v>
      </c>
      <c r="J18" s="89">
        <v>581.95517918000007</v>
      </c>
      <c r="K18" s="89">
        <v>391.55599999999998</v>
      </c>
      <c r="L18" s="35">
        <v>218</v>
      </c>
      <c r="M18" s="35">
        <v>124.40160950800001</v>
      </c>
    </row>
    <row r="19" spans="1:13" ht="19.5" x14ac:dyDescent="0.5">
      <c r="A19" s="90" t="s">
        <v>139</v>
      </c>
      <c r="B19" s="23">
        <v>183.11608287099997</v>
      </c>
      <c r="C19" s="23">
        <v>376.47563797200002</v>
      </c>
      <c r="D19" s="23">
        <v>344.53347402900005</v>
      </c>
      <c r="E19" s="23">
        <v>755.3627492830002</v>
      </c>
      <c r="F19" s="23">
        <v>1899.2925940110003</v>
      </c>
      <c r="G19" s="23">
        <v>154.28875774800011</v>
      </c>
      <c r="H19" s="23">
        <v>104.43</v>
      </c>
      <c r="I19" s="23">
        <v>56.37</v>
      </c>
      <c r="J19" s="23">
        <v>67.827972459000009</v>
      </c>
      <c r="K19" s="23">
        <v>6.14</v>
      </c>
      <c r="L19" s="23">
        <v>28.84</v>
      </c>
      <c r="M19" s="23">
        <v>12.900324659999999</v>
      </c>
    </row>
    <row r="20" spans="1:13" ht="19.5" x14ac:dyDescent="0.5">
      <c r="A20" s="90" t="s">
        <v>140</v>
      </c>
      <c r="B20" s="23">
        <v>481.81212783499984</v>
      </c>
      <c r="C20" s="23">
        <v>447.77872232700014</v>
      </c>
      <c r="D20" s="23">
        <v>528.39172109399965</v>
      </c>
      <c r="E20" s="23">
        <v>525.36294041399992</v>
      </c>
      <c r="F20" s="23">
        <v>373.32205872699984</v>
      </c>
      <c r="G20" s="23">
        <v>165.59479980200001</v>
      </c>
      <c r="H20" s="23">
        <v>148.9</v>
      </c>
      <c r="I20" s="23">
        <v>651.1</v>
      </c>
      <c r="J20" s="23">
        <v>278.93498903299997</v>
      </c>
      <c r="K20" s="23">
        <v>85.225999999999999</v>
      </c>
      <c r="L20" s="23">
        <v>84.74</v>
      </c>
      <c r="M20" s="23">
        <v>48.334028949</v>
      </c>
    </row>
    <row r="21" spans="1:13" ht="19.5" x14ac:dyDescent="0.5">
      <c r="A21" s="90" t="s">
        <v>141</v>
      </c>
      <c r="B21" s="23">
        <v>312.49314885899997</v>
      </c>
      <c r="C21" s="23">
        <v>294.49130728</v>
      </c>
      <c r="D21" s="23">
        <v>168.79813450399999</v>
      </c>
      <c r="E21" s="23">
        <v>206.82269775400002</v>
      </c>
      <c r="F21" s="23">
        <v>185.79102615799999</v>
      </c>
      <c r="G21" s="23">
        <v>220.69690777700001</v>
      </c>
      <c r="H21" s="23">
        <v>227.18</v>
      </c>
      <c r="I21" s="23">
        <v>249.99</v>
      </c>
      <c r="J21" s="23">
        <v>61.111753173000004</v>
      </c>
      <c r="K21" s="23">
        <v>11.14</v>
      </c>
      <c r="L21" s="23">
        <v>18.670000000000002</v>
      </c>
      <c r="M21" s="23">
        <v>7.1484316999999997</v>
      </c>
    </row>
    <row r="22" spans="1:13" ht="19.5" x14ac:dyDescent="0.5">
      <c r="A22" s="90" t="s">
        <v>142</v>
      </c>
      <c r="B22" s="23">
        <v>0</v>
      </c>
      <c r="C22" s="23">
        <v>0</v>
      </c>
      <c r="D22" s="23">
        <v>0</v>
      </c>
      <c r="E22" s="23">
        <v>0</v>
      </c>
      <c r="F22" s="23">
        <v>0</v>
      </c>
      <c r="G22" s="23">
        <v>0</v>
      </c>
      <c r="H22" s="23">
        <v>0</v>
      </c>
      <c r="I22" s="23">
        <v>0</v>
      </c>
      <c r="J22" s="23">
        <v>42.139586823000002</v>
      </c>
      <c r="K22" s="23">
        <v>0</v>
      </c>
      <c r="L22" s="23">
        <v>29.35</v>
      </c>
      <c r="M22" s="23">
        <v>0</v>
      </c>
    </row>
    <row r="23" spans="1:13" ht="19.5" x14ac:dyDescent="0.5">
      <c r="A23" s="90" t="s">
        <v>143</v>
      </c>
      <c r="B23" s="23">
        <v>553.02597216100003</v>
      </c>
      <c r="C23" s="23">
        <v>519.21928058699996</v>
      </c>
      <c r="D23" s="23">
        <v>447.42611912299998</v>
      </c>
      <c r="E23" s="23">
        <v>583.84929033999992</v>
      </c>
      <c r="F23" s="23">
        <v>288.92933739099988</v>
      </c>
      <c r="G23" s="23">
        <v>289.82188010499993</v>
      </c>
      <c r="H23" s="23">
        <v>241.62</v>
      </c>
      <c r="I23" s="23">
        <v>257.60000000000002</v>
      </c>
      <c r="J23" s="23">
        <v>0</v>
      </c>
      <c r="K23" s="23">
        <v>134.07999999999998</v>
      </c>
      <c r="L23" s="23">
        <v>0</v>
      </c>
      <c r="M23" s="23">
        <v>0</v>
      </c>
    </row>
    <row r="24" spans="1:13" ht="19.5" x14ac:dyDescent="0.5">
      <c r="A24" s="90" t="s">
        <v>144</v>
      </c>
      <c r="B24" s="23">
        <v>0.78733909999999996</v>
      </c>
      <c r="C24" s="23">
        <v>9.3440142640000001</v>
      </c>
      <c r="D24" s="23">
        <v>2.0682385000000001</v>
      </c>
      <c r="E24" s="23">
        <v>0.58083229999999997</v>
      </c>
      <c r="F24" s="23">
        <v>0</v>
      </c>
      <c r="G24" s="23">
        <v>0</v>
      </c>
      <c r="H24" s="23">
        <v>0</v>
      </c>
      <c r="I24" s="23">
        <v>0</v>
      </c>
      <c r="J24" s="23">
        <v>0</v>
      </c>
      <c r="K24" s="23">
        <v>0</v>
      </c>
      <c r="L24" s="23">
        <v>0</v>
      </c>
      <c r="M24" s="23">
        <v>0</v>
      </c>
    </row>
    <row r="25" spans="1:13" ht="19.5" x14ac:dyDescent="0.5">
      <c r="A25" s="90" t="s">
        <v>145</v>
      </c>
      <c r="B25" s="23">
        <v>0</v>
      </c>
      <c r="C25" s="23">
        <v>14.463356209000001</v>
      </c>
      <c r="D25" s="23">
        <v>0</v>
      </c>
      <c r="E25" s="23">
        <v>44.692833634000003</v>
      </c>
      <c r="F25" s="23">
        <v>0</v>
      </c>
      <c r="G25" s="23">
        <v>52.207999999999998</v>
      </c>
      <c r="H25" s="23">
        <v>12.64</v>
      </c>
      <c r="I25" s="23">
        <v>2.91</v>
      </c>
      <c r="J25" s="23">
        <v>0</v>
      </c>
      <c r="K25" s="23">
        <v>0</v>
      </c>
      <c r="L25" s="23">
        <v>0</v>
      </c>
      <c r="M25" s="23">
        <v>0</v>
      </c>
    </row>
    <row r="26" spans="1:13" ht="19.5" x14ac:dyDescent="0.5">
      <c r="A26" s="90" t="s">
        <v>146</v>
      </c>
      <c r="B26" s="23">
        <v>10.8085494</v>
      </c>
      <c r="C26" s="23">
        <v>8.4234985350000002</v>
      </c>
      <c r="D26" s="23">
        <v>31.524394088999994</v>
      </c>
      <c r="E26" s="23">
        <v>12.032621035</v>
      </c>
      <c r="F26" s="23">
        <v>27.855561252999998</v>
      </c>
      <c r="G26" s="23">
        <v>15.566782088</v>
      </c>
      <c r="H26" s="23">
        <v>33.17</v>
      </c>
      <c r="I26" s="23">
        <v>24.53</v>
      </c>
      <c r="J26" s="23">
        <v>59.484425189999996</v>
      </c>
      <c r="K26" s="23">
        <v>9.7100000000000009</v>
      </c>
      <c r="L26" s="23">
        <v>30.07</v>
      </c>
      <c r="M26" s="133">
        <v>13.652436602000002</v>
      </c>
    </row>
    <row r="27" spans="1:13" ht="19.5" x14ac:dyDescent="0.5">
      <c r="A27" s="90" t="s">
        <v>147</v>
      </c>
      <c r="B27" s="23">
        <v>0</v>
      </c>
      <c r="C27" s="23">
        <v>0</v>
      </c>
      <c r="D27" s="23">
        <v>0</v>
      </c>
      <c r="E27" s="23">
        <v>0</v>
      </c>
      <c r="F27" s="23">
        <v>0.1182068</v>
      </c>
      <c r="G27" s="23">
        <v>6.5311467929999996</v>
      </c>
      <c r="H27" s="23">
        <v>14.08</v>
      </c>
      <c r="I27" s="23">
        <v>89.09</v>
      </c>
      <c r="J27" s="23">
        <v>72.456452502000005</v>
      </c>
      <c r="K27" s="23">
        <v>145.26</v>
      </c>
      <c r="L27" s="23">
        <v>26.33</v>
      </c>
      <c r="M27" s="133">
        <v>42.366387597000006</v>
      </c>
    </row>
    <row r="28" spans="1:13" ht="23.25" x14ac:dyDescent="0.6">
      <c r="A28" s="87" t="s">
        <v>148</v>
      </c>
      <c r="B28" s="88">
        <v>46.615032412000005</v>
      </c>
      <c r="C28" s="88">
        <v>94.737202115999992</v>
      </c>
      <c r="D28" s="88">
        <v>179.50700345499999</v>
      </c>
      <c r="E28" s="88">
        <v>127.74018522599999</v>
      </c>
      <c r="F28" s="88">
        <v>153.74075132599998</v>
      </c>
      <c r="G28" s="89">
        <v>155.95708737199999</v>
      </c>
      <c r="H28" s="89">
        <v>120.33000000000001</v>
      </c>
      <c r="I28" s="89">
        <v>117.09</v>
      </c>
      <c r="J28" s="89">
        <v>88.429975322999994</v>
      </c>
      <c r="K28" s="89">
        <v>17.130299999999998</v>
      </c>
      <c r="L28" s="35">
        <v>28.36</v>
      </c>
      <c r="M28" s="35">
        <v>16.002747657</v>
      </c>
    </row>
    <row r="29" spans="1:13" ht="19.5" x14ac:dyDescent="0.5">
      <c r="A29" s="90" t="s">
        <v>149</v>
      </c>
      <c r="B29" s="23">
        <v>0</v>
      </c>
      <c r="C29" s="23">
        <v>0</v>
      </c>
      <c r="D29" s="23">
        <v>0</v>
      </c>
      <c r="E29" s="23">
        <v>13.911039000000001</v>
      </c>
      <c r="F29" s="23">
        <v>46.267886655999995</v>
      </c>
      <c r="G29" s="23">
        <v>0</v>
      </c>
      <c r="H29" s="23">
        <v>0</v>
      </c>
      <c r="I29" s="23">
        <v>0</v>
      </c>
      <c r="J29" s="23">
        <v>0</v>
      </c>
      <c r="K29" s="23">
        <v>0</v>
      </c>
      <c r="L29" s="23">
        <v>0</v>
      </c>
      <c r="M29" s="23">
        <v>0</v>
      </c>
    </row>
    <row r="30" spans="1:13" ht="19.5" x14ac:dyDescent="0.5">
      <c r="A30" s="90" t="s">
        <v>150</v>
      </c>
      <c r="B30" s="23">
        <v>0.97512080000000001</v>
      </c>
      <c r="C30" s="23">
        <v>4.25</v>
      </c>
      <c r="D30" s="23">
        <v>38.564999999999998</v>
      </c>
      <c r="E30" s="23">
        <v>0</v>
      </c>
      <c r="F30" s="23">
        <v>0</v>
      </c>
      <c r="G30" s="23">
        <v>0</v>
      </c>
      <c r="H30" s="23">
        <v>0</v>
      </c>
      <c r="I30" s="23">
        <v>0</v>
      </c>
      <c r="J30" s="23">
        <v>7.33906E-2</v>
      </c>
      <c r="K30" s="23">
        <v>0</v>
      </c>
      <c r="L30" s="23">
        <v>0</v>
      </c>
      <c r="M30" s="23">
        <v>0</v>
      </c>
    </row>
    <row r="31" spans="1:13" ht="19.5" x14ac:dyDescent="0.5">
      <c r="A31" s="90" t="s">
        <v>151</v>
      </c>
      <c r="B31" s="23">
        <v>2.8123003899999999</v>
      </c>
      <c r="C31" s="23">
        <v>0</v>
      </c>
      <c r="D31" s="23">
        <v>0</v>
      </c>
      <c r="E31" s="23">
        <v>0</v>
      </c>
      <c r="F31" s="23">
        <v>0</v>
      </c>
      <c r="G31" s="23">
        <v>0</v>
      </c>
      <c r="H31" s="23">
        <v>0</v>
      </c>
      <c r="I31" s="23">
        <v>0.95</v>
      </c>
      <c r="J31" s="23">
        <v>2.068202672</v>
      </c>
      <c r="K31" s="23">
        <v>2.9999999999999997E-4</v>
      </c>
      <c r="L31" s="23">
        <v>0.22</v>
      </c>
      <c r="M31" s="23">
        <v>0</v>
      </c>
    </row>
    <row r="32" spans="1:13" ht="19.5" x14ac:dyDescent="0.5">
      <c r="A32" s="90" t="s">
        <v>239</v>
      </c>
      <c r="B32" s="23">
        <v>0</v>
      </c>
      <c r="C32" s="23">
        <v>0</v>
      </c>
      <c r="D32" s="23">
        <v>0</v>
      </c>
      <c r="E32" s="23">
        <v>0</v>
      </c>
      <c r="F32" s="23">
        <v>0</v>
      </c>
      <c r="G32" s="23">
        <v>0</v>
      </c>
      <c r="H32" s="23">
        <v>0</v>
      </c>
      <c r="I32" s="23">
        <v>0</v>
      </c>
      <c r="J32" s="23">
        <v>0</v>
      </c>
      <c r="K32" s="23">
        <v>0</v>
      </c>
      <c r="L32" s="23">
        <v>0</v>
      </c>
      <c r="M32" s="23">
        <v>0</v>
      </c>
    </row>
    <row r="33" spans="1:13" ht="19.5" x14ac:dyDescent="0.5">
      <c r="A33" s="90" t="s">
        <v>153</v>
      </c>
      <c r="B33" s="23">
        <v>42.827611222000009</v>
      </c>
      <c r="C33" s="23">
        <v>90.487202115999992</v>
      </c>
      <c r="D33" s="23">
        <v>140.94200345499999</v>
      </c>
      <c r="E33" s="23">
        <v>113.82914622600001</v>
      </c>
      <c r="F33" s="23">
        <v>107.47286466999998</v>
      </c>
      <c r="G33" s="23">
        <v>155.95708737199999</v>
      </c>
      <c r="H33" s="23">
        <v>120.33000000000001</v>
      </c>
      <c r="I33" s="23">
        <v>116.14</v>
      </c>
      <c r="J33" s="23">
        <v>86.288382050999999</v>
      </c>
      <c r="K33" s="23">
        <v>17.13</v>
      </c>
      <c r="L33" s="23">
        <v>28.14</v>
      </c>
      <c r="M33" s="133">
        <v>16.002747657</v>
      </c>
    </row>
    <row r="34" spans="1:13" ht="23.25" x14ac:dyDescent="0.6">
      <c r="A34" s="87" t="s">
        <v>154</v>
      </c>
      <c r="B34" s="88">
        <v>218.01357769499998</v>
      </c>
      <c r="C34" s="88">
        <v>152.34323384999999</v>
      </c>
      <c r="D34" s="88">
        <v>157.24439636299999</v>
      </c>
      <c r="E34" s="88">
        <v>242.628308237</v>
      </c>
      <c r="F34" s="88">
        <v>198.45637090800008</v>
      </c>
      <c r="G34" s="89">
        <v>74.551110753000003</v>
      </c>
      <c r="H34" s="89">
        <v>185.62</v>
      </c>
      <c r="I34" s="89">
        <v>36.43</v>
      </c>
      <c r="J34" s="89">
        <v>1.7963012719999998</v>
      </c>
      <c r="K34" s="89">
        <v>10.82</v>
      </c>
      <c r="L34" s="35">
        <v>0.22</v>
      </c>
      <c r="M34" s="35">
        <v>72.982756441000006</v>
      </c>
    </row>
    <row r="35" spans="1:13" ht="19.5" x14ac:dyDescent="0.5">
      <c r="A35" s="90" t="s">
        <v>155</v>
      </c>
      <c r="B35" s="23">
        <v>16.161499581000001</v>
      </c>
      <c r="C35" s="23">
        <v>17.686617998999999</v>
      </c>
      <c r="D35" s="23">
        <v>10.866162066999999</v>
      </c>
      <c r="E35" s="23">
        <v>15.062419122</v>
      </c>
      <c r="F35" s="23">
        <v>29.395482322999996</v>
      </c>
      <c r="G35" s="23">
        <v>37.581674535000005</v>
      </c>
      <c r="H35" s="23">
        <v>36.58</v>
      </c>
      <c r="I35" s="23">
        <v>15.36</v>
      </c>
      <c r="J35" s="23">
        <v>0</v>
      </c>
      <c r="K35" s="23">
        <v>0</v>
      </c>
      <c r="L35" s="23">
        <v>0</v>
      </c>
      <c r="M35" s="23">
        <v>63.799763760000005</v>
      </c>
    </row>
    <row r="36" spans="1:13" ht="19.5" x14ac:dyDescent="0.5">
      <c r="A36" s="90" t="s">
        <v>156</v>
      </c>
      <c r="B36" s="23">
        <v>0</v>
      </c>
      <c r="C36" s="23">
        <v>19.703171321999999</v>
      </c>
      <c r="D36" s="23">
        <v>54.924071075999997</v>
      </c>
      <c r="E36" s="23">
        <v>114.21726550299999</v>
      </c>
      <c r="F36" s="23">
        <v>42.356077257999999</v>
      </c>
      <c r="G36" s="23">
        <v>11.361134207000001</v>
      </c>
      <c r="H36" s="23">
        <v>8.1199999999999992</v>
      </c>
      <c r="I36" s="23">
        <v>0</v>
      </c>
      <c r="J36" s="23">
        <v>0</v>
      </c>
      <c r="K36" s="23">
        <v>0</v>
      </c>
      <c r="L36" s="23">
        <v>0</v>
      </c>
      <c r="M36" s="23">
        <v>0</v>
      </c>
    </row>
    <row r="37" spans="1:13" s="217" customFormat="1" ht="15.75" customHeight="1" x14ac:dyDescent="0.5">
      <c r="A37" s="90" t="s">
        <v>157</v>
      </c>
      <c r="B37" s="23">
        <v>138.48230809</v>
      </c>
      <c r="C37" s="23">
        <v>110.000261329</v>
      </c>
      <c r="D37" s="23">
        <v>86.894025173999992</v>
      </c>
      <c r="E37" s="23">
        <v>113.34862361200001</v>
      </c>
      <c r="F37" s="23">
        <v>126.70481132700009</v>
      </c>
      <c r="G37" s="23">
        <v>25.608302010999999</v>
      </c>
      <c r="H37" s="23">
        <v>140.92000000000002</v>
      </c>
      <c r="I37" s="23">
        <v>21.07</v>
      </c>
      <c r="J37" s="23">
        <v>1.7963012719999998</v>
      </c>
      <c r="K37" s="23">
        <v>10.82</v>
      </c>
      <c r="L37" s="23">
        <v>0.22</v>
      </c>
      <c r="M37" s="23">
        <v>9.182992681</v>
      </c>
    </row>
    <row r="38" spans="1:13" s="217" customFormat="1" ht="19.5" x14ac:dyDescent="0.5">
      <c r="A38" s="90" t="s">
        <v>158</v>
      </c>
      <c r="B38" s="23">
        <v>63.369770023999997</v>
      </c>
      <c r="C38" s="23">
        <v>4.9531831999999998</v>
      </c>
      <c r="D38" s="23">
        <v>4.5601380460000005</v>
      </c>
      <c r="E38" s="23">
        <v>0</v>
      </c>
      <c r="F38" s="23">
        <v>0</v>
      </c>
      <c r="G38" s="23">
        <v>0</v>
      </c>
      <c r="H38" s="23">
        <v>0</v>
      </c>
      <c r="I38" s="23">
        <v>0</v>
      </c>
      <c r="J38" s="23">
        <v>0</v>
      </c>
      <c r="K38" s="23">
        <v>0</v>
      </c>
      <c r="L38" s="23">
        <v>0</v>
      </c>
      <c r="M38" s="23">
        <v>0</v>
      </c>
    </row>
    <row r="39" spans="1:13" s="217" customFormat="1" ht="19.5" x14ac:dyDescent="0.5">
      <c r="A39" s="91" t="s">
        <v>159</v>
      </c>
      <c r="B39" s="92">
        <v>503.71764531500008</v>
      </c>
      <c r="C39" s="92">
        <v>403.73921606599998</v>
      </c>
      <c r="D39" s="92">
        <v>494.78610128099996</v>
      </c>
      <c r="E39" s="92">
        <v>745.57384848000004</v>
      </c>
      <c r="F39" s="92">
        <v>294.54527364799998</v>
      </c>
      <c r="G39" s="35">
        <v>291.42147920299999</v>
      </c>
      <c r="H39" s="35">
        <v>445.01</v>
      </c>
      <c r="I39" s="35">
        <v>791.43</v>
      </c>
      <c r="J39" s="35">
        <v>549.46262932999991</v>
      </c>
      <c r="K39" s="35">
        <v>103.45</v>
      </c>
      <c r="L39" s="35">
        <v>112.52</v>
      </c>
      <c r="M39" s="35">
        <v>96.10949325</v>
      </c>
    </row>
    <row r="40" spans="1:13" ht="19.5" x14ac:dyDescent="0.5">
      <c r="A40" s="90" t="s">
        <v>160</v>
      </c>
      <c r="B40" s="23">
        <v>56.093717275000003</v>
      </c>
      <c r="C40" s="23">
        <v>32.582164176999996</v>
      </c>
      <c r="D40" s="23">
        <v>2.803791945</v>
      </c>
      <c r="E40" s="23">
        <v>18.022665366999998</v>
      </c>
      <c r="F40" s="23">
        <v>21.689420999999999</v>
      </c>
      <c r="G40" s="23">
        <v>13.871012096000001</v>
      </c>
      <c r="H40" s="23">
        <v>2.2200000000000002</v>
      </c>
      <c r="I40" s="23">
        <v>4.13</v>
      </c>
      <c r="J40" s="23">
        <v>3.7645813350000004</v>
      </c>
      <c r="K40" s="23">
        <v>2.59</v>
      </c>
      <c r="L40" s="23">
        <v>1.75</v>
      </c>
      <c r="M40" s="23">
        <v>1.6532507999999999</v>
      </c>
    </row>
    <row r="41" spans="1:13" ht="19.5" x14ac:dyDescent="0.5">
      <c r="A41" s="90" t="s">
        <v>161</v>
      </c>
      <c r="B41" s="23">
        <v>108.14808955699999</v>
      </c>
      <c r="C41" s="23">
        <v>92.19857634600001</v>
      </c>
      <c r="D41" s="23">
        <v>320.73133723299998</v>
      </c>
      <c r="E41" s="23">
        <v>221.333956</v>
      </c>
      <c r="F41" s="23">
        <v>117.622025378</v>
      </c>
      <c r="G41" s="23">
        <v>160.26774718899998</v>
      </c>
      <c r="H41" s="23">
        <v>172.94</v>
      </c>
      <c r="I41" s="23">
        <v>434.42</v>
      </c>
      <c r="J41" s="23">
        <v>122.359813156</v>
      </c>
      <c r="K41" s="23">
        <v>40.620000000000005</v>
      </c>
      <c r="L41" s="23">
        <v>0.53</v>
      </c>
      <c r="M41" s="23">
        <v>8.14630075</v>
      </c>
    </row>
    <row r="42" spans="1:13" ht="19.5" x14ac:dyDescent="0.5">
      <c r="A42" s="90" t="s">
        <v>162</v>
      </c>
      <c r="B42" s="23">
        <v>25.269667196</v>
      </c>
      <c r="C42" s="23">
        <v>22.538096029000002</v>
      </c>
      <c r="D42" s="23">
        <v>17.929456099999999</v>
      </c>
      <c r="E42" s="23">
        <v>39.857134615</v>
      </c>
      <c r="F42" s="23">
        <v>26.395212059999999</v>
      </c>
      <c r="G42" s="23">
        <v>67.540737080999989</v>
      </c>
      <c r="H42" s="23">
        <v>43.1</v>
      </c>
      <c r="I42" s="23">
        <v>158.22999999999999</v>
      </c>
      <c r="J42" s="23">
        <v>235.94532696999997</v>
      </c>
      <c r="K42" s="23">
        <v>23</v>
      </c>
      <c r="L42" s="23">
        <v>3.74</v>
      </c>
      <c r="M42" s="23">
        <v>78.346840299999997</v>
      </c>
    </row>
    <row r="43" spans="1:13" ht="19.5" x14ac:dyDescent="0.5">
      <c r="A43" s="90" t="s">
        <v>163</v>
      </c>
      <c r="B43" s="23">
        <v>290.13810288100001</v>
      </c>
      <c r="C43" s="23">
        <v>229.58542930199999</v>
      </c>
      <c r="D43" s="23">
        <v>146.46417630299999</v>
      </c>
      <c r="E43" s="23">
        <v>451.55475306000005</v>
      </c>
      <c r="F43" s="23">
        <v>115.60007446099999</v>
      </c>
      <c r="G43" s="23">
        <v>45.979424936999997</v>
      </c>
      <c r="H43" s="23">
        <v>223.95</v>
      </c>
      <c r="I43" s="23">
        <v>187.02</v>
      </c>
      <c r="J43" s="23">
        <v>183.47751676899998</v>
      </c>
      <c r="K43" s="23">
        <v>33.79</v>
      </c>
      <c r="L43" s="23">
        <v>104.96</v>
      </c>
      <c r="M43" s="23">
        <v>6.9093448000000004</v>
      </c>
    </row>
    <row r="44" spans="1:13" ht="19.5" x14ac:dyDescent="0.5">
      <c r="A44" s="90" t="s">
        <v>164</v>
      </c>
      <c r="B44" s="23">
        <v>24.068068406000002</v>
      </c>
      <c r="C44" s="23">
        <v>26.834950211999999</v>
      </c>
      <c r="D44" s="23">
        <v>6.8573396999999998</v>
      </c>
      <c r="E44" s="23">
        <v>14.805339437999999</v>
      </c>
      <c r="F44" s="23">
        <v>13.238540749</v>
      </c>
      <c r="G44" s="23">
        <v>3.7625579</v>
      </c>
      <c r="H44" s="23">
        <v>2.8</v>
      </c>
      <c r="I44" s="23">
        <v>7.63</v>
      </c>
      <c r="J44" s="23">
        <v>3.9153910999999999</v>
      </c>
      <c r="K44" s="23">
        <v>3.45</v>
      </c>
      <c r="L44" s="23">
        <v>1.51</v>
      </c>
      <c r="M44" s="23">
        <v>1.0537566</v>
      </c>
    </row>
    <row r="45" spans="1:13" ht="19.5" x14ac:dyDescent="0.5">
      <c r="A45" s="90" t="s">
        <v>329</v>
      </c>
      <c r="B45" s="23">
        <v>0</v>
      </c>
      <c r="C45" s="23">
        <v>0</v>
      </c>
      <c r="D45" s="23">
        <v>0</v>
      </c>
      <c r="E45" s="23">
        <v>0</v>
      </c>
      <c r="F45" s="23">
        <v>0</v>
      </c>
      <c r="G45" s="23">
        <v>0</v>
      </c>
      <c r="H45" s="23">
        <v>0</v>
      </c>
      <c r="I45" s="23">
        <v>0</v>
      </c>
      <c r="J45" s="23">
        <v>0.12947600000000001</v>
      </c>
      <c r="K45" s="23">
        <v>0</v>
      </c>
      <c r="L45" s="23">
        <v>0.03</v>
      </c>
      <c r="M45" s="23">
        <v>0</v>
      </c>
    </row>
    <row r="46" spans="1:13" ht="19.5" x14ac:dyDescent="0.5">
      <c r="A46" s="91" t="s">
        <v>166</v>
      </c>
      <c r="B46" s="92">
        <v>12.366117004000001</v>
      </c>
      <c r="C46" s="92">
        <v>11.480206297999999</v>
      </c>
      <c r="D46" s="92">
        <v>5.3184661660000003</v>
      </c>
      <c r="E46" s="92">
        <v>6.821786734999999</v>
      </c>
      <c r="F46" s="92">
        <v>1.7938599999999999E-2</v>
      </c>
      <c r="G46" s="35">
        <v>0</v>
      </c>
      <c r="H46" s="35">
        <v>0</v>
      </c>
      <c r="I46" s="35">
        <v>0</v>
      </c>
      <c r="J46" s="35">
        <v>0</v>
      </c>
      <c r="K46" s="35">
        <v>0</v>
      </c>
      <c r="L46" s="35">
        <v>0</v>
      </c>
      <c r="M46" s="35">
        <v>0</v>
      </c>
    </row>
    <row r="47" spans="1:13" ht="19.5" x14ac:dyDescent="0.5">
      <c r="A47" s="90" t="s">
        <v>167</v>
      </c>
      <c r="B47" s="23">
        <v>0.45785009599999998</v>
      </c>
      <c r="C47" s="23">
        <v>0.52805068399999999</v>
      </c>
      <c r="D47" s="23">
        <v>0.36234935000000001</v>
      </c>
      <c r="E47" s="23">
        <v>0.33770549999999999</v>
      </c>
      <c r="F47" s="23">
        <v>1.7938599999999999E-2</v>
      </c>
      <c r="G47" s="23">
        <v>0</v>
      </c>
      <c r="H47" s="23">
        <v>0</v>
      </c>
      <c r="I47" s="23">
        <v>0</v>
      </c>
      <c r="J47" s="11">
        <v>0</v>
      </c>
      <c r="K47" s="23">
        <v>0</v>
      </c>
      <c r="L47" s="23">
        <v>0</v>
      </c>
      <c r="M47" s="23">
        <v>0</v>
      </c>
    </row>
    <row r="48" spans="1:13" ht="19.5" x14ac:dyDescent="0.5">
      <c r="A48" s="90" t="s">
        <v>169</v>
      </c>
      <c r="B48" s="23">
        <v>11.908266908000002</v>
      </c>
      <c r="C48" s="23">
        <v>10.952155613999999</v>
      </c>
      <c r="D48" s="23">
        <v>4.9561168160000006</v>
      </c>
      <c r="E48" s="23">
        <v>6.4840812350000006</v>
      </c>
      <c r="F48" s="23">
        <v>0</v>
      </c>
      <c r="G48" s="23">
        <v>0</v>
      </c>
      <c r="H48" s="23">
        <v>0</v>
      </c>
      <c r="I48" s="23">
        <v>0</v>
      </c>
      <c r="J48" s="11"/>
      <c r="K48" s="23">
        <v>0</v>
      </c>
      <c r="L48" s="23">
        <v>0</v>
      </c>
      <c r="M48" s="23">
        <v>0</v>
      </c>
    </row>
    <row r="49" spans="1:13" ht="19.5" x14ac:dyDescent="0.5">
      <c r="A49" s="91" t="s">
        <v>171</v>
      </c>
      <c r="B49" s="92">
        <v>1285.4341220730003</v>
      </c>
      <c r="C49" s="92">
        <v>890.25853940799982</v>
      </c>
      <c r="D49" s="92">
        <v>1149.7859456970002</v>
      </c>
      <c r="E49" s="92">
        <v>394.90656664199997</v>
      </c>
      <c r="F49" s="92">
        <v>292.60168761300014</v>
      </c>
      <c r="G49" s="35">
        <v>46.292711003000001</v>
      </c>
      <c r="H49" s="35">
        <v>109.4</v>
      </c>
      <c r="I49" s="35">
        <v>99.44</v>
      </c>
      <c r="J49" s="35">
        <v>91.242816481000006</v>
      </c>
      <c r="K49" s="35">
        <v>14</v>
      </c>
      <c r="L49" s="35">
        <v>9.59</v>
      </c>
      <c r="M49" s="35">
        <v>80.744604164000009</v>
      </c>
    </row>
    <row r="50" spans="1:13" ht="19.5" x14ac:dyDescent="0.5">
      <c r="A50" s="90" t="s">
        <v>172</v>
      </c>
      <c r="B50" s="23">
        <v>18.414631149999998</v>
      </c>
      <c r="C50" s="23">
        <v>26.457660013999998</v>
      </c>
      <c r="D50" s="23">
        <v>27.742810152999997</v>
      </c>
      <c r="E50" s="23">
        <v>37.617714932999995</v>
      </c>
      <c r="F50" s="23">
        <v>24.352840178000001</v>
      </c>
      <c r="G50" s="23">
        <v>0.70928697500000004</v>
      </c>
      <c r="H50" s="23">
        <v>33.18</v>
      </c>
      <c r="I50" s="23">
        <v>35.28</v>
      </c>
      <c r="J50" s="23">
        <v>36.169225789999999</v>
      </c>
      <c r="K50" s="23">
        <v>10.93</v>
      </c>
      <c r="L50" s="23">
        <v>8.69</v>
      </c>
      <c r="M50" s="23">
        <v>12.846168806</v>
      </c>
    </row>
    <row r="51" spans="1:13" ht="19.5" x14ac:dyDescent="0.5">
      <c r="A51" s="90" t="s">
        <v>174</v>
      </c>
      <c r="B51" s="23">
        <v>973.53112812900008</v>
      </c>
      <c r="C51" s="23">
        <v>835.38598411199985</v>
      </c>
      <c r="D51" s="23">
        <v>1088.3984540010001</v>
      </c>
      <c r="E51" s="23">
        <v>348.36654067399996</v>
      </c>
      <c r="F51" s="23">
        <v>257.71788598500012</v>
      </c>
      <c r="G51" s="23">
        <v>43.959398077000003</v>
      </c>
      <c r="H51" s="23">
        <v>74.09</v>
      </c>
      <c r="I51" s="23">
        <v>37.51</v>
      </c>
      <c r="J51" s="23">
        <v>55.073590691</v>
      </c>
      <c r="K51" s="23">
        <v>3.07</v>
      </c>
      <c r="L51" s="23">
        <v>0.9</v>
      </c>
      <c r="M51" s="23">
        <v>6.5609146999999997</v>
      </c>
    </row>
    <row r="52" spans="1:13" ht="19.5" x14ac:dyDescent="0.5">
      <c r="A52" s="90" t="s">
        <v>175</v>
      </c>
      <c r="B52" s="23">
        <v>210.908928667</v>
      </c>
      <c r="C52" s="23">
        <v>12.411313213</v>
      </c>
      <c r="D52" s="23">
        <v>25.173867032999997</v>
      </c>
      <c r="E52" s="23">
        <v>1.7265393</v>
      </c>
      <c r="F52" s="23">
        <v>0</v>
      </c>
      <c r="G52" s="23">
        <v>0</v>
      </c>
      <c r="H52" s="23">
        <v>0</v>
      </c>
      <c r="I52" s="23">
        <v>0</v>
      </c>
      <c r="J52" s="23">
        <v>0</v>
      </c>
      <c r="K52" s="23">
        <v>0</v>
      </c>
      <c r="L52" s="23">
        <v>0</v>
      </c>
      <c r="M52" s="23">
        <v>61.337520658000003</v>
      </c>
    </row>
    <row r="53" spans="1:13" ht="19.5" x14ac:dyDescent="0.5">
      <c r="A53" s="90" t="s">
        <v>176</v>
      </c>
      <c r="B53" s="23">
        <v>82.579434126999999</v>
      </c>
      <c r="C53" s="23">
        <v>16.003582068999997</v>
      </c>
      <c r="D53" s="23">
        <v>8.4708145099999985</v>
      </c>
      <c r="E53" s="23">
        <v>7.1957717349999992</v>
      </c>
      <c r="F53" s="23">
        <v>10.53096145</v>
      </c>
      <c r="G53" s="23">
        <v>1.6240259509999999</v>
      </c>
      <c r="H53" s="23">
        <v>2.13</v>
      </c>
      <c r="I53" s="23">
        <v>26.65</v>
      </c>
      <c r="J53" s="23">
        <v>0</v>
      </c>
      <c r="K53" s="23">
        <v>0</v>
      </c>
      <c r="L53" s="23">
        <v>0</v>
      </c>
      <c r="M53" s="23">
        <v>0</v>
      </c>
    </row>
    <row r="54" spans="1:13" ht="19.5" x14ac:dyDescent="0.5">
      <c r="A54" s="91" t="s">
        <v>177</v>
      </c>
      <c r="B54" s="92">
        <v>22.979707238</v>
      </c>
      <c r="C54" s="92">
        <v>60.397185362999998</v>
      </c>
      <c r="D54" s="92">
        <v>97.912452516999991</v>
      </c>
      <c r="E54" s="92">
        <v>44.603612733000006</v>
      </c>
      <c r="F54" s="92">
        <v>14.494459018999999</v>
      </c>
      <c r="G54" s="35">
        <v>6.5563809580000001</v>
      </c>
      <c r="H54" s="35">
        <v>2.1800000000000002</v>
      </c>
      <c r="I54" s="35">
        <v>5.99</v>
      </c>
      <c r="J54" s="35">
        <v>10.325252315</v>
      </c>
      <c r="K54" s="35">
        <v>5.56</v>
      </c>
      <c r="L54" s="35">
        <v>9.91</v>
      </c>
      <c r="M54" s="35">
        <v>0.58220507300000002</v>
      </c>
    </row>
    <row r="55" spans="1:13" ht="19.5" x14ac:dyDescent="0.5">
      <c r="A55" s="90" t="s">
        <v>178</v>
      </c>
      <c r="B55" s="23">
        <v>15.548582787999999</v>
      </c>
      <c r="C55" s="23">
        <v>45.590406887999997</v>
      </c>
      <c r="D55" s="23">
        <v>71.445725949000007</v>
      </c>
      <c r="E55" s="23">
        <v>5.4228477760000002</v>
      </c>
      <c r="F55" s="23">
        <v>0</v>
      </c>
      <c r="G55" s="23">
        <v>0</v>
      </c>
      <c r="H55" s="23">
        <v>0</v>
      </c>
      <c r="I55" s="23">
        <v>0</v>
      </c>
      <c r="J55" s="23">
        <v>0</v>
      </c>
      <c r="K55" s="23">
        <v>0</v>
      </c>
      <c r="L55" s="23">
        <v>0</v>
      </c>
      <c r="M55" s="23">
        <v>0</v>
      </c>
    </row>
    <row r="56" spans="1:13" ht="19.5" x14ac:dyDescent="0.5">
      <c r="A56" s="90" t="s">
        <v>179</v>
      </c>
      <c r="B56" s="23">
        <v>1.3529781999999999</v>
      </c>
      <c r="C56" s="23">
        <v>2.3201214999999999</v>
      </c>
      <c r="D56" s="23">
        <v>0</v>
      </c>
      <c r="E56" s="23">
        <v>0</v>
      </c>
      <c r="F56" s="23">
        <v>0</v>
      </c>
      <c r="G56" s="23">
        <v>0</v>
      </c>
      <c r="H56" s="23">
        <v>0</v>
      </c>
      <c r="I56" s="23">
        <v>0</v>
      </c>
      <c r="J56" s="23">
        <v>0</v>
      </c>
      <c r="K56" s="23">
        <v>0</v>
      </c>
      <c r="L56" s="23">
        <v>0</v>
      </c>
      <c r="M56" s="23">
        <v>0</v>
      </c>
    </row>
    <row r="57" spans="1:13" ht="19.5" x14ac:dyDescent="0.5">
      <c r="A57" s="90" t="s">
        <v>181</v>
      </c>
      <c r="B57" s="23">
        <v>6.0781462499999996</v>
      </c>
      <c r="C57" s="23">
        <v>12.486656975000001</v>
      </c>
      <c r="D57" s="23">
        <v>26.466726567999999</v>
      </c>
      <c r="E57" s="23">
        <v>39.180764957000008</v>
      </c>
      <c r="F57" s="23">
        <v>14.494459018999999</v>
      </c>
      <c r="G57" s="23">
        <v>6.5563809580000001</v>
      </c>
      <c r="H57" s="23">
        <v>2.1800000000000002</v>
      </c>
      <c r="I57" s="23">
        <v>5.99</v>
      </c>
      <c r="J57" s="23">
        <v>10.325252315</v>
      </c>
      <c r="K57" s="23">
        <v>5.56</v>
      </c>
      <c r="L57" s="23">
        <v>9.91</v>
      </c>
      <c r="M57" s="23">
        <v>0.58220507300000002</v>
      </c>
    </row>
    <row r="58" spans="1:13" ht="19.5" x14ac:dyDescent="0.5">
      <c r="A58" s="299" t="s">
        <v>55</v>
      </c>
      <c r="B58" s="300">
        <v>4220.5765297490007</v>
      </c>
      <c r="C58" s="300">
        <v>3828.5780796259996</v>
      </c>
      <c r="D58" s="300">
        <v>3954.3985671929986</v>
      </c>
      <c r="E58" s="300">
        <v>4081.9253184629997</v>
      </c>
      <c r="F58" s="300">
        <v>3931.8670896400004</v>
      </c>
      <c r="G58" s="300">
        <v>2289.8660228539998</v>
      </c>
      <c r="H58" s="300">
        <v>2321.5699999999997</v>
      </c>
      <c r="I58" s="300">
        <v>3648.09</v>
      </c>
      <c r="J58" s="300">
        <v>2601.6736290439999</v>
      </c>
      <c r="K58" s="300">
        <v>971.34929999999997</v>
      </c>
      <c r="L58" s="35">
        <v>910.74</v>
      </c>
      <c r="M58" s="35">
        <v>898.19548056989993</v>
      </c>
    </row>
    <row r="59" spans="1:13" ht="19.5" x14ac:dyDescent="0.5">
      <c r="A59" s="301" t="s">
        <v>400</v>
      </c>
      <c r="B59" s="302">
        <v>0</v>
      </c>
      <c r="C59" s="302">
        <v>0</v>
      </c>
      <c r="D59" s="302">
        <v>0</v>
      </c>
      <c r="E59" s="302">
        <v>0</v>
      </c>
      <c r="F59" s="302">
        <v>0</v>
      </c>
      <c r="G59" s="302">
        <v>0</v>
      </c>
      <c r="H59" s="302">
        <v>0</v>
      </c>
      <c r="I59" s="302">
        <v>0</v>
      </c>
      <c r="J59" s="302">
        <v>186.77</v>
      </c>
      <c r="K59" s="302">
        <v>0</v>
      </c>
      <c r="L59" s="23">
        <v>0.40796896799997739</v>
      </c>
      <c r="M59" s="302">
        <v>135.16451943009997</v>
      </c>
    </row>
    <row r="60" spans="1:13" ht="19.5" x14ac:dyDescent="0.5">
      <c r="A60" s="299" t="s">
        <v>339</v>
      </c>
      <c r="B60" s="300">
        <v>4220.5765297490007</v>
      </c>
      <c r="C60" s="300">
        <v>3828.5780796259996</v>
      </c>
      <c r="D60" s="300">
        <v>3954.3985671929986</v>
      </c>
      <c r="E60" s="300">
        <v>4081.9253184629997</v>
      </c>
      <c r="F60" s="300">
        <v>3931.8670896400004</v>
      </c>
      <c r="G60" s="300">
        <v>2289.8660228539998</v>
      </c>
      <c r="H60" s="300">
        <v>2321.5699999999997</v>
      </c>
      <c r="I60" s="300">
        <v>3648.09</v>
      </c>
      <c r="J60" s="300">
        <v>2414.9036290439999</v>
      </c>
      <c r="K60" s="300">
        <v>971.34929999999997</v>
      </c>
      <c r="L60" s="35">
        <v>911.14796896799999</v>
      </c>
      <c r="M60" s="35">
        <v>1033.3599999999999</v>
      </c>
    </row>
    <row r="61" spans="1:13" ht="18" x14ac:dyDescent="0.45">
      <c r="A61" s="427" t="s">
        <v>413</v>
      </c>
      <c r="B61" s="427"/>
      <c r="C61" s="427"/>
      <c r="D61" s="427"/>
      <c r="E61" s="427"/>
      <c r="F61" s="427"/>
      <c r="G61" s="427"/>
      <c r="H61" s="427"/>
      <c r="I61" s="427"/>
      <c r="J61" s="427"/>
      <c r="K61" s="427"/>
      <c r="L61" s="427"/>
      <c r="M61" s="191"/>
    </row>
    <row r="62" spans="1:13" s="191" customFormat="1" ht="18" x14ac:dyDescent="0.45">
      <c r="A62" s="428" t="s">
        <v>341</v>
      </c>
      <c r="B62" s="428"/>
      <c r="C62" s="428"/>
      <c r="D62" s="428"/>
      <c r="E62" s="428"/>
      <c r="F62" s="428"/>
      <c r="G62" s="428"/>
      <c r="H62" s="428"/>
      <c r="I62" s="428"/>
      <c r="J62" s="428"/>
      <c r="K62" s="428"/>
      <c r="L62" s="428"/>
    </row>
    <row r="64" spans="1:13" ht="15" x14ac:dyDescent="0.25">
      <c r="B64" s="192"/>
      <c r="C64" s="192"/>
      <c r="D64" s="192"/>
      <c r="E64" s="192"/>
      <c r="F64" s="192"/>
      <c r="G64" s="193"/>
      <c r="H64" s="193"/>
      <c r="I64" s="193"/>
      <c r="J64" s="192"/>
    </row>
    <row r="69" spans="2:10" x14ac:dyDescent="0.2">
      <c r="B69" s="190"/>
      <c r="C69" s="190"/>
      <c r="D69" s="190"/>
      <c r="E69" s="190"/>
      <c r="F69" s="190"/>
      <c r="G69" s="190"/>
      <c r="H69" s="190"/>
      <c r="I69" s="190"/>
      <c r="J69" s="190"/>
    </row>
    <row r="70" spans="2:10" x14ac:dyDescent="0.2">
      <c r="B70" s="190"/>
      <c r="C70" s="190"/>
      <c r="D70" s="190"/>
      <c r="E70" s="190"/>
      <c r="F70" s="190"/>
      <c r="G70" s="190"/>
      <c r="H70" s="190"/>
      <c r="I70" s="190"/>
      <c r="J70" s="190"/>
    </row>
    <row r="71" spans="2:10" x14ac:dyDescent="0.2">
      <c r="B71" s="190"/>
      <c r="C71" s="190"/>
      <c r="D71" s="190"/>
      <c r="E71" s="190"/>
      <c r="F71" s="190"/>
      <c r="G71" s="190"/>
      <c r="H71" s="190"/>
      <c r="I71" s="190"/>
      <c r="J71" s="190"/>
    </row>
    <row r="72" spans="2:10" x14ac:dyDescent="0.2">
      <c r="B72" s="190"/>
      <c r="C72" s="190"/>
      <c r="D72" s="190"/>
      <c r="E72" s="190"/>
      <c r="F72" s="190"/>
      <c r="G72" s="190"/>
      <c r="H72" s="190"/>
      <c r="I72" s="190"/>
      <c r="J72" s="190"/>
    </row>
    <row r="73" spans="2:10" x14ac:dyDescent="0.2">
      <c r="B73" s="190"/>
      <c r="C73" s="190"/>
      <c r="D73" s="190"/>
      <c r="E73" s="190"/>
      <c r="F73" s="190"/>
      <c r="G73" s="190"/>
      <c r="H73" s="190"/>
      <c r="I73" s="190"/>
      <c r="J73" s="190"/>
    </row>
    <row r="74" spans="2:10" x14ac:dyDescent="0.2">
      <c r="B74" s="190"/>
      <c r="C74" s="190"/>
      <c r="D74" s="190"/>
      <c r="E74" s="190"/>
      <c r="F74" s="190"/>
      <c r="G74" s="190"/>
      <c r="H74" s="190"/>
      <c r="I74" s="190"/>
      <c r="J74" s="190"/>
    </row>
    <row r="75" spans="2:10" x14ac:dyDescent="0.2">
      <c r="B75" s="190"/>
      <c r="C75" s="190"/>
      <c r="D75" s="190"/>
      <c r="E75" s="190"/>
      <c r="F75" s="190"/>
      <c r="G75" s="190"/>
      <c r="H75" s="190"/>
      <c r="I75" s="190"/>
      <c r="J75" s="190"/>
    </row>
    <row r="76" spans="2:10" x14ac:dyDescent="0.2">
      <c r="B76" s="190"/>
      <c r="C76" s="190"/>
      <c r="D76" s="190"/>
      <c r="E76" s="190"/>
      <c r="F76" s="190"/>
      <c r="G76" s="190"/>
      <c r="H76" s="190"/>
      <c r="I76" s="190"/>
      <c r="J76" s="190"/>
    </row>
    <row r="77" spans="2:10" x14ac:dyDescent="0.2">
      <c r="B77" s="190"/>
      <c r="C77" s="190"/>
      <c r="D77" s="190"/>
      <c r="E77" s="190"/>
      <c r="F77" s="190"/>
      <c r="G77" s="190"/>
      <c r="H77" s="190"/>
      <c r="I77" s="190"/>
      <c r="J77" s="190"/>
    </row>
    <row r="78" spans="2:10" x14ac:dyDescent="0.2">
      <c r="B78" s="190"/>
      <c r="C78" s="190"/>
      <c r="D78" s="190"/>
      <c r="E78" s="190"/>
      <c r="F78" s="190"/>
      <c r="G78" s="190"/>
      <c r="H78" s="190"/>
      <c r="I78" s="190"/>
      <c r="J78" s="190"/>
    </row>
    <row r="79" spans="2:10" x14ac:dyDescent="0.2">
      <c r="B79" s="190"/>
      <c r="C79" s="190"/>
      <c r="D79" s="190"/>
      <c r="E79" s="190"/>
      <c r="F79" s="190"/>
      <c r="G79" s="190"/>
      <c r="H79" s="190"/>
      <c r="I79" s="190"/>
      <c r="J79" s="190"/>
    </row>
    <row r="80" spans="2:10" x14ac:dyDescent="0.2">
      <c r="B80" s="190"/>
      <c r="C80" s="190"/>
      <c r="D80" s="190"/>
      <c r="E80" s="190"/>
      <c r="F80" s="190"/>
      <c r="G80" s="190"/>
      <c r="H80" s="190"/>
      <c r="I80" s="190"/>
      <c r="J80" s="190"/>
    </row>
    <row r="81" spans="2:10" x14ac:dyDescent="0.2">
      <c r="B81" s="190"/>
      <c r="C81" s="190"/>
      <c r="D81" s="190"/>
      <c r="E81" s="190"/>
      <c r="F81" s="190"/>
      <c r="G81" s="190"/>
      <c r="H81" s="190"/>
      <c r="I81" s="190"/>
      <c r="J81" s="190"/>
    </row>
    <row r="82" spans="2:10" x14ac:dyDescent="0.2">
      <c r="B82" s="190"/>
      <c r="C82" s="190"/>
      <c r="D82" s="190"/>
      <c r="E82" s="190"/>
      <c r="F82" s="190"/>
      <c r="G82" s="190"/>
      <c r="H82" s="190"/>
      <c r="I82" s="190"/>
      <c r="J82" s="190"/>
    </row>
    <row r="83" spans="2:10" x14ac:dyDescent="0.2">
      <c r="B83" s="190"/>
      <c r="C83" s="190"/>
      <c r="D83" s="190"/>
      <c r="E83" s="190"/>
      <c r="F83" s="190"/>
      <c r="G83" s="190"/>
      <c r="H83" s="190"/>
      <c r="I83" s="190"/>
      <c r="J83" s="190"/>
    </row>
    <row r="84" spans="2:10" x14ac:dyDescent="0.2">
      <c r="B84" s="190"/>
      <c r="C84" s="190"/>
      <c r="D84" s="190"/>
      <c r="E84" s="190"/>
      <c r="F84" s="190"/>
      <c r="G84" s="190"/>
      <c r="H84" s="190"/>
      <c r="I84" s="190"/>
      <c r="J84" s="190"/>
    </row>
    <row r="85" spans="2:10" x14ac:dyDescent="0.2">
      <c r="B85" s="190"/>
      <c r="C85" s="190"/>
      <c r="D85" s="190"/>
      <c r="E85" s="190"/>
      <c r="F85" s="190"/>
      <c r="G85" s="190"/>
      <c r="H85" s="190"/>
      <c r="I85" s="190"/>
      <c r="J85" s="190"/>
    </row>
    <row r="86" spans="2:10" x14ac:dyDescent="0.2">
      <c r="B86" s="190"/>
      <c r="C86" s="190"/>
      <c r="D86" s="190"/>
      <c r="E86" s="190"/>
      <c r="F86" s="190"/>
      <c r="G86" s="190"/>
      <c r="H86" s="190"/>
      <c r="I86" s="190"/>
      <c r="J86" s="190"/>
    </row>
    <row r="87" spans="2:10" x14ac:dyDescent="0.2">
      <c r="B87" s="190"/>
      <c r="C87" s="190"/>
      <c r="D87" s="190"/>
      <c r="E87" s="190"/>
      <c r="F87" s="190"/>
      <c r="G87" s="190"/>
      <c r="H87" s="190"/>
      <c r="I87" s="190"/>
      <c r="J87" s="190"/>
    </row>
    <row r="88" spans="2:10" x14ac:dyDescent="0.2">
      <c r="B88" s="190"/>
      <c r="C88" s="190"/>
      <c r="D88" s="190"/>
      <c r="E88" s="190"/>
      <c r="F88" s="190"/>
      <c r="G88" s="190"/>
      <c r="H88" s="190"/>
      <c r="I88" s="190"/>
      <c r="J88" s="190"/>
    </row>
    <row r="89" spans="2:10" x14ac:dyDescent="0.2">
      <c r="B89" s="190"/>
      <c r="C89" s="190"/>
      <c r="D89" s="190"/>
      <c r="E89" s="190"/>
      <c r="F89" s="190"/>
      <c r="G89" s="190"/>
      <c r="H89" s="190"/>
      <c r="I89" s="190"/>
      <c r="J89" s="190"/>
    </row>
    <row r="90" spans="2:10" x14ac:dyDescent="0.2">
      <c r="B90" s="190"/>
      <c r="C90" s="190"/>
      <c r="D90" s="190"/>
      <c r="E90" s="190"/>
      <c r="F90" s="190"/>
      <c r="G90" s="190"/>
      <c r="H90" s="190"/>
      <c r="I90" s="190"/>
      <c r="J90" s="190"/>
    </row>
    <row r="91" spans="2:10" x14ac:dyDescent="0.2">
      <c r="B91" s="190"/>
      <c r="C91" s="190"/>
      <c r="D91" s="190"/>
      <c r="E91" s="190"/>
      <c r="F91" s="190"/>
      <c r="G91" s="190"/>
      <c r="H91" s="190"/>
      <c r="I91" s="190"/>
      <c r="J91" s="190"/>
    </row>
    <row r="92" spans="2:10" x14ac:dyDescent="0.2">
      <c r="B92" s="190"/>
      <c r="C92" s="190"/>
      <c r="D92" s="190"/>
      <c r="E92" s="190"/>
      <c r="F92" s="190"/>
      <c r="G92" s="190"/>
      <c r="H92" s="190"/>
      <c r="I92" s="190"/>
      <c r="J92" s="190"/>
    </row>
    <row r="93" spans="2:10" x14ac:dyDescent="0.2">
      <c r="B93" s="190"/>
      <c r="C93" s="190"/>
      <c r="D93" s="190"/>
      <c r="E93" s="190"/>
      <c r="F93" s="190"/>
      <c r="G93" s="190"/>
      <c r="H93" s="190"/>
      <c r="I93" s="190"/>
      <c r="J93" s="190"/>
    </row>
    <row r="94" spans="2:10" x14ac:dyDescent="0.2">
      <c r="B94" s="190"/>
      <c r="C94" s="190"/>
      <c r="D94" s="190"/>
      <c r="E94" s="190"/>
      <c r="F94" s="190"/>
      <c r="G94" s="190"/>
      <c r="H94" s="190"/>
      <c r="I94" s="190"/>
      <c r="J94" s="190"/>
    </row>
    <row r="95" spans="2:10" x14ac:dyDescent="0.2">
      <c r="B95" s="190"/>
      <c r="C95" s="190"/>
      <c r="D95" s="190"/>
      <c r="E95" s="190"/>
      <c r="F95" s="190"/>
      <c r="G95" s="190"/>
      <c r="H95" s="190"/>
      <c r="I95" s="190"/>
      <c r="J95" s="190"/>
    </row>
    <row r="96" spans="2:10" x14ac:dyDescent="0.2">
      <c r="B96" s="190"/>
      <c r="C96" s="190"/>
      <c r="D96" s="190"/>
      <c r="E96" s="190"/>
      <c r="F96" s="190"/>
      <c r="G96" s="190"/>
      <c r="H96" s="190"/>
      <c r="I96" s="190"/>
      <c r="J96" s="190"/>
    </row>
    <row r="97" spans="2:10" x14ac:dyDescent="0.2">
      <c r="B97" s="190"/>
      <c r="C97" s="190"/>
      <c r="D97" s="190"/>
      <c r="E97" s="190"/>
      <c r="F97" s="190"/>
      <c r="G97" s="190"/>
      <c r="H97" s="190"/>
      <c r="I97" s="190"/>
      <c r="J97" s="190"/>
    </row>
    <row r="98" spans="2:10" x14ac:dyDescent="0.2">
      <c r="B98" s="190"/>
      <c r="C98" s="190"/>
      <c r="D98" s="190"/>
      <c r="E98" s="190"/>
      <c r="F98" s="190"/>
      <c r="G98" s="190"/>
      <c r="H98" s="190"/>
      <c r="I98" s="190"/>
      <c r="J98" s="190"/>
    </row>
    <row r="99" spans="2:10" x14ac:dyDescent="0.2">
      <c r="B99" s="190"/>
      <c r="C99" s="190"/>
      <c r="D99" s="190"/>
      <c r="E99" s="190"/>
      <c r="F99" s="190"/>
      <c r="G99" s="190"/>
      <c r="H99" s="190"/>
      <c r="I99" s="190"/>
      <c r="J99" s="190"/>
    </row>
    <row r="100" spans="2:10" x14ac:dyDescent="0.2">
      <c r="B100" s="190"/>
      <c r="C100" s="190"/>
      <c r="D100" s="190"/>
      <c r="E100" s="190"/>
      <c r="F100" s="190"/>
      <c r="G100" s="190"/>
      <c r="H100" s="190"/>
      <c r="I100" s="190"/>
      <c r="J100" s="190"/>
    </row>
    <row r="101" spans="2:10" x14ac:dyDescent="0.2">
      <c r="B101" s="190"/>
      <c r="C101" s="190"/>
      <c r="D101" s="190"/>
      <c r="E101" s="190"/>
      <c r="F101" s="190"/>
      <c r="G101" s="190"/>
      <c r="H101" s="190"/>
      <c r="I101" s="190"/>
      <c r="J101" s="190"/>
    </row>
    <row r="102" spans="2:10" x14ac:dyDescent="0.2">
      <c r="B102" s="190"/>
      <c r="C102" s="190"/>
      <c r="D102" s="190"/>
      <c r="E102" s="190"/>
      <c r="F102" s="190"/>
      <c r="G102" s="190"/>
      <c r="H102" s="190"/>
      <c r="I102" s="190"/>
      <c r="J102" s="190"/>
    </row>
    <row r="103" spans="2:10" x14ac:dyDescent="0.2">
      <c r="B103" s="190"/>
      <c r="C103" s="190"/>
      <c r="D103" s="190"/>
      <c r="E103" s="190"/>
      <c r="F103" s="190"/>
      <c r="G103" s="190"/>
      <c r="H103" s="190"/>
      <c r="I103" s="190"/>
      <c r="J103" s="190"/>
    </row>
    <row r="104" spans="2:10" x14ac:dyDescent="0.2">
      <c r="B104" s="190"/>
      <c r="C104" s="190"/>
      <c r="D104" s="190"/>
      <c r="E104" s="190"/>
      <c r="F104" s="190"/>
      <c r="G104" s="190"/>
      <c r="H104" s="190"/>
      <c r="I104" s="190"/>
      <c r="J104" s="190"/>
    </row>
    <row r="105" spans="2:10" x14ac:dyDescent="0.2">
      <c r="B105" s="190"/>
      <c r="C105" s="190"/>
      <c r="D105" s="190"/>
      <c r="E105" s="190"/>
      <c r="F105" s="190"/>
      <c r="G105" s="190"/>
      <c r="H105" s="190"/>
      <c r="I105" s="190"/>
      <c r="J105" s="190"/>
    </row>
    <row r="106" spans="2:10" x14ac:dyDescent="0.2">
      <c r="B106" s="190"/>
      <c r="C106" s="190"/>
      <c r="D106" s="190"/>
      <c r="E106" s="190"/>
      <c r="F106" s="190"/>
      <c r="G106" s="190"/>
      <c r="H106" s="190"/>
      <c r="I106" s="190"/>
      <c r="J106" s="190"/>
    </row>
    <row r="107" spans="2:10" x14ac:dyDescent="0.2">
      <c r="B107" s="190"/>
      <c r="C107" s="190"/>
      <c r="D107" s="190"/>
      <c r="E107" s="190"/>
      <c r="F107" s="190"/>
      <c r="G107" s="190"/>
      <c r="H107" s="190"/>
      <c r="I107" s="190"/>
      <c r="J107" s="190"/>
    </row>
    <row r="108" spans="2:10" x14ac:dyDescent="0.2">
      <c r="B108" s="190"/>
      <c r="C108" s="190"/>
      <c r="D108" s="190"/>
      <c r="E108" s="190"/>
      <c r="F108" s="190"/>
      <c r="G108" s="190"/>
      <c r="H108" s="190"/>
      <c r="I108" s="190"/>
      <c r="J108" s="190"/>
    </row>
    <row r="109" spans="2:10" x14ac:dyDescent="0.2">
      <c r="B109" s="190"/>
      <c r="C109" s="190"/>
      <c r="D109" s="190"/>
      <c r="E109" s="190"/>
      <c r="F109" s="190"/>
      <c r="G109" s="190"/>
      <c r="H109" s="190"/>
      <c r="I109" s="190"/>
      <c r="J109" s="190"/>
    </row>
    <row r="110" spans="2:10" x14ac:dyDescent="0.2">
      <c r="B110" s="190"/>
      <c r="C110" s="190"/>
      <c r="D110" s="190"/>
      <c r="E110" s="190"/>
      <c r="F110" s="190"/>
      <c r="G110" s="190"/>
      <c r="H110" s="190"/>
      <c r="I110" s="190"/>
      <c r="J110" s="190"/>
    </row>
    <row r="111" spans="2:10" x14ac:dyDescent="0.2">
      <c r="B111" s="190"/>
      <c r="C111" s="190"/>
      <c r="D111" s="190"/>
      <c r="E111" s="190"/>
      <c r="F111" s="190"/>
      <c r="G111" s="190"/>
      <c r="H111" s="190"/>
      <c r="I111" s="190"/>
      <c r="J111" s="190"/>
    </row>
    <row r="112" spans="2:10" x14ac:dyDescent="0.2">
      <c r="B112" s="190"/>
      <c r="C112" s="190"/>
      <c r="D112" s="190"/>
      <c r="E112" s="190"/>
      <c r="F112" s="190"/>
      <c r="G112" s="190"/>
      <c r="H112" s="190"/>
      <c r="I112" s="190"/>
      <c r="J112" s="190"/>
    </row>
    <row r="113" spans="2:10" x14ac:dyDescent="0.2">
      <c r="B113" s="190"/>
      <c r="C113" s="190"/>
      <c r="D113" s="190"/>
      <c r="E113" s="190"/>
      <c r="F113" s="190"/>
      <c r="G113" s="190"/>
      <c r="H113" s="190"/>
      <c r="I113" s="190"/>
      <c r="J113" s="190"/>
    </row>
    <row r="114" spans="2:10" x14ac:dyDescent="0.2">
      <c r="B114" s="190"/>
      <c r="C114" s="190"/>
      <c r="D114" s="190"/>
      <c r="E114" s="190"/>
      <c r="F114" s="190"/>
      <c r="G114" s="190"/>
      <c r="H114" s="190"/>
      <c r="I114" s="190"/>
      <c r="J114" s="190"/>
    </row>
    <row r="115" spans="2:10" x14ac:dyDescent="0.2">
      <c r="B115" s="190"/>
      <c r="C115" s="190"/>
      <c r="D115" s="190"/>
      <c r="E115" s="190"/>
      <c r="F115" s="190"/>
      <c r="G115" s="190"/>
      <c r="H115" s="190"/>
      <c r="I115" s="190"/>
      <c r="J115" s="190"/>
    </row>
    <row r="116" spans="2:10" x14ac:dyDescent="0.2">
      <c r="B116" s="190"/>
      <c r="C116" s="190"/>
      <c r="D116" s="190"/>
      <c r="E116" s="190"/>
      <c r="F116" s="190"/>
      <c r="G116" s="190"/>
      <c r="H116" s="190"/>
      <c r="I116" s="190"/>
      <c r="J116" s="190"/>
    </row>
    <row r="117" spans="2:10" x14ac:dyDescent="0.2">
      <c r="B117" s="190"/>
      <c r="C117" s="190"/>
      <c r="D117" s="190"/>
      <c r="E117" s="190"/>
      <c r="F117" s="190"/>
      <c r="G117" s="190"/>
      <c r="H117" s="190"/>
      <c r="I117" s="190"/>
      <c r="J117" s="190"/>
    </row>
    <row r="118" spans="2:10" x14ac:dyDescent="0.2">
      <c r="B118" s="190"/>
      <c r="C118" s="190"/>
      <c r="D118" s="190"/>
      <c r="E118" s="190"/>
      <c r="F118" s="190"/>
      <c r="G118" s="190"/>
      <c r="H118" s="190"/>
      <c r="I118" s="190"/>
      <c r="J118" s="190"/>
    </row>
    <row r="119" spans="2:10" x14ac:dyDescent="0.2">
      <c r="B119" s="190"/>
      <c r="C119" s="190"/>
      <c r="D119" s="190"/>
      <c r="E119" s="190"/>
      <c r="F119" s="190"/>
      <c r="G119" s="190"/>
      <c r="H119" s="190"/>
      <c r="I119" s="190"/>
      <c r="J119" s="190"/>
    </row>
    <row r="120" spans="2:10" x14ac:dyDescent="0.2">
      <c r="B120" s="190"/>
      <c r="C120" s="190"/>
      <c r="D120" s="190"/>
      <c r="E120" s="190"/>
      <c r="F120" s="190"/>
      <c r="G120" s="190"/>
      <c r="H120" s="190"/>
      <c r="I120" s="190"/>
      <c r="J120" s="190"/>
    </row>
    <row r="121" spans="2:10" x14ac:dyDescent="0.2">
      <c r="B121" s="190"/>
      <c r="C121" s="190"/>
      <c r="D121" s="190"/>
      <c r="E121" s="190"/>
      <c r="F121" s="190"/>
      <c r="G121" s="190"/>
      <c r="H121" s="190"/>
      <c r="I121" s="190"/>
      <c r="J121" s="190"/>
    </row>
    <row r="122" spans="2:10" x14ac:dyDescent="0.2">
      <c r="B122" s="190"/>
      <c r="C122" s="190"/>
      <c r="D122" s="190"/>
      <c r="E122" s="190"/>
      <c r="F122" s="190"/>
      <c r="G122" s="190"/>
      <c r="H122" s="190"/>
      <c r="I122" s="190"/>
      <c r="J122" s="190"/>
    </row>
    <row r="123" spans="2:10" x14ac:dyDescent="0.2">
      <c r="B123" s="190"/>
      <c r="C123" s="190"/>
      <c r="D123" s="190"/>
      <c r="E123" s="190"/>
      <c r="F123" s="190"/>
      <c r="G123" s="190"/>
      <c r="H123" s="190"/>
      <c r="I123" s="190"/>
      <c r="J123" s="190"/>
    </row>
    <row r="124" spans="2:10" x14ac:dyDescent="0.2">
      <c r="B124" s="190"/>
      <c r="C124" s="190"/>
      <c r="D124" s="190"/>
      <c r="E124" s="190"/>
      <c r="F124" s="190"/>
      <c r="G124" s="190"/>
      <c r="H124" s="190"/>
      <c r="I124" s="190"/>
      <c r="J124" s="190"/>
    </row>
    <row r="125" spans="2:10" x14ac:dyDescent="0.2">
      <c r="B125" s="190"/>
      <c r="C125" s="190"/>
      <c r="D125" s="190"/>
      <c r="E125" s="190"/>
      <c r="F125" s="190"/>
      <c r="G125" s="190"/>
      <c r="H125" s="190"/>
      <c r="I125" s="190"/>
      <c r="J125" s="190"/>
    </row>
    <row r="126" spans="2:10" x14ac:dyDescent="0.2">
      <c r="B126" s="190"/>
      <c r="C126" s="190"/>
      <c r="D126" s="190"/>
      <c r="E126" s="190"/>
      <c r="F126" s="190"/>
      <c r="G126" s="190"/>
      <c r="H126" s="190"/>
      <c r="I126" s="190"/>
      <c r="J126" s="190"/>
    </row>
    <row r="127" spans="2:10" x14ac:dyDescent="0.2">
      <c r="B127" s="190"/>
      <c r="C127" s="190"/>
      <c r="D127" s="190"/>
      <c r="E127" s="190"/>
      <c r="F127" s="190"/>
      <c r="G127" s="190"/>
      <c r="H127" s="190"/>
      <c r="I127" s="190"/>
      <c r="J127" s="190"/>
    </row>
    <row r="128" spans="2:10" x14ac:dyDescent="0.2">
      <c r="B128" s="190"/>
      <c r="C128" s="190"/>
      <c r="D128" s="190"/>
      <c r="E128" s="190"/>
      <c r="F128" s="190"/>
      <c r="G128" s="190"/>
      <c r="H128" s="190"/>
      <c r="I128" s="190"/>
      <c r="J128" s="190"/>
    </row>
    <row r="129" spans="2:10" x14ac:dyDescent="0.2">
      <c r="B129" s="190"/>
      <c r="C129" s="190"/>
      <c r="D129" s="190"/>
      <c r="E129" s="190"/>
      <c r="F129" s="190"/>
      <c r="G129" s="190"/>
      <c r="H129" s="190"/>
      <c r="I129" s="190"/>
      <c r="J129" s="190"/>
    </row>
    <row r="130" spans="2:10" x14ac:dyDescent="0.2">
      <c r="B130" s="190"/>
      <c r="C130" s="190"/>
      <c r="D130" s="190"/>
      <c r="E130" s="190"/>
      <c r="F130" s="190"/>
      <c r="G130" s="190"/>
      <c r="H130" s="190"/>
      <c r="I130" s="190"/>
      <c r="J130" s="190"/>
    </row>
    <row r="131" spans="2:10" x14ac:dyDescent="0.2">
      <c r="B131" s="190"/>
      <c r="C131" s="190"/>
      <c r="D131" s="190"/>
      <c r="E131" s="190"/>
      <c r="F131" s="190"/>
      <c r="G131" s="190"/>
      <c r="H131" s="190"/>
      <c r="I131" s="190"/>
      <c r="J131" s="190"/>
    </row>
    <row r="132" spans="2:10" x14ac:dyDescent="0.2">
      <c r="B132" s="190"/>
      <c r="C132" s="190"/>
      <c r="D132" s="190"/>
      <c r="E132" s="190"/>
      <c r="F132" s="190"/>
      <c r="G132" s="190"/>
      <c r="H132" s="190"/>
      <c r="I132" s="190"/>
      <c r="J132" s="190"/>
    </row>
    <row r="133" spans="2:10" x14ac:dyDescent="0.2">
      <c r="B133" s="190"/>
      <c r="C133" s="190"/>
      <c r="D133" s="190"/>
      <c r="E133" s="190"/>
      <c r="F133" s="190"/>
      <c r="G133" s="190"/>
      <c r="H133" s="190"/>
      <c r="I133" s="190"/>
      <c r="J133" s="190"/>
    </row>
    <row r="134" spans="2:10" x14ac:dyDescent="0.2">
      <c r="B134" s="190"/>
      <c r="C134" s="190"/>
      <c r="D134" s="190"/>
      <c r="E134" s="190"/>
      <c r="F134" s="190"/>
      <c r="G134" s="190"/>
      <c r="H134" s="190"/>
      <c r="I134" s="190"/>
      <c r="J134" s="190"/>
    </row>
    <row r="135" spans="2:10" x14ac:dyDescent="0.2">
      <c r="B135" s="190"/>
      <c r="C135" s="190"/>
      <c r="D135" s="190"/>
      <c r="E135" s="190"/>
      <c r="F135" s="190"/>
      <c r="G135" s="190"/>
      <c r="H135" s="190"/>
      <c r="I135" s="190"/>
      <c r="J135" s="190"/>
    </row>
    <row r="136" spans="2:10" x14ac:dyDescent="0.2">
      <c r="B136" s="190"/>
      <c r="C136" s="190"/>
      <c r="D136" s="190"/>
      <c r="E136" s="190"/>
      <c r="F136" s="190"/>
      <c r="G136" s="190"/>
      <c r="H136" s="190"/>
      <c r="I136" s="190"/>
      <c r="J136" s="190"/>
    </row>
    <row r="137" spans="2:10" x14ac:dyDescent="0.2">
      <c r="B137" s="190"/>
      <c r="C137" s="190"/>
      <c r="D137" s="190"/>
      <c r="E137" s="190"/>
      <c r="F137" s="190"/>
      <c r="G137" s="190"/>
      <c r="H137" s="190"/>
      <c r="I137" s="190"/>
      <c r="J137" s="190"/>
    </row>
    <row r="138" spans="2:10" x14ac:dyDescent="0.2">
      <c r="B138" s="190"/>
      <c r="C138" s="190"/>
      <c r="D138" s="190"/>
      <c r="E138" s="190"/>
      <c r="F138" s="190"/>
      <c r="G138" s="190"/>
      <c r="H138" s="190"/>
      <c r="I138" s="190"/>
      <c r="J138" s="190"/>
    </row>
    <row r="139" spans="2:10" x14ac:dyDescent="0.2">
      <c r="B139" s="190"/>
      <c r="C139" s="190"/>
      <c r="D139" s="190"/>
      <c r="E139" s="190"/>
      <c r="F139" s="190"/>
      <c r="G139" s="190"/>
      <c r="H139" s="190"/>
      <c r="I139" s="190"/>
      <c r="J139" s="190"/>
    </row>
    <row r="140" spans="2:10" x14ac:dyDescent="0.2">
      <c r="B140" s="190"/>
      <c r="C140" s="190"/>
      <c r="D140" s="190"/>
      <c r="E140" s="190"/>
      <c r="F140" s="190"/>
      <c r="G140" s="190"/>
      <c r="H140" s="190"/>
      <c r="I140" s="190"/>
      <c r="J140" s="190"/>
    </row>
    <row r="141" spans="2:10" x14ac:dyDescent="0.2">
      <c r="B141" s="190"/>
      <c r="C141" s="190"/>
      <c r="D141" s="190"/>
      <c r="E141" s="190"/>
      <c r="F141" s="190"/>
      <c r="G141" s="190"/>
      <c r="H141" s="190"/>
      <c r="I141" s="190"/>
      <c r="J141" s="190"/>
    </row>
    <row r="142" spans="2:10" x14ac:dyDescent="0.2">
      <c r="B142" s="190"/>
      <c r="C142" s="190"/>
      <c r="D142" s="190"/>
      <c r="E142" s="190"/>
      <c r="F142" s="190"/>
      <c r="G142" s="190"/>
      <c r="H142" s="190"/>
      <c r="I142" s="190"/>
      <c r="J142" s="190"/>
    </row>
    <row r="143" spans="2:10" x14ac:dyDescent="0.2">
      <c r="B143" s="190"/>
      <c r="C143" s="190"/>
      <c r="D143" s="190"/>
      <c r="E143" s="190"/>
      <c r="F143" s="190"/>
      <c r="G143" s="190"/>
      <c r="H143" s="190"/>
      <c r="I143" s="190"/>
      <c r="J143" s="190"/>
    </row>
    <row r="144" spans="2:10" x14ac:dyDescent="0.2">
      <c r="B144" s="190"/>
      <c r="C144" s="190"/>
      <c r="D144" s="190"/>
      <c r="E144" s="190"/>
      <c r="F144" s="190"/>
      <c r="G144" s="190"/>
      <c r="H144" s="190"/>
      <c r="I144" s="190"/>
      <c r="J144" s="190"/>
    </row>
    <row r="145" spans="2:10" x14ac:dyDescent="0.2">
      <c r="B145" s="190"/>
      <c r="C145" s="190"/>
      <c r="D145" s="190"/>
      <c r="E145" s="190"/>
      <c r="F145" s="190"/>
      <c r="G145" s="190"/>
      <c r="H145" s="190"/>
      <c r="I145" s="190"/>
      <c r="J145" s="190"/>
    </row>
    <row r="146" spans="2:10" x14ac:dyDescent="0.2">
      <c r="B146" s="190"/>
      <c r="C146" s="190"/>
      <c r="D146" s="190"/>
      <c r="E146" s="190"/>
      <c r="F146" s="190"/>
      <c r="G146" s="190"/>
      <c r="H146" s="190"/>
      <c r="I146" s="190"/>
      <c r="J146" s="190"/>
    </row>
    <row r="147" spans="2:10" x14ac:dyDescent="0.2">
      <c r="B147" s="190"/>
      <c r="C147" s="190"/>
      <c r="D147" s="190"/>
      <c r="E147" s="190"/>
      <c r="F147" s="190"/>
      <c r="G147" s="190"/>
      <c r="H147" s="190"/>
      <c r="I147" s="190"/>
      <c r="J147" s="190"/>
    </row>
    <row r="148" spans="2:10" x14ac:dyDescent="0.2">
      <c r="B148" s="190"/>
      <c r="C148" s="190"/>
      <c r="D148" s="190"/>
      <c r="E148" s="190"/>
      <c r="F148" s="190"/>
      <c r="G148" s="190"/>
      <c r="H148" s="190"/>
      <c r="I148" s="190"/>
      <c r="J148" s="190"/>
    </row>
    <row r="149" spans="2:10" x14ac:dyDescent="0.2">
      <c r="B149" s="190"/>
      <c r="C149" s="190"/>
      <c r="D149" s="190"/>
      <c r="E149" s="190"/>
      <c r="F149" s="190"/>
      <c r="G149" s="190"/>
      <c r="H149" s="190"/>
      <c r="I149" s="190"/>
      <c r="J149" s="190"/>
    </row>
    <row r="150" spans="2:10" x14ac:dyDescent="0.2">
      <c r="B150" s="190"/>
      <c r="C150" s="190"/>
      <c r="D150" s="190"/>
      <c r="E150" s="190"/>
      <c r="F150" s="190"/>
      <c r="G150" s="190"/>
      <c r="H150" s="190"/>
      <c r="I150" s="190"/>
      <c r="J150" s="190"/>
    </row>
    <row r="151" spans="2:10" x14ac:dyDescent="0.2">
      <c r="B151" s="190"/>
      <c r="C151" s="190"/>
      <c r="D151" s="190"/>
      <c r="E151" s="190"/>
      <c r="F151" s="190"/>
      <c r="G151" s="190"/>
      <c r="H151" s="190"/>
      <c r="I151" s="190"/>
      <c r="J151" s="190"/>
    </row>
    <row r="152" spans="2:10" x14ac:dyDescent="0.2">
      <c r="B152" s="190"/>
      <c r="C152" s="190"/>
      <c r="D152" s="190"/>
      <c r="E152" s="190"/>
      <c r="F152" s="190"/>
      <c r="G152" s="190"/>
      <c r="H152" s="190"/>
      <c r="I152" s="190"/>
      <c r="J152" s="190"/>
    </row>
    <row r="153" spans="2:10" x14ac:dyDescent="0.2">
      <c r="B153" s="190"/>
      <c r="C153" s="190"/>
      <c r="D153" s="190"/>
      <c r="E153" s="190"/>
      <c r="F153" s="190"/>
      <c r="G153" s="190"/>
      <c r="H153" s="190"/>
      <c r="I153" s="190"/>
      <c r="J153" s="190"/>
    </row>
    <row r="154" spans="2:10" x14ac:dyDescent="0.2">
      <c r="B154" s="190"/>
      <c r="C154" s="190"/>
      <c r="D154" s="190"/>
      <c r="E154" s="190"/>
      <c r="F154" s="190"/>
      <c r="G154" s="190"/>
      <c r="H154" s="190"/>
      <c r="I154" s="190"/>
      <c r="J154" s="190"/>
    </row>
    <row r="155" spans="2:10" x14ac:dyDescent="0.2">
      <c r="B155" s="190"/>
      <c r="C155" s="190"/>
      <c r="D155" s="190"/>
      <c r="E155" s="190"/>
      <c r="F155" s="190"/>
      <c r="G155" s="190"/>
      <c r="H155" s="190"/>
      <c r="I155" s="190"/>
      <c r="J155" s="190"/>
    </row>
    <row r="156" spans="2:10" x14ac:dyDescent="0.2">
      <c r="B156" s="190"/>
      <c r="C156" s="190"/>
      <c r="D156" s="190"/>
      <c r="E156" s="190"/>
      <c r="F156" s="190"/>
      <c r="G156" s="190"/>
      <c r="H156" s="190"/>
      <c r="I156" s="190"/>
      <c r="J156" s="190"/>
    </row>
    <row r="157" spans="2:10" x14ac:dyDescent="0.2">
      <c r="B157" s="190"/>
      <c r="C157" s="190"/>
      <c r="D157" s="190"/>
      <c r="E157" s="190"/>
      <c r="F157" s="190"/>
      <c r="G157" s="190"/>
      <c r="H157" s="190"/>
      <c r="I157" s="190"/>
      <c r="J157" s="190"/>
    </row>
    <row r="158" spans="2:10" x14ac:dyDescent="0.2">
      <c r="B158" s="190"/>
      <c r="C158" s="190"/>
      <c r="D158" s="190"/>
      <c r="E158" s="190"/>
      <c r="F158" s="190"/>
      <c r="G158" s="190"/>
      <c r="H158" s="190"/>
      <c r="I158" s="190"/>
      <c r="J158" s="190"/>
    </row>
    <row r="159" spans="2:10" x14ac:dyDescent="0.2">
      <c r="B159" s="190"/>
      <c r="C159" s="190"/>
      <c r="D159" s="190"/>
      <c r="E159" s="190"/>
      <c r="F159" s="190"/>
      <c r="G159" s="190"/>
      <c r="H159" s="190"/>
      <c r="I159" s="190"/>
      <c r="J159" s="190"/>
    </row>
    <row r="160" spans="2:10" x14ac:dyDescent="0.2">
      <c r="B160" s="190"/>
      <c r="C160" s="190"/>
      <c r="D160" s="190"/>
      <c r="E160" s="190"/>
      <c r="F160" s="190"/>
      <c r="G160" s="190"/>
      <c r="H160" s="190"/>
      <c r="I160" s="190"/>
      <c r="J160" s="190"/>
    </row>
    <row r="161" spans="2:10" x14ac:dyDescent="0.2">
      <c r="B161" s="190"/>
      <c r="C161" s="190"/>
      <c r="D161" s="190"/>
      <c r="E161" s="190"/>
      <c r="F161" s="190"/>
      <c r="G161" s="190"/>
      <c r="H161" s="190"/>
      <c r="I161" s="190"/>
      <c r="J161" s="190"/>
    </row>
    <row r="162" spans="2:10" x14ac:dyDescent="0.2">
      <c r="B162" s="190"/>
      <c r="C162" s="190"/>
      <c r="D162" s="190"/>
      <c r="E162" s="190"/>
      <c r="F162" s="190"/>
      <c r="G162" s="190"/>
      <c r="H162" s="190"/>
      <c r="I162" s="190"/>
      <c r="J162" s="190"/>
    </row>
    <row r="163" spans="2:10" x14ac:dyDescent="0.2">
      <c r="B163" s="190"/>
      <c r="C163" s="190"/>
      <c r="D163" s="190"/>
      <c r="E163" s="190"/>
      <c r="F163" s="190"/>
      <c r="G163" s="190"/>
      <c r="H163" s="190"/>
      <c r="I163" s="190"/>
      <c r="J163" s="190"/>
    </row>
    <row r="164" spans="2:10" x14ac:dyDescent="0.2">
      <c r="B164" s="190"/>
      <c r="C164" s="190"/>
      <c r="D164" s="190"/>
      <c r="E164" s="190"/>
      <c r="F164" s="190"/>
      <c r="G164" s="190"/>
      <c r="H164" s="190"/>
      <c r="I164" s="190"/>
      <c r="J164" s="190"/>
    </row>
    <row r="165" spans="2:10" x14ac:dyDescent="0.2">
      <c r="B165" s="190"/>
      <c r="C165" s="190"/>
      <c r="D165" s="190"/>
      <c r="E165" s="190"/>
      <c r="F165" s="190"/>
      <c r="G165" s="190"/>
      <c r="H165" s="190"/>
      <c r="I165" s="190"/>
      <c r="J165" s="190"/>
    </row>
    <row r="166" spans="2:10" x14ac:dyDescent="0.2">
      <c r="B166" s="190"/>
      <c r="C166" s="190"/>
      <c r="D166" s="190"/>
      <c r="E166" s="190"/>
      <c r="F166" s="190"/>
      <c r="G166" s="190"/>
      <c r="H166" s="190"/>
      <c r="I166" s="190"/>
      <c r="J166" s="190"/>
    </row>
    <row r="167" spans="2:10" x14ac:dyDescent="0.2">
      <c r="B167" s="190"/>
      <c r="C167" s="190"/>
      <c r="D167" s="190"/>
      <c r="E167" s="190"/>
      <c r="F167" s="190"/>
      <c r="G167" s="190"/>
      <c r="H167" s="190"/>
      <c r="I167" s="190"/>
      <c r="J167" s="190"/>
    </row>
    <row r="168" spans="2:10" x14ac:dyDescent="0.2">
      <c r="B168" s="190"/>
      <c r="C168" s="190"/>
      <c r="D168" s="190"/>
      <c r="E168" s="190"/>
      <c r="F168" s="190"/>
      <c r="G168" s="190"/>
      <c r="H168" s="190"/>
      <c r="I168" s="190"/>
      <c r="J168" s="190"/>
    </row>
    <row r="169" spans="2:10" x14ac:dyDescent="0.2">
      <c r="B169" s="190"/>
      <c r="C169" s="190"/>
      <c r="D169" s="190"/>
      <c r="E169" s="190"/>
      <c r="F169" s="190"/>
      <c r="G169" s="190"/>
      <c r="H169" s="190"/>
      <c r="I169" s="190"/>
      <c r="J169" s="190"/>
    </row>
    <row r="170" spans="2:10" x14ac:dyDescent="0.2">
      <c r="B170" s="190"/>
      <c r="C170" s="190"/>
      <c r="D170" s="190"/>
      <c r="E170" s="190"/>
      <c r="F170" s="190"/>
      <c r="G170" s="190"/>
      <c r="H170" s="190"/>
      <c r="I170" s="190"/>
      <c r="J170" s="190"/>
    </row>
    <row r="171" spans="2:10" x14ac:dyDescent="0.2">
      <c r="B171" s="190"/>
      <c r="C171" s="190"/>
      <c r="D171" s="190"/>
      <c r="E171" s="190"/>
      <c r="F171" s="190"/>
      <c r="G171" s="190"/>
      <c r="H171" s="190"/>
      <c r="I171" s="190"/>
      <c r="J171" s="190"/>
    </row>
    <row r="172" spans="2:10" x14ac:dyDescent="0.2">
      <c r="B172" s="190"/>
      <c r="C172" s="190"/>
      <c r="D172" s="190"/>
      <c r="E172" s="190"/>
      <c r="F172" s="190"/>
      <c r="G172" s="190"/>
      <c r="H172" s="190"/>
      <c r="I172" s="190"/>
      <c r="J172" s="190"/>
    </row>
    <row r="173" spans="2:10" x14ac:dyDescent="0.2">
      <c r="B173" s="190"/>
      <c r="C173" s="190"/>
      <c r="D173" s="190"/>
      <c r="E173" s="190"/>
      <c r="F173" s="190"/>
      <c r="G173" s="190"/>
      <c r="H173" s="190"/>
      <c r="I173" s="190"/>
      <c r="J173" s="190"/>
    </row>
    <row r="174" spans="2:10" x14ac:dyDescent="0.2">
      <c r="B174" s="190"/>
      <c r="C174" s="190"/>
      <c r="D174" s="190"/>
      <c r="E174" s="190"/>
      <c r="F174" s="190"/>
      <c r="G174" s="190"/>
      <c r="H174" s="190"/>
      <c r="I174" s="190"/>
      <c r="J174" s="190"/>
    </row>
    <row r="175" spans="2:10" x14ac:dyDescent="0.2">
      <c r="B175" s="190"/>
      <c r="C175" s="190"/>
      <c r="D175" s="190"/>
      <c r="E175" s="190"/>
      <c r="F175" s="190"/>
      <c r="G175" s="190"/>
      <c r="H175" s="190"/>
      <c r="I175" s="190"/>
      <c r="J175" s="190"/>
    </row>
    <row r="176" spans="2:10" x14ac:dyDescent="0.2">
      <c r="B176" s="190"/>
      <c r="C176" s="190"/>
      <c r="D176" s="190"/>
      <c r="E176" s="190"/>
      <c r="F176" s="190"/>
      <c r="G176" s="190"/>
      <c r="H176" s="190"/>
      <c r="I176" s="190"/>
      <c r="J176" s="190"/>
    </row>
    <row r="177" spans="2:10" x14ac:dyDescent="0.2">
      <c r="B177" s="190"/>
      <c r="C177" s="190"/>
      <c r="D177" s="190"/>
      <c r="E177" s="190"/>
      <c r="F177" s="190"/>
      <c r="G177" s="190"/>
      <c r="H177" s="190"/>
      <c r="I177" s="190"/>
      <c r="J177" s="190"/>
    </row>
    <row r="178" spans="2:10" x14ac:dyDescent="0.2">
      <c r="B178" s="190"/>
      <c r="C178" s="190"/>
      <c r="D178" s="190"/>
      <c r="E178" s="190"/>
      <c r="F178" s="190"/>
      <c r="G178" s="190"/>
      <c r="H178" s="190"/>
      <c r="I178" s="190"/>
      <c r="J178" s="190"/>
    </row>
    <row r="179" spans="2:10" x14ac:dyDescent="0.2">
      <c r="B179" s="190"/>
      <c r="C179" s="190"/>
      <c r="D179" s="190"/>
      <c r="E179" s="190"/>
      <c r="F179" s="190"/>
      <c r="G179" s="190"/>
      <c r="H179" s="190"/>
      <c r="I179" s="190"/>
      <c r="J179" s="190"/>
    </row>
    <row r="180" spans="2:10" x14ac:dyDescent="0.2">
      <c r="B180" s="190"/>
      <c r="C180" s="190"/>
      <c r="D180" s="190"/>
      <c r="E180" s="190"/>
      <c r="F180" s="190"/>
      <c r="G180" s="190"/>
      <c r="H180" s="190"/>
      <c r="I180" s="190"/>
      <c r="J180" s="190"/>
    </row>
    <row r="181" spans="2:10" x14ac:dyDescent="0.2">
      <c r="B181" s="190"/>
      <c r="C181" s="190"/>
      <c r="D181" s="190"/>
      <c r="E181" s="190"/>
      <c r="F181" s="190"/>
      <c r="G181" s="190"/>
      <c r="H181" s="190"/>
      <c r="I181" s="190"/>
      <c r="J181" s="190"/>
    </row>
    <row r="182" spans="2:10" x14ac:dyDescent="0.2">
      <c r="B182" s="190"/>
      <c r="C182" s="190"/>
      <c r="D182" s="190"/>
      <c r="E182" s="190"/>
      <c r="F182" s="190"/>
      <c r="G182" s="190"/>
      <c r="H182" s="190"/>
      <c r="I182" s="190"/>
      <c r="J182" s="190"/>
    </row>
    <row r="183" spans="2:10" x14ac:dyDescent="0.2">
      <c r="B183" s="190"/>
      <c r="C183" s="190"/>
      <c r="D183" s="190"/>
      <c r="E183" s="190"/>
      <c r="F183" s="190"/>
      <c r="G183" s="190"/>
      <c r="H183" s="190"/>
      <c r="I183" s="190"/>
      <c r="J183" s="190"/>
    </row>
    <row r="184" spans="2:10" x14ac:dyDescent="0.2">
      <c r="B184" s="190"/>
      <c r="C184" s="190"/>
      <c r="D184" s="190"/>
      <c r="E184" s="190"/>
      <c r="F184" s="190"/>
      <c r="G184" s="190"/>
      <c r="H184" s="190"/>
      <c r="I184" s="190"/>
      <c r="J184" s="190"/>
    </row>
    <row r="185" spans="2:10" x14ac:dyDescent="0.2">
      <c r="B185" s="190"/>
      <c r="C185" s="190"/>
      <c r="D185" s="190"/>
      <c r="E185" s="190"/>
      <c r="F185" s="190"/>
      <c r="G185" s="190"/>
      <c r="H185" s="190"/>
      <c r="I185" s="190"/>
      <c r="J185" s="190"/>
    </row>
    <row r="186" spans="2:10" x14ac:dyDescent="0.2">
      <c r="B186" s="190"/>
      <c r="C186" s="190"/>
      <c r="D186" s="190"/>
      <c r="E186" s="190"/>
      <c r="F186" s="190"/>
      <c r="G186" s="190"/>
      <c r="H186" s="190"/>
      <c r="I186" s="190"/>
      <c r="J186" s="190"/>
    </row>
    <row r="187" spans="2:10" x14ac:dyDescent="0.2">
      <c r="B187" s="190"/>
      <c r="C187" s="190"/>
      <c r="D187" s="190"/>
      <c r="E187" s="190"/>
      <c r="F187" s="190"/>
      <c r="G187" s="190"/>
      <c r="H187" s="190"/>
      <c r="I187" s="190"/>
      <c r="J187" s="190"/>
    </row>
    <row r="188" spans="2:10" x14ac:dyDescent="0.2">
      <c r="B188" s="190"/>
      <c r="C188" s="190"/>
      <c r="D188" s="190"/>
      <c r="E188" s="190"/>
      <c r="F188" s="190"/>
      <c r="G188" s="190"/>
      <c r="H188" s="190"/>
      <c r="I188" s="190"/>
      <c r="J188" s="190"/>
    </row>
    <row r="189" spans="2:10" x14ac:dyDescent="0.2">
      <c r="B189" s="190"/>
      <c r="C189" s="190"/>
      <c r="D189" s="190"/>
      <c r="E189" s="190"/>
      <c r="F189" s="190"/>
      <c r="G189" s="190"/>
      <c r="H189" s="190"/>
      <c r="I189" s="190"/>
      <c r="J189" s="190"/>
    </row>
    <row r="190" spans="2:10" x14ac:dyDescent="0.2">
      <c r="B190" s="190"/>
      <c r="C190" s="190"/>
      <c r="D190" s="190"/>
      <c r="E190" s="190"/>
      <c r="F190" s="190"/>
      <c r="G190" s="190"/>
      <c r="H190" s="190"/>
      <c r="I190" s="190"/>
      <c r="J190" s="190"/>
    </row>
    <row r="191" spans="2:10" x14ac:dyDescent="0.2">
      <c r="B191" s="190"/>
      <c r="C191" s="190"/>
      <c r="D191" s="190"/>
      <c r="E191" s="190"/>
      <c r="F191" s="190"/>
      <c r="G191" s="190"/>
      <c r="H191" s="190"/>
      <c r="I191" s="190"/>
      <c r="J191" s="190"/>
    </row>
    <row r="192" spans="2:10" x14ac:dyDescent="0.2">
      <c r="B192" s="190"/>
      <c r="C192" s="190"/>
      <c r="D192" s="190"/>
      <c r="E192" s="190"/>
      <c r="F192" s="190"/>
      <c r="G192" s="190"/>
      <c r="H192" s="190"/>
      <c r="I192" s="190"/>
      <c r="J192" s="190"/>
    </row>
    <row r="193" spans="2:10" x14ac:dyDescent="0.2">
      <c r="B193" s="190"/>
      <c r="C193" s="190"/>
      <c r="D193" s="190"/>
      <c r="E193" s="190"/>
      <c r="F193" s="190"/>
      <c r="G193" s="190"/>
      <c r="H193" s="190"/>
      <c r="I193" s="190"/>
      <c r="J193" s="190"/>
    </row>
    <row r="194" spans="2:10" x14ac:dyDescent="0.2">
      <c r="B194" s="190"/>
      <c r="C194" s="190"/>
      <c r="D194" s="190"/>
      <c r="E194" s="190"/>
      <c r="F194" s="190"/>
      <c r="G194" s="190"/>
      <c r="H194" s="190"/>
      <c r="I194" s="190"/>
      <c r="J194" s="190"/>
    </row>
    <row r="195" spans="2:10" x14ac:dyDescent="0.2">
      <c r="B195" s="190"/>
      <c r="C195" s="190"/>
      <c r="D195" s="190"/>
      <c r="E195" s="190"/>
      <c r="F195" s="190"/>
      <c r="G195" s="190"/>
      <c r="H195" s="190"/>
      <c r="I195" s="190"/>
      <c r="J195" s="190"/>
    </row>
    <row r="196" spans="2:10" x14ac:dyDescent="0.2">
      <c r="B196" s="190"/>
      <c r="C196" s="190"/>
      <c r="D196" s="190"/>
      <c r="E196" s="190"/>
      <c r="F196" s="190"/>
      <c r="G196" s="190"/>
      <c r="H196" s="190"/>
      <c r="I196" s="190"/>
      <c r="J196" s="190"/>
    </row>
    <row r="197" spans="2:10" x14ac:dyDescent="0.2">
      <c r="B197" s="190"/>
      <c r="C197" s="190"/>
      <c r="D197" s="190"/>
      <c r="E197" s="190"/>
      <c r="F197" s="190"/>
      <c r="G197" s="190"/>
      <c r="H197" s="190"/>
      <c r="I197" s="190"/>
      <c r="J197" s="190"/>
    </row>
    <row r="198" spans="2:10" x14ac:dyDescent="0.2">
      <c r="B198" s="190"/>
      <c r="C198" s="190"/>
      <c r="D198" s="190"/>
      <c r="E198" s="190"/>
      <c r="F198" s="190"/>
      <c r="G198" s="190"/>
      <c r="H198" s="190"/>
      <c r="I198" s="190"/>
      <c r="J198" s="190"/>
    </row>
    <row r="199" spans="2:10" x14ac:dyDescent="0.2">
      <c r="B199" s="190"/>
      <c r="C199" s="190"/>
      <c r="D199" s="190"/>
      <c r="E199" s="190"/>
      <c r="F199" s="190"/>
      <c r="G199" s="190"/>
      <c r="H199" s="190"/>
      <c r="I199" s="190"/>
      <c r="J199" s="190"/>
    </row>
    <row r="200" spans="2:10" x14ac:dyDescent="0.2">
      <c r="B200" s="190"/>
      <c r="C200" s="190"/>
      <c r="D200" s="190"/>
      <c r="E200" s="190"/>
      <c r="F200" s="190"/>
      <c r="G200" s="190"/>
      <c r="H200" s="190"/>
      <c r="I200" s="190"/>
      <c r="J200" s="190"/>
    </row>
    <row r="201" spans="2:10" x14ac:dyDescent="0.2">
      <c r="B201" s="190"/>
      <c r="C201" s="190"/>
      <c r="D201" s="190"/>
      <c r="E201" s="190"/>
      <c r="F201" s="190"/>
      <c r="G201" s="190"/>
      <c r="H201" s="190"/>
      <c r="I201" s="190"/>
      <c r="J201" s="190"/>
    </row>
    <row r="202" spans="2:10" x14ac:dyDescent="0.2">
      <c r="B202" s="190"/>
      <c r="C202" s="190"/>
      <c r="D202" s="190"/>
      <c r="E202" s="190"/>
      <c r="F202" s="190"/>
      <c r="G202" s="190"/>
      <c r="H202" s="190"/>
      <c r="I202" s="190"/>
      <c r="J202" s="190"/>
    </row>
    <row r="203" spans="2:10" x14ac:dyDescent="0.2">
      <c r="B203" s="190"/>
      <c r="C203" s="190"/>
      <c r="D203" s="190"/>
      <c r="E203" s="190"/>
      <c r="F203" s="190"/>
      <c r="G203" s="190"/>
      <c r="H203" s="190"/>
      <c r="I203" s="190"/>
      <c r="J203" s="190"/>
    </row>
    <row r="204" spans="2:10" x14ac:dyDescent="0.2">
      <c r="B204" s="190"/>
      <c r="C204" s="190"/>
      <c r="D204" s="190"/>
      <c r="E204" s="190"/>
      <c r="F204" s="190"/>
      <c r="G204" s="190"/>
      <c r="H204" s="190"/>
      <c r="I204" s="190"/>
      <c r="J204" s="190"/>
    </row>
    <row r="205" spans="2:10" x14ac:dyDescent="0.2">
      <c r="B205" s="190"/>
      <c r="C205" s="190"/>
      <c r="D205" s="190"/>
      <c r="E205" s="190"/>
      <c r="F205" s="190"/>
      <c r="G205" s="190"/>
      <c r="H205" s="190"/>
      <c r="I205" s="190"/>
      <c r="J205" s="190"/>
    </row>
    <row r="206" spans="2:10" x14ac:dyDescent="0.2">
      <c r="B206" s="190"/>
      <c r="C206" s="190"/>
      <c r="D206" s="190"/>
      <c r="E206" s="190"/>
      <c r="F206" s="190"/>
      <c r="G206" s="190"/>
      <c r="H206" s="190"/>
      <c r="I206" s="190"/>
      <c r="J206" s="190"/>
    </row>
    <row r="207" spans="2:10" x14ac:dyDescent="0.2">
      <c r="B207" s="190"/>
      <c r="C207" s="190"/>
      <c r="D207" s="190"/>
      <c r="E207" s="190"/>
      <c r="F207" s="190"/>
      <c r="G207" s="190"/>
      <c r="H207" s="190"/>
      <c r="I207" s="190"/>
      <c r="J207" s="190"/>
    </row>
  </sheetData>
  <mergeCells count="7">
    <mergeCell ref="A3:A4"/>
    <mergeCell ref="B3:J3"/>
    <mergeCell ref="A61:L61"/>
    <mergeCell ref="A62:L62"/>
    <mergeCell ref="A1:M1"/>
    <mergeCell ref="K3:M3"/>
    <mergeCell ref="L2:M2"/>
  </mergeCells>
  <phoneticPr fontId="3" type="noConversion"/>
  <printOptions horizontalCentered="1"/>
  <pageMargins left="0.6" right="0.6" top="0.8" bottom="0.8" header="0.25" footer="0.25"/>
  <pageSetup paperSize="138" scale="48" fitToHeight="0" orientation="landscape" r:id="rId1"/>
  <rowBreaks count="1" manualBreakCount="1">
    <brk id="37"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88"/>
  <sheetViews>
    <sheetView view="pageBreakPreview" zoomScaleNormal="100" zoomScaleSheetLayoutView="100" workbookViewId="0">
      <selection sqref="A1:M1"/>
    </sheetView>
  </sheetViews>
  <sheetFormatPr defaultColWidth="9.140625" defaultRowHeight="12.75" x14ac:dyDescent="0.2"/>
  <cols>
    <col min="1" max="1" width="58.42578125" style="185" bestFit="1" customWidth="1"/>
    <col min="2" max="6" width="16.140625" style="185" customWidth="1"/>
    <col min="7" max="9" width="16.140625" style="179" customWidth="1"/>
    <col min="10" max="10" width="16.140625" style="185" customWidth="1"/>
    <col min="11" max="11" width="16.140625" style="179" customWidth="1"/>
    <col min="12" max="12" width="17" style="185" customWidth="1"/>
    <col min="13" max="13" width="17.140625" style="185" customWidth="1"/>
    <col min="14" max="16384" width="9.140625" style="185"/>
  </cols>
  <sheetData>
    <row r="1" spans="1:13" ht="30.75" x14ac:dyDescent="0.75">
      <c r="A1" s="367" t="s">
        <v>415</v>
      </c>
      <c r="B1" s="367"/>
      <c r="C1" s="367"/>
      <c r="D1" s="367"/>
      <c r="E1" s="367"/>
      <c r="F1" s="367"/>
      <c r="G1" s="367"/>
      <c r="H1" s="367"/>
      <c r="I1" s="367"/>
      <c r="J1" s="367"/>
      <c r="K1" s="367"/>
      <c r="L1" s="367"/>
      <c r="M1" s="367"/>
    </row>
    <row r="2" spans="1:13" ht="28.5" x14ac:dyDescent="0.7">
      <c r="A2" s="153"/>
      <c r="B2" s="153"/>
      <c r="C2" s="153"/>
      <c r="D2" s="153"/>
      <c r="E2" s="153"/>
      <c r="F2" s="153"/>
      <c r="G2" s="153"/>
      <c r="H2" s="153"/>
      <c r="I2" s="153"/>
      <c r="J2" s="153"/>
      <c r="K2" s="153"/>
      <c r="L2" s="153"/>
      <c r="M2" s="145" t="s">
        <v>226</v>
      </c>
    </row>
    <row r="3" spans="1:13" s="184" customFormat="1" ht="23.25" x14ac:dyDescent="0.6">
      <c r="A3" s="430" t="s">
        <v>0</v>
      </c>
      <c r="B3" s="431" t="s">
        <v>23</v>
      </c>
      <c r="C3" s="431"/>
      <c r="D3" s="431"/>
      <c r="E3" s="431"/>
      <c r="F3" s="431"/>
      <c r="G3" s="431"/>
      <c r="H3" s="431"/>
      <c r="I3" s="431"/>
      <c r="J3" s="431"/>
      <c r="K3" s="431" t="s">
        <v>272</v>
      </c>
      <c r="L3" s="431"/>
      <c r="M3" s="431"/>
    </row>
    <row r="4" spans="1:13" s="184" customFormat="1" ht="23.25" x14ac:dyDescent="0.6">
      <c r="A4" s="430"/>
      <c r="B4" s="157" t="s">
        <v>84</v>
      </c>
      <c r="C4" s="157" t="s">
        <v>105</v>
      </c>
      <c r="D4" s="157" t="s">
        <v>109</v>
      </c>
      <c r="E4" s="157" t="s">
        <v>112</v>
      </c>
      <c r="F4" s="157" t="s">
        <v>118</v>
      </c>
      <c r="G4" s="158" t="s">
        <v>210</v>
      </c>
      <c r="H4" s="158" t="s">
        <v>237</v>
      </c>
      <c r="I4" s="157" t="s">
        <v>253</v>
      </c>
      <c r="J4" s="157" t="s">
        <v>385</v>
      </c>
      <c r="K4" s="158" t="s">
        <v>253</v>
      </c>
      <c r="L4" s="158" t="s">
        <v>321</v>
      </c>
      <c r="M4" s="158" t="s">
        <v>364</v>
      </c>
    </row>
    <row r="5" spans="1:13" s="178" customFormat="1" ht="19.5" x14ac:dyDescent="0.5">
      <c r="A5" s="306" t="s">
        <v>120</v>
      </c>
      <c r="B5" s="307">
        <v>5.6862093049999993</v>
      </c>
      <c r="C5" s="307">
        <v>23.422472646999999</v>
      </c>
      <c r="D5" s="307">
        <v>126.69033311300001</v>
      </c>
      <c r="E5" s="307">
        <v>8.2659043710000013</v>
      </c>
      <c r="F5" s="307">
        <v>96.241160256000001</v>
      </c>
      <c r="G5" s="45">
        <v>935.63586689500028</v>
      </c>
      <c r="H5" s="45">
        <v>819.31</v>
      </c>
      <c r="I5" s="45">
        <v>5229.99</v>
      </c>
      <c r="J5" s="45">
        <v>2268.6499999999996</v>
      </c>
      <c r="K5" s="45">
        <v>1934.8600000000001</v>
      </c>
      <c r="L5" s="45">
        <v>694.01</v>
      </c>
      <c r="M5" s="45">
        <v>929.44052308999994</v>
      </c>
    </row>
    <row r="6" spans="1:13" ht="19.5" x14ac:dyDescent="0.5">
      <c r="A6" s="90" t="s">
        <v>121</v>
      </c>
      <c r="B6" s="23">
        <v>0</v>
      </c>
      <c r="C6" s="23">
        <v>0</v>
      </c>
      <c r="D6" s="23">
        <v>0</v>
      </c>
      <c r="E6" s="23">
        <v>0</v>
      </c>
      <c r="F6" s="23">
        <v>50</v>
      </c>
      <c r="G6" s="23">
        <v>7.3827882260000006</v>
      </c>
      <c r="H6" s="23">
        <v>0</v>
      </c>
      <c r="I6" s="23">
        <v>0</v>
      </c>
      <c r="J6" s="23">
        <v>0</v>
      </c>
      <c r="K6" s="23">
        <v>0</v>
      </c>
      <c r="L6" s="23">
        <v>0</v>
      </c>
      <c r="M6" s="23">
        <v>0</v>
      </c>
    </row>
    <row r="7" spans="1:13" ht="19.5" x14ac:dyDescent="0.5">
      <c r="A7" s="90" t="s">
        <v>122</v>
      </c>
      <c r="B7" s="23">
        <v>0</v>
      </c>
      <c r="C7" s="23">
        <v>0</v>
      </c>
      <c r="D7" s="23">
        <v>0</v>
      </c>
      <c r="E7" s="23">
        <v>5.1809494709999999</v>
      </c>
      <c r="F7" s="23">
        <v>31.984157199999999</v>
      </c>
      <c r="G7" s="23">
        <v>0.30244409999999999</v>
      </c>
      <c r="H7" s="23">
        <v>2</v>
      </c>
      <c r="I7" s="23">
        <v>9.1999999999999993</v>
      </c>
      <c r="J7" s="23">
        <v>0</v>
      </c>
      <c r="K7" s="23">
        <v>0.19</v>
      </c>
      <c r="L7" s="23">
        <v>0</v>
      </c>
      <c r="M7" s="23">
        <v>0</v>
      </c>
    </row>
    <row r="8" spans="1:13" ht="19.5" x14ac:dyDescent="0.5">
      <c r="A8" s="90" t="s">
        <v>123</v>
      </c>
      <c r="B8" s="23">
        <v>5.6862093049999993</v>
      </c>
      <c r="C8" s="23">
        <v>5.5848726470000001</v>
      </c>
      <c r="D8" s="23">
        <v>21.4782504</v>
      </c>
      <c r="E8" s="23">
        <v>3.0849549000000001</v>
      </c>
      <c r="F8" s="23">
        <v>14.257003056</v>
      </c>
      <c r="G8" s="23">
        <v>61.249828536000003</v>
      </c>
      <c r="H8" s="23">
        <v>24.720000000000002</v>
      </c>
      <c r="I8" s="23">
        <v>1952.53</v>
      </c>
      <c r="J8" s="23">
        <v>819.79</v>
      </c>
      <c r="K8" s="23">
        <v>1082.31</v>
      </c>
      <c r="L8" s="23">
        <v>362.06</v>
      </c>
      <c r="M8" s="23">
        <v>15.183853790000001</v>
      </c>
    </row>
    <row r="9" spans="1:13" ht="19.5" x14ac:dyDescent="0.5">
      <c r="A9" s="90" t="s">
        <v>330</v>
      </c>
      <c r="B9" s="23"/>
      <c r="C9" s="23"/>
      <c r="D9" s="23"/>
      <c r="E9" s="23"/>
      <c r="F9" s="23"/>
      <c r="G9" s="23"/>
      <c r="H9" s="23"/>
      <c r="I9" s="23">
        <v>97.16</v>
      </c>
      <c r="J9" s="23">
        <v>0</v>
      </c>
      <c r="K9" s="23">
        <v>0</v>
      </c>
      <c r="L9" s="23">
        <v>0</v>
      </c>
      <c r="M9" s="23">
        <v>0</v>
      </c>
    </row>
    <row r="10" spans="1:13" ht="19.5" x14ac:dyDescent="0.5">
      <c r="A10" s="90" t="s">
        <v>191</v>
      </c>
      <c r="B10" s="23">
        <v>0</v>
      </c>
      <c r="C10" s="23">
        <v>17.837599999999998</v>
      </c>
      <c r="D10" s="23">
        <v>5.8635000000000002</v>
      </c>
      <c r="E10" s="23">
        <v>0</v>
      </c>
      <c r="F10" s="23">
        <v>0</v>
      </c>
      <c r="G10" s="23">
        <v>0</v>
      </c>
      <c r="H10" s="23">
        <v>82.53</v>
      </c>
      <c r="I10" s="23">
        <v>4.38</v>
      </c>
      <c r="J10" s="23">
        <v>66.319999999999993</v>
      </c>
      <c r="K10" s="23">
        <v>2.19</v>
      </c>
      <c r="L10" s="23">
        <v>9.73</v>
      </c>
      <c r="M10" s="23">
        <v>9.2704237999999997</v>
      </c>
    </row>
    <row r="11" spans="1:13" ht="19.5" x14ac:dyDescent="0.5">
      <c r="A11" s="90" t="s">
        <v>127</v>
      </c>
      <c r="B11" s="23">
        <v>0</v>
      </c>
      <c r="C11" s="23">
        <v>0</v>
      </c>
      <c r="D11" s="23">
        <v>99.348582712999999</v>
      </c>
      <c r="E11" s="23">
        <v>0</v>
      </c>
      <c r="F11" s="23">
        <v>0</v>
      </c>
      <c r="G11" s="23">
        <v>866.70080603300016</v>
      </c>
      <c r="H11" s="23">
        <v>710.06</v>
      </c>
      <c r="I11" s="23">
        <v>3166.72</v>
      </c>
      <c r="J11" s="23">
        <v>1382.54</v>
      </c>
      <c r="K11" s="23">
        <v>850.17000000000007</v>
      </c>
      <c r="L11" s="23">
        <v>322.22000000000003</v>
      </c>
      <c r="M11" s="23">
        <v>904.9862455</v>
      </c>
    </row>
    <row r="12" spans="1:13" s="179" customFormat="1" ht="19.5" x14ac:dyDescent="0.5">
      <c r="A12" s="91" t="s">
        <v>128</v>
      </c>
      <c r="B12" s="92">
        <v>113.210477478</v>
      </c>
      <c r="C12" s="92">
        <v>37.407556655999997</v>
      </c>
      <c r="D12" s="92">
        <v>0</v>
      </c>
      <c r="E12" s="92">
        <v>0</v>
      </c>
      <c r="F12" s="92">
        <v>0</v>
      </c>
      <c r="G12" s="35">
        <v>0</v>
      </c>
      <c r="H12" s="35">
        <v>0</v>
      </c>
      <c r="I12" s="35">
        <v>20.27</v>
      </c>
      <c r="J12" s="35">
        <v>135.08000000000001</v>
      </c>
      <c r="K12" s="35">
        <v>0</v>
      </c>
      <c r="L12" s="35">
        <v>3.9</v>
      </c>
      <c r="M12" s="35">
        <v>7.0454302000000002</v>
      </c>
    </row>
    <row r="13" spans="1:13" ht="19.5" x14ac:dyDescent="0.5">
      <c r="A13" s="90" t="s">
        <v>130</v>
      </c>
      <c r="B13" s="23">
        <v>113.210477478</v>
      </c>
      <c r="C13" s="23">
        <v>37.407556655999997</v>
      </c>
      <c r="D13" s="23">
        <v>0</v>
      </c>
      <c r="E13" s="23">
        <v>0</v>
      </c>
      <c r="F13" s="23">
        <v>0</v>
      </c>
      <c r="G13" s="23">
        <v>0</v>
      </c>
      <c r="H13" s="23">
        <v>0</v>
      </c>
      <c r="I13" s="23">
        <v>20.27</v>
      </c>
      <c r="J13" s="23">
        <v>135.08000000000001</v>
      </c>
      <c r="K13" s="23">
        <v>0</v>
      </c>
      <c r="L13" s="23">
        <v>3.9</v>
      </c>
      <c r="M13" s="23">
        <v>7.0454302000000002</v>
      </c>
    </row>
    <row r="14" spans="1:13" s="189" customFormat="1" ht="19.5" x14ac:dyDescent="0.5">
      <c r="A14" s="99" t="s">
        <v>132</v>
      </c>
      <c r="B14" s="35">
        <v>0</v>
      </c>
      <c r="C14" s="35">
        <v>0</v>
      </c>
      <c r="D14" s="35">
        <v>0</v>
      </c>
      <c r="E14" s="35">
        <v>0</v>
      </c>
      <c r="F14" s="35">
        <v>0</v>
      </c>
      <c r="G14" s="35">
        <v>0</v>
      </c>
      <c r="H14" s="35">
        <v>0</v>
      </c>
      <c r="I14" s="35">
        <v>237.85000000000002</v>
      </c>
      <c r="J14" s="35">
        <v>0</v>
      </c>
      <c r="K14" s="35">
        <v>0</v>
      </c>
      <c r="L14" s="35">
        <v>0</v>
      </c>
      <c r="M14" s="35">
        <v>0</v>
      </c>
    </row>
    <row r="15" spans="1:13" ht="19.5" x14ac:dyDescent="0.5">
      <c r="A15" s="90" t="s">
        <v>135</v>
      </c>
      <c r="B15" s="23">
        <v>0</v>
      </c>
      <c r="C15" s="23">
        <v>0</v>
      </c>
      <c r="D15" s="23">
        <v>0</v>
      </c>
      <c r="E15" s="23">
        <v>0</v>
      </c>
      <c r="F15" s="23">
        <v>0</v>
      </c>
      <c r="G15" s="23">
        <v>0</v>
      </c>
      <c r="H15" s="23">
        <v>0</v>
      </c>
      <c r="I15" s="23">
        <v>88.36</v>
      </c>
      <c r="J15" s="23">
        <v>0</v>
      </c>
      <c r="K15" s="23">
        <v>0</v>
      </c>
      <c r="L15" s="23">
        <v>0</v>
      </c>
      <c r="M15" s="23">
        <v>0</v>
      </c>
    </row>
    <row r="16" spans="1:13" ht="19.5" x14ac:dyDescent="0.5">
      <c r="A16" s="90" t="s">
        <v>331</v>
      </c>
      <c r="B16" s="23">
        <v>0</v>
      </c>
      <c r="C16" s="23">
        <v>0</v>
      </c>
      <c r="D16" s="23">
        <v>0</v>
      </c>
      <c r="E16" s="23">
        <v>0</v>
      </c>
      <c r="F16" s="23">
        <v>0</v>
      </c>
      <c r="G16" s="23">
        <v>0</v>
      </c>
      <c r="H16" s="23">
        <v>0</v>
      </c>
      <c r="I16" s="23">
        <v>149.49</v>
      </c>
      <c r="J16" s="23">
        <v>0</v>
      </c>
      <c r="K16" s="23">
        <v>0</v>
      </c>
      <c r="L16" s="23">
        <v>0</v>
      </c>
      <c r="M16" s="23">
        <v>0</v>
      </c>
    </row>
    <row r="17" spans="1:13" s="179" customFormat="1" ht="19.5" x14ac:dyDescent="0.5">
      <c r="A17" s="91" t="s">
        <v>138</v>
      </c>
      <c r="B17" s="92">
        <v>1266.0800937070001</v>
      </c>
      <c r="C17" s="92">
        <v>1505.292173995</v>
      </c>
      <c r="D17" s="92">
        <v>1761.0429854819999</v>
      </c>
      <c r="E17" s="92">
        <v>3850.4272802999994</v>
      </c>
      <c r="F17" s="92">
        <v>6297.65554634</v>
      </c>
      <c r="G17" s="35">
        <v>8590.6620039660011</v>
      </c>
      <c r="H17" s="35">
        <v>8831.8700000000008</v>
      </c>
      <c r="I17" s="35">
        <v>8433.44</v>
      </c>
      <c r="J17" s="35">
        <v>7306.5</v>
      </c>
      <c r="K17" s="35">
        <v>1691.0099999999998</v>
      </c>
      <c r="L17" s="35">
        <v>2163.8399999999997</v>
      </c>
      <c r="M17" s="35">
        <v>2731.668567745</v>
      </c>
    </row>
    <row r="18" spans="1:13" ht="19.5" x14ac:dyDescent="0.5">
      <c r="A18" s="90" t="s">
        <v>139</v>
      </c>
      <c r="B18" s="23">
        <v>211.12489610500003</v>
      </c>
      <c r="C18" s="23">
        <v>122.86094009099999</v>
      </c>
      <c r="D18" s="23">
        <v>136.84317400300006</v>
      </c>
      <c r="E18" s="23">
        <v>1535.9657702930001</v>
      </c>
      <c r="F18" s="23">
        <v>3168.5909981979999</v>
      </c>
      <c r="G18" s="23">
        <v>3059.6300890800003</v>
      </c>
      <c r="H18" s="23">
        <v>1957.3</v>
      </c>
      <c r="I18" s="23">
        <v>81.34</v>
      </c>
      <c r="J18" s="23">
        <v>31.35</v>
      </c>
      <c r="K18" s="23">
        <v>28.01</v>
      </c>
      <c r="L18" s="23">
        <v>26.84</v>
      </c>
      <c r="M18" s="23">
        <v>4.1703899</v>
      </c>
    </row>
    <row r="19" spans="1:13" ht="19.5" x14ac:dyDescent="0.5">
      <c r="A19" s="90" t="s">
        <v>140</v>
      </c>
      <c r="B19" s="23">
        <v>175.324405087</v>
      </c>
      <c r="C19" s="23">
        <v>199.629108984</v>
      </c>
      <c r="D19" s="23">
        <v>288.77071992699996</v>
      </c>
      <c r="E19" s="23">
        <v>437.46901084199999</v>
      </c>
      <c r="F19" s="23">
        <v>794.59413441000004</v>
      </c>
      <c r="G19" s="23">
        <v>203.02219352500003</v>
      </c>
      <c r="H19" s="23">
        <v>1020.96</v>
      </c>
      <c r="I19" s="23">
        <v>1309.22</v>
      </c>
      <c r="J19" s="23">
        <v>1396.36</v>
      </c>
      <c r="K19" s="23">
        <v>570.11</v>
      </c>
      <c r="L19" s="23">
        <v>489.9</v>
      </c>
      <c r="M19" s="23">
        <v>823.12169070000004</v>
      </c>
    </row>
    <row r="20" spans="1:13" ht="19.5" x14ac:dyDescent="0.5">
      <c r="A20" s="90" t="s">
        <v>141</v>
      </c>
      <c r="B20" s="23">
        <v>376.90037767799998</v>
      </c>
      <c r="C20" s="23">
        <v>792.97595073800005</v>
      </c>
      <c r="D20" s="23">
        <v>479.85858458899992</v>
      </c>
      <c r="E20" s="23">
        <v>652.39940178100005</v>
      </c>
      <c r="F20" s="23">
        <v>937.83517819899998</v>
      </c>
      <c r="G20" s="23">
        <v>1616.5881326430001</v>
      </c>
      <c r="H20" s="23">
        <v>2196.7399999999998</v>
      </c>
      <c r="I20" s="23">
        <v>2734.07</v>
      </c>
      <c r="J20" s="23">
        <v>1672</v>
      </c>
      <c r="K20" s="23">
        <v>350.25</v>
      </c>
      <c r="L20" s="23">
        <v>54.31</v>
      </c>
      <c r="M20" s="23">
        <v>0</v>
      </c>
    </row>
    <row r="21" spans="1:13" ht="19.5" x14ac:dyDescent="0.5">
      <c r="A21" s="90" t="s">
        <v>142</v>
      </c>
      <c r="B21" s="23">
        <v>40.344727835</v>
      </c>
      <c r="C21" s="23">
        <v>67.647854886000005</v>
      </c>
      <c r="D21" s="23">
        <v>73.557946310000005</v>
      </c>
      <c r="E21" s="23">
        <v>129.17959839700001</v>
      </c>
      <c r="F21" s="23">
        <v>225.47346084499998</v>
      </c>
      <c r="G21" s="23">
        <v>224.95942933100005</v>
      </c>
      <c r="H21" s="23">
        <v>124.57</v>
      </c>
      <c r="I21" s="23">
        <v>177.43</v>
      </c>
      <c r="J21" s="23">
        <v>4159.5600000000004</v>
      </c>
      <c r="K21" s="23">
        <v>55.74</v>
      </c>
      <c r="L21" s="23">
        <v>1591.09</v>
      </c>
      <c r="M21" s="23">
        <v>1877.8785668999999</v>
      </c>
    </row>
    <row r="22" spans="1:13" ht="19.5" x14ac:dyDescent="0.5">
      <c r="A22" s="90" t="s">
        <v>143</v>
      </c>
      <c r="B22" s="23">
        <v>446.30998700199996</v>
      </c>
      <c r="C22" s="23">
        <v>233.513368267</v>
      </c>
      <c r="D22" s="23">
        <v>587.05774264299998</v>
      </c>
      <c r="E22" s="23">
        <v>1038.3289565929999</v>
      </c>
      <c r="F22" s="23">
        <v>1138.7151361580002</v>
      </c>
      <c r="G22" s="23">
        <v>3053.8643496569998</v>
      </c>
      <c r="H22" s="23">
        <v>3239.27</v>
      </c>
      <c r="I22" s="23">
        <v>4010.95</v>
      </c>
      <c r="J22" s="23">
        <v>6.88</v>
      </c>
      <c r="K22" s="23">
        <v>686.58999999999992</v>
      </c>
      <c r="L22" s="23">
        <v>0.39</v>
      </c>
      <c r="M22" s="23">
        <v>9.4036461249999999</v>
      </c>
    </row>
    <row r="23" spans="1:13" ht="19.5" x14ac:dyDescent="0.5">
      <c r="A23" s="90" t="s">
        <v>145</v>
      </c>
      <c r="B23" s="23">
        <v>0</v>
      </c>
      <c r="C23" s="23">
        <v>55.664951028999994</v>
      </c>
      <c r="D23" s="23">
        <v>0</v>
      </c>
      <c r="E23" s="23">
        <v>45.390762662999997</v>
      </c>
      <c r="F23" s="23">
        <v>18.647466980000001</v>
      </c>
      <c r="G23" s="23">
        <v>410.09780972999999</v>
      </c>
      <c r="H23" s="23">
        <v>271.58</v>
      </c>
      <c r="I23" s="23">
        <v>95.71</v>
      </c>
      <c r="J23" s="23">
        <v>0</v>
      </c>
      <c r="K23" s="23">
        <v>0</v>
      </c>
      <c r="L23" s="23">
        <v>0</v>
      </c>
      <c r="M23" s="23">
        <v>0</v>
      </c>
    </row>
    <row r="24" spans="1:13" ht="19.5" x14ac:dyDescent="0.5">
      <c r="A24" s="90" t="s">
        <v>146</v>
      </c>
      <c r="B24" s="23">
        <v>0</v>
      </c>
      <c r="C24" s="23">
        <v>0</v>
      </c>
      <c r="D24" s="23">
        <v>180.54581800999998</v>
      </c>
      <c r="E24" s="23">
        <v>1.6937797309999998</v>
      </c>
      <c r="F24" s="23">
        <v>3.7991715500000001</v>
      </c>
      <c r="G24" s="23">
        <v>0</v>
      </c>
      <c r="H24" s="23">
        <v>15.45</v>
      </c>
      <c r="I24" s="23">
        <v>7.6</v>
      </c>
      <c r="J24" s="23">
        <v>4.28</v>
      </c>
      <c r="K24" s="23">
        <v>0.31</v>
      </c>
      <c r="L24" s="23">
        <v>1.31</v>
      </c>
      <c r="M24" s="23">
        <v>17.094274119999998</v>
      </c>
    </row>
    <row r="25" spans="1:13" ht="19.5" x14ac:dyDescent="0.5">
      <c r="A25" s="90" t="s">
        <v>147</v>
      </c>
      <c r="B25" s="23">
        <v>16.075700000000001</v>
      </c>
      <c r="C25" s="23">
        <v>33</v>
      </c>
      <c r="D25" s="23">
        <v>14.409000000000001</v>
      </c>
      <c r="E25" s="23">
        <v>10</v>
      </c>
      <c r="F25" s="23">
        <v>10</v>
      </c>
      <c r="G25" s="23">
        <v>22.5</v>
      </c>
      <c r="H25" s="23">
        <v>6</v>
      </c>
      <c r="I25" s="23">
        <v>17.12</v>
      </c>
      <c r="J25" s="23">
        <v>36.07</v>
      </c>
      <c r="K25" s="23">
        <v>0</v>
      </c>
      <c r="L25" s="23">
        <v>0</v>
      </c>
      <c r="M25" s="23">
        <v>0</v>
      </c>
    </row>
    <row r="26" spans="1:13" s="179" customFormat="1" ht="19.5" x14ac:dyDescent="0.5">
      <c r="A26" s="91" t="s">
        <v>148</v>
      </c>
      <c r="B26" s="92">
        <v>72.567190896</v>
      </c>
      <c r="C26" s="92">
        <v>405.140388057</v>
      </c>
      <c r="D26" s="92">
        <v>735.59772604900002</v>
      </c>
      <c r="E26" s="92">
        <v>211.97279052899998</v>
      </c>
      <c r="F26" s="92">
        <v>589.97901013199998</v>
      </c>
      <c r="G26" s="35">
        <v>636.319966626</v>
      </c>
      <c r="H26" s="35">
        <v>405.83</v>
      </c>
      <c r="I26" s="35">
        <v>115.47999999999999</v>
      </c>
      <c r="J26" s="35">
        <v>181.98000000000002</v>
      </c>
      <c r="K26" s="35">
        <v>14.91</v>
      </c>
      <c r="L26" s="35">
        <v>108.42</v>
      </c>
      <c r="M26" s="35">
        <v>51.253931869999995</v>
      </c>
    </row>
    <row r="27" spans="1:13" ht="19.5" x14ac:dyDescent="0.5">
      <c r="A27" s="90" t="s">
        <v>149</v>
      </c>
      <c r="B27" s="23">
        <v>0</v>
      </c>
      <c r="C27" s="23">
        <v>155.41999999999999</v>
      </c>
      <c r="D27" s="23">
        <v>475.12099999999998</v>
      </c>
      <c r="E27" s="23">
        <v>0</v>
      </c>
      <c r="F27" s="23">
        <v>272.1771506</v>
      </c>
      <c r="G27" s="23">
        <v>157.584671547</v>
      </c>
      <c r="H27" s="23">
        <v>164.15</v>
      </c>
      <c r="I27" s="23">
        <v>19.66</v>
      </c>
      <c r="J27" s="23">
        <v>65.91</v>
      </c>
      <c r="K27" s="23">
        <v>9.34</v>
      </c>
      <c r="L27" s="23">
        <v>55.57</v>
      </c>
      <c r="M27" s="23">
        <v>0</v>
      </c>
    </row>
    <row r="28" spans="1:13" ht="19.5" x14ac:dyDescent="0.5">
      <c r="A28" s="90" t="s">
        <v>150</v>
      </c>
      <c r="B28" s="23">
        <v>0</v>
      </c>
      <c r="C28" s="23">
        <v>45.524331099999998</v>
      </c>
      <c r="D28" s="23">
        <v>0</v>
      </c>
      <c r="E28" s="23">
        <v>0</v>
      </c>
      <c r="F28" s="23">
        <v>0</v>
      </c>
      <c r="G28" s="23">
        <v>135</v>
      </c>
      <c r="H28" s="23">
        <v>0</v>
      </c>
      <c r="I28" s="23">
        <v>0</v>
      </c>
      <c r="J28" s="23">
        <v>6.18</v>
      </c>
      <c r="K28" s="23">
        <v>0</v>
      </c>
      <c r="L28" s="23">
        <v>28.08</v>
      </c>
      <c r="M28" s="23">
        <v>0</v>
      </c>
    </row>
    <row r="29" spans="1:13" ht="19.5" x14ac:dyDescent="0.5">
      <c r="A29" s="90" t="s">
        <v>152</v>
      </c>
      <c r="B29" s="23">
        <v>10</v>
      </c>
      <c r="C29" s="23">
        <v>59.85</v>
      </c>
      <c r="D29" s="23">
        <v>175</v>
      </c>
      <c r="E29" s="23">
        <v>0</v>
      </c>
      <c r="F29" s="23">
        <v>122.10798358</v>
      </c>
      <c r="G29" s="23">
        <v>149.791007213</v>
      </c>
      <c r="H29" s="23">
        <v>137.61000000000001</v>
      </c>
      <c r="I29" s="23">
        <v>0</v>
      </c>
      <c r="J29" s="23">
        <v>0</v>
      </c>
      <c r="K29" s="23">
        <v>0</v>
      </c>
      <c r="L29" s="23">
        <v>0</v>
      </c>
      <c r="M29" s="23">
        <v>0</v>
      </c>
    </row>
    <row r="30" spans="1:13" ht="19.5" x14ac:dyDescent="0.5">
      <c r="A30" s="90" t="s">
        <v>153</v>
      </c>
      <c r="B30" s="23">
        <v>62.567190896000007</v>
      </c>
      <c r="C30" s="23">
        <v>144.346056957</v>
      </c>
      <c r="D30" s="23">
        <v>85.476726049000007</v>
      </c>
      <c r="E30" s="23">
        <v>211.97279052899998</v>
      </c>
      <c r="F30" s="23">
        <v>195.69387595199998</v>
      </c>
      <c r="G30" s="23">
        <v>193.944287866</v>
      </c>
      <c r="H30" s="23">
        <v>104.07</v>
      </c>
      <c r="I30" s="23">
        <v>95.82</v>
      </c>
      <c r="J30" s="23">
        <v>109.89</v>
      </c>
      <c r="K30" s="23">
        <v>5.57</v>
      </c>
      <c r="L30" s="23">
        <v>24.77</v>
      </c>
      <c r="M30" s="23">
        <v>51.253931869999995</v>
      </c>
    </row>
    <row r="31" spans="1:13" s="179" customFormat="1" ht="19.5" x14ac:dyDescent="0.5">
      <c r="A31" s="91" t="s">
        <v>154</v>
      </c>
      <c r="B31" s="92">
        <v>238.47670789599999</v>
      </c>
      <c r="C31" s="92">
        <v>302.11436316699991</v>
      </c>
      <c r="D31" s="92">
        <v>445.84525807800009</v>
      </c>
      <c r="E31" s="92">
        <v>1271.2514660090003</v>
      </c>
      <c r="F31" s="92">
        <v>1513.1626483800001</v>
      </c>
      <c r="G31" s="35">
        <v>1617.8189954950001</v>
      </c>
      <c r="H31" s="35">
        <v>867.97</v>
      </c>
      <c r="I31" s="35">
        <v>1131.1100000000001</v>
      </c>
      <c r="J31" s="35">
        <v>944.63999999999987</v>
      </c>
      <c r="K31" s="35">
        <v>422.38</v>
      </c>
      <c r="L31" s="35">
        <v>562.79999999999995</v>
      </c>
      <c r="M31" s="35">
        <v>155.67562536</v>
      </c>
    </row>
    <row r="32" spans="1:13" ht="19.5" x14ac:dyDescent="0.5">
      <c r="A32" s="90" t="s">
        <v>155</v>
      </c>
      <c r="B32" s="23">
        <v>0.32764557700000002</v>
      </c>
      <c r="C32" s="23">
        <v>46.649826220000001</v>
      </c>
      <c r="D32" s="23">
        <v>90.966067711999997</v>
      </c>
      <c r="E32" s="23">
        <v>349.79183475900004</v>
      </c>
      <c r="F32" s="23">
        <v>1094.1022246690002</v>
      </c>
      <c r="G32" s="23">
        <v>1143.483785181</v>
      </c>
      <c r="H32" s="23">
        <v>240.78</v>
      </c>
      <c r="I32" s="23">
        <v>230.23</v>
      </c>
      <c r="J32" s="23">
        <v>296.64999999999998</v>
      </c>
      <c r="K32" s="23">
        <v>122.9</v>
      </c>
      <c r="L32" s="23">
        <v>159.97</v>
      </c>
      <c r="M32" s="23">
        <v>52.497628069999998</v>
      </c>
    </row>
    <row r="33" spans="1:13" ht="19.5" x14ac:dyDescent="0.5">
      <c r="A33" s="90" t="s">
        <v>156</v>
      </c>
      <c r="B33" s="23">
        <v>0</v>
      </c>
      <c r="C33" s="23">
        <v>0</v>
      </c>
      <c r="D33" s="23">
        <v>0</v>
      </c>
      <c r="E33" s="23">
        <v>0</v>
      </c>
      <c r="F33" s="23">
        <v>0</v>
      </c>
      <c r="G33" s="23">
        <v>0</v>
      </c>
      <c r="H33" s="23">
        <v>0</v>
      </c>
      <c r="I33" s="23">
        <v>27.4</v>
      </c>
      <c r="J33" s="23">
        <v>16</v>
      </c>
      <c r="K33" s="23">
        <v>0</v>
      </c>
      <c r="L33" s="23">
        <v>0</v>
      </c>
      <c r="M33" s="23">
        <v>0</v>
      </c>
    </row>
    <row r="34" spans="1:13" ht="19.5" x14ac:dyDescent="0.5">
      <c r="A34" s="90" t="s">
        <v>157</v>
      </c>
      <c r="B34" s="23">
        <v>238.149062319</v>
      </c>
      <c r="C34" s="23">
        <v>255.46453694699994</v>
      </c>
      <c r="D34" s="23">
        <v>354.87919036600005</v>
      </c>
      <c r="E34" s="23">
        <v>921.45963125000037</v>
      </c>
      <c r="F34" s="23">
        <v>359.23357828699983</v>
      </c>
      <c r="G34" s="23">
        <v>280.92667753200004</v>
      </c>
      <c r="H34" s="23">
        <v>259.82</v>
      </c>
      <c r="I34" s="23">
        <v>446.22</v>
      </c>
      <c r="J34" s="23">
        <v>428.43</v>
      </c>
      <c r="K34" s="23">
        <v>130.63999999999999</v>
      </c>
      <c r="L34" s="23">
        <v>281.27</v>
      </c>
      <c r="M34" s="23">
        <v>75.674548900000005</v>
      </c>
    </row>
    <row r="35" spans="1:13" ht="19.5" x14ac:dyDescent="0.5">
      <c r="A35" s="90" t="s">
        <v>158</v>
      </c>
      <c r="B35" s="23">
        <v>0</v>
      </c>
      <c r="C35" s="23">
        <v>0</v>
      </c>
      <c r="D35" s="23">
        <v>0</v>
      </c>
      <c r="E35" s="23">
        <v>0</v>
      </c>
      <c r="F35" s="23">
        <v>59.826845423999998</v>
      </c>
      <c r="G35" s="23">
        <v>193.40853278199998</v>
      </c>
      <c r="H35" s="23">
        <v>367.37</v>
      </c>
      <c r="I35" s="23">
        <v>427.26</v>
      </c>
      <c r="J35" s="23">
        <v>203.56</v>
      </c>
      <c r="K35" s="23">
        <v>168.84</v>
      </c>
      <c r="L35" s="23">
        <v>121.56</v>
      </c>
      <c r="M35" s="23">
        <v>27.503448389999999</v>
      </c>
    </row>
    <row r="36" spans="1:13" s="179" customFormat="1" ht="19.5" x14ac:dyDescent="0.5">
      <c r="A36" s="91" t="s">
        <v>159</v>
      </c>
      <c r="B36" s="92">
        <v>71.356841703000001</v>
      </c>
      <c r="C36" s="92">
        <v>170.294058777</v>
      </c>
      <c r="D36" s="92">
        <v>0</v>
      </c>
      <c r="E36" s="92">
        <v>0</v>
      </c>
      <c r="F36" s="92">
        <v>311.32012313299998</v>
      </c>
      <c r="G36" s="35">
        <v>468.99876046099996</v>
      </c>
      <c r="H36" s="35">
        <v>389.96000000000004</v>
      </c>
      <c r="I36" s="35">
        <v>1656.1399999999999</v>
      </c>
      <c r="J36" s="35">
        <v>1937.67</v>
      </c>
      <c r="K36" s="35">
        <v>500</v>
      </c>
      <c r="L36" s="35">
        <v>323.10000000000002</v>
      </c>
      <c r="M36" s="35">
        <v>7.392E-2</v>
      </c>
    </row>
    <row r="37" spans="1:13" s="188" customFormat="1" ht="15.75" customHeight="1" x14ac:dyDescent="0.5">
      <c r="A37" s="90" t="s">
        <v>160</v>
      </c>
      <c r="B37" s="292">
        <v>12.391655</v>
      </c>
      <c r="C37" s="292">
        <v>29.733191093999999</v>
      </c>
      <c r="D37" s="292">
        <v>0</v>
      </c>
      <c r="E37" s="292">
        <v>0</v>
      </c>
      <c r="F37" s="292">
        <v>0</v>
      </c>
      <c r="G37" s="292">
        <v>0</v>
      </c>
      <c r="H37" s="292">
        <v>0</v>
      </c>
      <c r="I37" s="292">
        <v>0</v>
      </c>
      <c r="J37" s="292">
        <v>24.79</v>
      </c>
      <c r="K37" s="292">
        <v>0</v>
      </c>
      <c r="L37" s="292">
        <v>0</v>
      </c>
      <c r="M37" s="292">
        <v>0</v>
      </c>
    </row>
    <row r="38" spans="1:13" s="188" customFormat="1" ht="19.5" x14ac:dyDescent="0.5">
      <c r="A38" s="90" t="s">
        <v>161</v>
      </c>
      <c r="B38" s="292">
        <v>0</v>
      </c>
      <c r="C38" s="292">
        <v>0</v>
      </c>
      <c r="D38" s="292">
        <v>0</v>
      </c>
      <c r="E38" s="292">
        <v>0</v>
      </c>
      <c r="F38" s="292">
        <v>0</v>
      </c>
      <c r="G38" s="292">
        <v>0</v>
      </c>
      <c r="H38" s="292">
        <v>125.34</v>
      </c>
      <c r="I38" s="292">
        <v>322.95999999999998</v>
      </c>
      <c r="J38" s="292">
        <v>1086.2</v>
      </c>
      <c r="K38" s="292">
        <v>51.89</v>
      </c>
      <c r="L38" s="292">
        <v>36.700000000000003</v>
      </c>
      <c r="M38" s="292">
        <v>7.392E-2</v>
      </c>
    </row>
    <row r="39" spans="1:13" s="188" customFormat="1" ht="19.5" x14ac:dyDescent="0.5">
      <c r="A39" s="90" t="s">
        <v>162</v>
      </c>
      <c r="B39" s="292">
        <v>9.169591896</v>
      </c>
      <c r="C39" s="292">
        <v>0</v>
      </c>
      <c r="D39" s="292">
        <v>0</v>
      </c>
      <c r="E39" s="292">
        <v>0</v>
      </c>
      <c r="F39" s="292">
        <v>0</v>
      </c>
      <c r="G39" s="292">
        <v>7.0766527010000004</v>
      </c>
      <c r="H39" s="292">
        <v>0</v>
      </c>
      <c r="I39" s="292">
        <v>158.86000000000001</v>
      </c>
      <c r="J39" s="292">
        <v>193.99</v>
      </c>
      <c r="K39" s="292">
        <v>18.95</v>
      </c>
      <c r="L39" s="292">
        <v>35.07</v>
      </c>
      <c r="M39" s="292">
        <v>0</v>
      </c>
    </row>
    <row r="40" spans="1:13" ht="19.5" x14ac:dyDescent="0.5">
      <c r="A40" s="90" t="s">
        <v>163</v>
      </c>
      <c r="B40" s="292">
        <v>49.795594807000001</v>
      </c>
      <c r="C40" s="292">
        <v>140.560867683</v>
      </c>
      <c r="D40" s="292">
        <v>0</v>
      </c>
      <c r="E40" s="292">
        <v>0</v>
      </c>
      <c r="F40" s="292">
        <v>311.32012313299998</v>
      </c>
      <c r="G40" s="292">
        <v>461.92210775999996</v>
      </c>
      <c r="H40" s="292">
        <v>264.62</v>
      </c>
      <c r="I40" s="292">
        <v>1167.32</v>
      </c>
      <c r="J40" s="292">
        <v>596.99</v>
      </c>
      <c r="K40" s="292">
        <v>429.15999999999997</v>
      </c>
      <c r="L40" s="292">
        <v>240.34</v>
      </c>
      <c r="M40" s="292">
        <v>0</v>
      </c>
    </row>
    <row r="41" spans="1:13" ht="19.5" x14ac:dyDescent="0.5">
      <c r="A41" s="90" t="s">
        <v>164</v>
      </c>
      <c r="B41" s="292">
        <v>0</v>
      </c>
      <c r="C41" s="292">
        <v>0</v>
      </c>
      <c r="D41" s="292">
        <v>0</v>
      </c>
      <c r="E41" s="292">
        <v>0</v>
      </c>
      <c r="F41" s="292">
        <v>0</v>
      </c>
      <c r="G41" s="292">
        <v>0</v>
      </c>
      <c r="H41" s="292">
        <v>0</v>
      </c>
      <c r="I41" s="292">
        <v>7</v>
      </c>
      <c r="J41" s="292">
        <v>35.700000000000003</v>
      </c>
      <c r="K41" s="292">
        <v>0</v>
      </c>
      <c r="L41" s="292">
        <v>10.99</v>
      </c>
      <c r="M41" s="292">
        <v>0</v>
      </c>
    </row>
    <row r="42" spans="1:13" s="189" customFormat="1" ht="19.5" x14ac:dyDescent="0.5">
      <c r="A42" s="99" t="s">
        <v>332</v>
      </c>
      <c r="B42" s="35">
        <v>0</v>
      </c>
      <c r="C42" s="35">
        <v>0</v>
      </c>
      <c r="D42" s="35">
        <v>0</v>
      </c>
      <c r="E42" s="35">
        <v>0</v>
      </c>
      <c r="F42" s="35">
        <v>0</v>
      </c>
      <c r="G42" s="35">
        <v>0</v>
      </c>
      <c r="H42" s="35">
        <v>0</v>
      </c>
      <c r="I42" s="35">
        <v>1.8</v>
      </c>
      <c r="J42" s="35">
        <v>0</v>
      </c>
      <c r="K42" s="35">
        <v>0</v>
      </c>
      <c r="L42" s="35">
        <v>0</v>
      </c>
      <c r="M42" s="35">
        <v>0</v>
      </c>
    </row>
    <row r="43" spans="1:13" ht="19.5" x14ac:dyDescent="0.5">
      <c r="A43" s="90" t="s">
        <v>333</v>
      </c>
      <c r="B43" s="23">
        <v>0</v>
      </c>
      <c r="C43" s="23">
        <v>0</v>
      </c>
      <c r="D43" s="23">
        <v>0</v>
      </c>
      <c r="E43" s="23">
        <v>0</v>
      </c>
      <c r="F43" s="23">
        <v>0</v>
      </c>
      <c r="G43" s="23">
        <v>0</v>
      </c>
      <c r="H43" s="23">
        <v>0</v>
      </c>
      <c r="I43" s="23">
        <v>1.8</v>
      </c>
      <c r="J43" s="23">
        <v>0</v>
      </c>
      <c r="K43" s="23">
        <v>0</v>
      </c>
      <c r="L43" s="23">
        <v>0</v>
      </c>
      <c r="M43" s="23">
        <v>0</v>
      </c>
    </row>
    <row r="44" spans="1:13" s="179" customFormat="1" ht="19.5" x14ac:dyDescent="0.5">
      <c r="A44" s="91" t="s">
        <v>171</v>
      </c>
      <c r="B44" s="92">
        <v>29.744193523000003</v>
      </c>
      <c r="C44" s="92">
        <v>113.58101218200002</v>
      </c>
      <c r="D44" s="92">
        <v>178.271162965</v>
      </c>
      <c r="E44" s="92">
        <v>492.58816348600004</v>
      </c>
      <c r="F44" s="92">
        <v>414.9137966080001</v>
      </c>
      <c r="G44" s="35">
        <v>187.81930706099999</v>
      </c>
      <c r="H44" s="35">
        <v>333.93</v>
      </c>
      <c r="I44" s="35">
        <v>226.66</v>
      </c>
      <c r="J44" s="35">
        <v>295.49</v>
      </c>
      <c r="K44" s="35">
        <v>66.78</v>
      </c>
      <c r="L44" s="35">
        <v>31.36</v>
      </c>
      <c r="M44" s="35">
        <v>280.82789739999998</v>
      </c>
    </row>
    <row r="45" spans="1:13" s="179" customFormat="1" ht="19.5" x14ac:dyDescent="0.5">
      <c r="A45" s="90" t="s">
        <v>392</v>
      </c>
      <c r="B45" s="92"/>
      <c r="C45" s="92"/>
      <c r="D45" s="92"/>
      <c r="E45" s="92"/>
      <c r="F45" s="92"/>
      <c r="G45" s="35"/>
      <c r="H45" s="35"/>
      <c r="I45" s="35"/>
      <c r="J45" s="23">
        <v>0</v>
      </c>
      <c r="K45" s="35"/>
      <c r="L45" s="35"/>
      <c r="M45" s="23">
        <v>1.2540735000000001</v>
      </c>
    </row>
    <row r="46" spans="1:13" ht="19.5" x14ac:dyDescent="0.5">
      <c r="A46" s="90" t="s">
        <v>174</v>
      </c>
      <c r="B46" s="23">
        <v>24.291891672999999</v>
      </c>
      <c r="C46" s="23">
        <v>0</v>
      </c>
      <c r="D46" s="23">
        <v>0</v>
      </c>
      <c r="E46" s="23">
        <v>361.79286571700004</v>
      </c>
      <c r="F46" s="23">
        <v>386.2039872850001</v>
      </c>
      <c r="G46" s="23">
        <v>10.532441089000001</v>
      </c>
      <c r="H46" s="23">
        <v>5.49</v>
      </c>
      <c r="I46" s="23">
        <v>7.68</v>
      </c>
      <c r="J46" s="23">
        <v>1.33</v>
      </c>
      <c r="K46" s="23">
        <v>3.69</v>
      </c>
      <c r="L46" s="23">
        <v>0.04</v>
      </c>
      <c r="M46" s="23">
        <v>0</v>
      </c>
    </row>
    <row r="47" spans="1:13" ht="19.5" x14ac:dyDescent="0.5">
      <c r="A47" s="90" t="s">
        <v>175</v>
      </c>
      <c r="B47" s="23">
        <v>1.8323550000000001E-2</v>
      </c>
      <c r="C47" s="23">
        <v>0</v>
      </c>
      <c r="D47" s="23">
        <v>0</v>
      </c>
      <c r="E47" s="23">
        <v>0</v>
      </c>
      <c r="F47" s="23">
        <v>0</v>
      </c>
      <c r="G47" s="23">
        <v>0</v>
      </c>
      <c r="H47" s="23">
        <v>0</v>
      </c>
      <c r="I47" s="23">
        <v>30</v>
      </c>
      <c r="J47" s="23">
        <v>144</v>
      </c>
      <c r="K47" s="23">
        <v>0</v>
      </c>
      <c r="L47" s="23">
        <v>0</v>
      </c>
      <c r="M47" s="23">
        <v>160.8586148</v>
      </c>
    </row>
    <row r="48" spans="1:13" ht="19.5" x14ac:dyDescent="0.5">
      <c r="A48" s="90" t="s">
        <v>212</v>
      </c>
      <c r="B48" s="23"/>
      <c r="C48" s="23"/>
      <c r="D48" s="23"/>
      <c r="E48" s="23"/>
      <c r="F48" s="23"/>
      <c r="G48" s="23"/>
      <c r="H48" s="23"/>
      <c r="I48" s="23"/>
      <c r="J48" s="23">
        <v>0</v>
      </c>
      <c r="K48" s="23"/>
      <c r="L48" s="23"/>
      <c r="M48" s="23">
        <v>34.496299999999998</v>
      </c>
    </row>
    <row r="49" spans="1:13" ht="19.5" x14ac:dyDescent="0.5">
      <c r="A49" s="90" t="s">
        <v>176</v>
      </c>
      <c r="B49" s="23">
        <v>5.4339782999999997</v>
      </c>
      <c r="C49" s="23">
        <v>113.58101218200002</v>
      </c>
      <c r="D49" s="23">
        <v>178.271162965</v>
      </c>
      <c r="E49" s="23">
        <v>130.795297769</v>
      </c>
      <c r="F49" s="23">
        <v>28.709809323000002</v>
      </c>
      <c r="G49" s="23">
        <v>177.28686597199999</v>
      </c>
      <c r="H49" s="23">
        <v>328.44</v>
      </c>
      <c r="I49" s="23">
        <v>188.98</v>
      </c>
      <c r="J49" s="23">
        <v>150.16</v>
      </c>
      <c r="K49" s="23">
        <v>63.09</v>
      </c>
      <c r="L49" s="23">
        <v>31.32</v>
      </c>
      <c r="M49" s="23">
        <v>84.218909100000005</v>
      </c>
    </row>
    <row r="50" spans="1:13" s="179" customFormat="1" ht="19.5" x14ac:dyDescent="0.5">
      <c r="A50" s="91" t="s">
        <v>177</v>
      </c>
      <c r="B50" s="92">
        <v>2.7604779280000002</v>
      </c>
      <c r="C50" s="92">
        <v>4.3261931559999995</v>
      </c>
      <c r="D50" s="92">
        <v>75.382097650999995</v>
      </c>
      <c r="E50" s="92">
        <v>67.714859586000003</v>
      </c>
      <c r="F50" s="92">
        <v>0</v>
      </c>
      <c r="G50" s="35">
        <v>0</v>
      </c>
      <c r="H50" s="35">
        <v>0</v>
      </c>
      <c r="I50" s="35">
        <v>242.03</v>
      </c>
      <c r="J50" s="35">
        <v>0</v>
      </c>
      <c r="K50" s="35">
        <v>407.92</v>
      </c>
      <c r="L50" s="35">
        <v>0</v>
      </c>
      <c r="M50" s="35">
        <v>0</v>
      </c>
    </row>
    <row r="51" spans="1:13" ht="19.5" x14ac:dyDescent="0.5">
      <c r="A51" s="90" t="s">
        <v>178</v>
      </c>
      <c r="B51" s="23">
        <v>2.7604779280000002</v>
      </c>
      <c r="C51" s="23">
        <v>4.3261931559999995</v>
      </c>
      <c r="D51" s="23">
        <v>75.382097650999995</v>
      </c>
      <c r="E51" s="23">
        <v>67.714859586000003</v>
      </c>
      <c r="F51" s="23">
        <v>0</v>
      </c>
      <c r="G51" s="23">
        <v>0</v>
      </c>
      <c r="H51" s="23">
        <v>0</v>
      </c>
      <c r="I51" s="23">
        <v>0</v>
      </c>
      <c r="J51" s="23">
        <v>0</v>
      </c>
      <c r="K51" s="23">
        <v>0</v>
      </c>
      <c r="L51" s="23">
        <v>0</v>
      </c>
      <c r="M51" s="23">
        <v>0</v>
      </c>
    </row>
    <row r="52" spans="1:13" ht="19.5" x14ac:dyDescent="0.5">
      <c r="A52" s="90" t="s">
        <v>261</v>
      </c>
      <c r="B52" s="23">
        <v>0</v>
      </c>
      <c r="C52" s="23">
        <v>0</v>
      </c>
      <c r="D52" s="23">
        <v>0</v>
      </c>
      <c r="E52" s="23">
        <v>0</v>
      </c>
      <c r="F52" s="23">
        <v>0</v>
      </c>
      <c r="G52" s="23">
        <v>0</v>
      </c>
      <c r="H52" s="23">
        <v>0</v>
      </c>
      <c r="I52" s="23">
        <v>1.57</v>
      </c>
      <c r="J52" s="23">
        <v>0</v>
      </c>
      <c r="K52" s="23">
        <v>2.4700000000000002</v>
      </c>
      <c r="L52" s="23">
        <v>0</v>
      </c>
      <c r="M52" s="23">
        <v>0</v>
      </c>
    </row>
    <row r="53" spans="1:13" ht="19.5" x14ac:dyDescent="0.5">
      <c r="A53" s="90" t="s">
        <v>181</v>
      </c>
      <c r="B53" s="23">
        <v>0</v>
      </c>
      <c r="C53" s="23">
        <v>0</v>
      </c>
      <c r="D53" s="23">
        <v>0</v>
      </c>
      <c r="E53" s="23">
        <v>0</v>
      </c>
      <c r="F53" s="23">
        <v>0</v>
      </c>
      <c r="G53" s="23">
        <v>0</v>
      </c>
      <c r="H53" s="23">
        <v>0</v>
      </c>
      <c r="I53" s="23">
        <v>240.46</v>
      </c>
      <c r="J53" s="23">
        <v>0</v>
      </c>
      <c r="K53" s="23">
        <v>405.45</v>
      </c>
      <c r="L53" s="23">
        <v>0</v>
      </c>
      <c r="M53" s="23">
        <v>0</v>
      </c>
    </row>
    <row r="54" spans="1:13" s="179" customFormat="1" ht="19.5" x14ac:dyDescent="0.5">
      <c r="A54" s="93" t="s">
        <v>55</v>
      </c>
      <c r="B54" s="92">
        <v>1799.882192436</v>
      </c>
      <c r="C54" s="92">
        <v>2561.5782186370002</v>
      </c>
      <c r="D54" s="92">
        <v>3322.8295633380003</v>
      </c>
      <c r="E54" s="92">
        <v>5902.2204642810002</v>
      </c>
      <c r="F54" s="92">
        <v>9223.2722848490012</v>
      </c>
      <c r="G54" s="35">
        <v>12437.254900504</v>
      </c>
      <c r="H54" s="35">
        <v>11648.87</v>
      </c>
      <c r="I54" s="35">
        <v>17294.769999999997</v>
      </c>
      <c r="J54" s="35">
        <v>13070.009999999998</v>
      </c>
      <c r="K54" s="35">
        <v>5037.8600000000006</v>
      </c>
      <c r="L54" s="35">
        <v>3883.5299999999997</v>
      </c>
      <c r="M54" s="35">
        <v>4155.9858956649996</v>
      </c>
    </row>
    <row r="55" spans="1:13" s="179" customFormat="1" ht="23.25" x14ac:dyDescent="0.6">
      <c r="A55" s="113" t="s">
        <v>404</v>
      </c>
      <c r="B55" s="114">
        <v>0</v>
      </c>
      <c r="C55" s="114">
        <v>0</v>
      </c>
      <c r="D55" s="114">
        <v>0</v>
      </c>
      <c r="E55" s="114">
        <v>0</v>
      </c>
      <c r="F55" s="114">
        <v>0</v>
      </c>
      <c r="G55" s="114">
        <v>0</v>
      </c>
      <c r="H55" s="114">
        <v>0</v>
      </c>
      <c r="I55" s="23">
        <v>0.05</v>
      </c>
      <c r="J55" s="114">
        <v>524.20000000000005</v>
      </c>
      <c r="K55" s="114">
        <v>0</v>
      </c>
      <c r="L55" s="23">
        <v>3.9621450990007361</v>
      </c>
      <c r="M55" s="23">
        <v>155.11000000000001</v>
      </c>
    </row>
    <row r="56" spans="1:13" s="179" customFormat="1" ht="19.5" x14ac:dyDescent="0.5">
      <c r="A56" s="93" t="s">
        <v>339</v>
      </c>
      <c r="B56" s="92">
        <v>1799.882192436</v>
      </c>
      <c r="C56" s="92">
        <v>2561.5782186370002</v>
      </c>
      <c r="D56" s="92">
        <v>3322.8295633380003</v>
      </c>
      <c r="E56" s="92">
        <v>5902.2204642810002</v>
      </c>
      <c r="F56" s="92">
        <v>9223.2722848490012</v>
      </c>
      <c r="G56" s="92">
        <v>12437.254900504</v>
      </c>
      <c r="H56" s="92">
        <v>11648.87</v>
      </c>
      <c r="I56" s="92">
        <v>17294.819999999996</v>
      </c>
      <c r="J56" s="92">
        <v>13594.21</v>
      </c>
      <c r="K56" s="92">
        <v>5037.8600000000006</v>
      </c>
      <c r="L56" s="92">
        <v>3887.492145099</v>
      </c>
      <c r="M56" s="92">
        <v>4311.0958956649902</v>
      </c>
    </row>
    <row r="57" spans="1:13" s="210" customFormat="1" ht="17.25" x14ac:dyDescent="0.2">
      <c r="A57" s="432" t="s">
        <v>414</v>
      </c>
      <c r="B57" s="432"/>
      <c r="C57" s="432"/>
      <c r="D57" s="432"/>
      <c r="E57" s="432"/>
      <c r="F57" s="432"/>
      <c r="G57" s="432"/>
      <c r="H57" s="432"/>
      <c r="I57" s="432"/>
      <c r="J57" s="432"/>
      <c r="K57" s="432"/>
      <c r="L57" s="432"/>
    </row>
    <row r="58" spans="1:13" s="55" customFormat="1" ht="17.25" x14ac:dyDescent="0.45">
      <c r="A58" s="433" t="s">
        <v>340</v>
      </c>
      <c r="B58" s="433"/>
      <c r="C58" s="433"/>
      <c r="D58" s="433"/>
      <c r="E58" s="433"/>
      <c r="F58" s="433"/>
      <c r="G58" s="433"/>
      <c r="H58" s="433"/>
      <c r="I58" s="433"/>
      <c r="J58" s="433"/>
      <c r="K58" s="433"/>
      <c r="L58" s="433"/>
    </row>
    <row r="59" spans="1:13" ht="8.25" customHeight="1" x14ac:dyDescent="0.2">
      <c r="A59" s="433"/>
      <c r="B59" s="433"/>
      <c r="C59" s="433"/>
      <c r="D59" s="433"/>
      <c r="E59" s="433"/>
      <c r="F59" s="433"/>
      <c r="G59" s="433"/>
      <c r="H59" s="433"/>
      <c r="I59" s="433"/>
      <c r="J59" s="433"/>
      <c r="K59" s="433"/>
      <c r="L59" s="433"/>
    </row>
    <row r="61" spans="1:13" x14ac:dyDescent="0.2">
      <c r="B61" s="190"/>
      <c r="C61" s="190"/>
      <c r="D61" s="190"/>
      <c r="E61" s="190"/>
      <c r="F61" s="190"/>
      <c r="G61" s="190"/>
      <c r="H61" s="190"/>
      <c r="I61" s="190"/>
      <c r="J61" s="190"/>
    </row>
    <row r="62" spans="1:13" x14ac:dyDescent="0.2">
      <c r="B62" s="190"/>
      <c r="C62" s="190"/>
      <c r="D62" s="190"/>
      <c r="E62" s="190"/>
      <c r="F62" s="190"/>
      <c r="G62" s="190"/>
      <c r="H62" s="190"/>
      <c r="I62" s="190"/>
      <c r="J62" s="190"/>
    </row>
    <row r="63" spans="1:13" x14ac:dyDescent="0.2">
      <c r="B63" s="190"/>
      <c r="C63" s="190"/>
      <c r="D63" s="190"/>
      <c r="E63" s="190"/>
      <c r="F63" s="190"/>
      <c r="G63" s="190"/>
      <c r="H63" s="190"/>
      <c r="I63" s="190"/>
      <c r="J63" s="190"/>
    </row>
    <row r="64" spans="1:13" x14ac:dyDescent="0.2">
      <c r="B64" s="190"/>
      <c r="C64" s="190"/>
      <c r="D64" s="190"/>
      <c r="E64" s="190"/>
      <c r="F64" s="190"/>
      <c r="G64" s="190"/>
      <c r="H64" s="190"/>
      <c r="I64" s="190"/>
      <c r="J64" s="190"/>
    </row>
    <row r="65" spans="2:10" x14ac:dyDescent="0.2">
      <c r="B65" s="190"/>
      <c r="C65" s="190"/>
      <c r="D65" s="190"/>
      <c r="E65" s="190"/>
      <c r="F65" s="190"/>
      <c r="G65" s="190"/>
      <c r="H65" s="190"/>
      <c r="I65" s="190"/>
      <c r="J65" s="190"/>
    </row>
    <row r="66" spans="2:10" x14ac:dyDescent="0.2">
      <c r="B66" s="190"/>
      <c r="C66" s="190"/>
      <c r="D66" s="190"/>
      <c r="E66" s="190"/>
      <c r="F66" s="190"/>
      <c r="G66" s="190"/>
      <c r="H66" s="190"/>
      <c r="I66" s="190"/>
      <c r="J66" s="190"/>
    </row>
    <row r="67" spans="2:10" x14ac:dyDescent="0.2">
      <c r="B67" s="190"/>
      <c r="C67" s="190"/>
      <c r="D67" s="190"/>
      <c r="E67" s="190"/>
      <c r="F67" s="190"/>
      <c r="G67" s="190"/>
      <c r="H67" s="190"/>
      <c r="I67" s="190"/>
      <c r="J67" s="190"/>
    </row>
    <row r="68" spans="2:10" x14ac:dyDescent="0.2">
      <c r="B68" s="190"/>
      <c r="C68" s="190"/>
      <c r="D68" s="190"/>
      <c r="E68" s="190"/>
      <c r="F68" s="190"/>
      <c r="G68" s="190"/>
      <c r="H68" s="190"/>
      <c r="I68" s="190"/>
      <c r="J68" s="190"/>
    </row>
    <row r="69" spans="2:10" x14ac:dyDescent="0.2">
      <c r="B69" s="190"/>
      <c r="C69" s="190"/>
      <c r="D69" s="190"/>
      <c r="E69" s="190"/>
      <c r="F69" s="190"/>
      <c r="G69" s="190"/>
      <c r="H69" s="190"/>
      <c r="I69" s="190"/>
      <c r="J69" s="190"/>
    </row>
    <row r="70" spans="2:10" x14ac:dyDescent="0.2">
      <c r="B70" s="190"/>
      <c r="C70" s="190"/>
      <c r="D70" s="190"/>
      <c r="E70" s="190"/>
      <c r="F70" s="190"/>
      <c r="G70" s="190"/>
      <c r="H70" s="190"/>
      <c r="I70" s="190"/>
      <c r="J70" s="190"/>
    </row>
    <row r="71" spans="2:10" x14ac:dyDescent="0.2">
      <c r="B71" s="190"/>
      <c r="C71" s="190"/>
      <c r="D71" s="190"/>
      <c r="E71" s="190"/>
      <c r="F71" s="190"/>
      <c r="G71" s="190"/>
      <c r="H71" s="190"/>
      <c r="I71" s="190"/>
      <c r="J71" s="190"/>
    </row>
    <row r="72" spans="2:10" x14ac:dyDescent="0.2">
      <c r="B72" s="190"/>
      <c r="C72" s="190"/>
      <c r="D72" s="190"/>
      <c r="E72" s="190"/>
      <c r="F72" s="190"/>
      <c r="G72" s="190"/>
      <c r="H72" s="190"/>
      <c r="I72" s="190"/>
      <c r="J72" s="190"/>
    </row>
    <row r="73" spans="2:10" x14ac:dyDescent="0.2">
      <c r="B73" s="190"/>
      <c r="C73" s="190"/>
      <c r="D73" s="190"/>
      <c r="E73" s="190"/>
      <c r="F73" s="190"/>
      <c r="G73" s="190"/>
      <c r="H73" s="190"/>
      <c r="I73" s="190"/>
      <c r="J73" s="190"/>
    </row>
    <row r="74" spans="2:10" x14ac:dyDescent="0.2">
      <c r="B74" s="190"/>
      <c r="C74" s="190"/>
      <c r="D74" s="190"/>
      <c r="E74" s="190"/>
      <c r="F74" s="190"/>
      <c r="G74" s="190"/>
      <c r="H74" s="190"/>
      <c r="I74" s="190"/>
      <c r="J74" s="190"/>
    </row>
    <row r="75" spans="2:10" x14ac:dyDescent="0.2">
      <c r="B75" s="190"/>
      <c r="C75" s="190"/>
      <c r="D75" s="190"/>
      <c r="E75" s="190"/>
      <c r="F75" s="190"/>
      <c r="G75" s="190"/>
      <c r="H75" s="190"/>
      <c r="I75" s="190"/>
      <c r="J75" s="190"/>
    </row>
    <row r="76" spans="2:10" x14ac:dyDescent="0.2">
      <c r="B76" s="190"/>
      <c r="C76" s="190"/>
      <c r="D76" s="190"/>
      <c r="E76" s="190"/>
      <c r="F76" s="190"/>
      <c r="G76" s="190"/>
      <c r="H76" s="190"/>
      <c r="I76" s="190"/>
      <c r="J76" s="190"/>
    </row>
    <row r="77" spans="2:10" x14ac:dyDescent="0.2">
      <c r="B77" s="190"/>
      <c r="C77" s="190"/>
      <c r="D77" s="190"/>
      <c r="E77" s="190"/>
      <c r="F77" s="190"/>
      <c r="G77" s="190"/>
      <c r="H77" s="190"/>
      <c r="I77" s="190"/>
      <c r="J77" s="190"/>
    </row>
    <row r="78" spans="2:10" x14ac:dyDescent="0.2">
      <c r="B78" s="190"/>
      <c r="C78" s="190"/>
      <c r="D78" s="190"/>
      <c r="E78" s="190"/>
      <c r="F78" s="190"/>
      <c r="G78" s="190"/>
      <c r="H78" s="190"/>
      <c r="I78" s="190"/>
      <c r="J78" s="190"/>
    </row>
    <row r="79" spans="2:10" x14ac:dyDescent="0.2">
      <c r="B79" s="190"/>
      <c r="C79" s="190"/>
      <c r="D79" s="190"/>
      <c r="E79" s="190"/>
      <c r="F79" s="190"/>
      <c r="G79" s="190"/>
      <c r="H79" s="190"/>
      <c r="I79" s="190"/>
      <c r="J79" s="190"/>
    </row>
    <row r="80" spans="2:10" x14ac:dyDescent="0.2">
      <c r="B80" s="190"/>
      <c r="C80" s="190"/>
      <c r="D80" s="190"/>
      <c r="E80" s="190"/>
      <c r="F80" s="190"/>
      <c r="G80" s="190"/>
      <c r="H80" s="190"/>
      <c r="I80" s="190"/>
      <c r="J80" s="190"/>
    </row>
    <row r="81" spans="2:10" x14ac:dyDescent="0.2">
      <c r="B81" s="190"/>
      <c r="C81" s="190"/>
      <c r="D81" s="190"/>
      <c r="E81" s="190"/>
      <c r="F81" s="190"/>
      <c r="G81" s="190"/>
      <c r="H81" s="190"/>
      <c r="I81" s="190"/>
      <c r="J81" s="190"/>
    </row>
    <row r="82" spans="2:10" x14ac:dyDescent="0.2">
      <c r="B82" s="190"/>
      <c r="C82" s="190"/>
      <c r="D82" s="190"/>
      <c r="E82" s="190"/>
      <c r="F82" s="190"/>
      <c r="G82" s="190"/>
      <c r="H82" s="190"/>
      <c r="I82" s="190"/>
      <c r="J82" s="190"/>
    </row>
    <row r="83" spans="2:10" x14ac:dyDescent="0.2">
      <c r="B83" s="190"/>
      <c r="C83" s="190"/>
      <c r="D83" s="190"/>
      <c r="E83" s="190"/>
      <c r="F83" s="190"/>
      <c r="G83" s="190"/>
      <c r="H83" s="190"/>
      <c r="I83" s="190"/>
      <c r="J83" s="190"/>
    </row>
    <row r="84" spans="2:10" x14ac:dyDescent="0.2">
      <c r="B84" s="190"/>
      <c r="C84" s="190"/>
      <c r="D84" s="190"/>
      <c r="E84" s="190"/>
      <c r="F84" s="190"/>
      <c r="G84" s="190"/>
      <c r="H84" s="190"/>
      <c r="I84" s="190"/>
      <c r="J84" s="190"/>
    </row>
    <row r="85" spans="2:10" x14ac:dyDescent="0.2">
      <c r="B85" s="190"/>
      <c r="C85" s="190"/>
      <c r="D85" s="190"/>
      <c r="E85" s="190"/>
      <c r="F85" s="190"/>
      <c r="G85" s="190"/>
      <c r="H85" s="190"/>
      <c r="I85" s="190"/>
      <c r="J85" s="190"/>
    </row>
    <row r="86" spans="2:10" x14ac:dyDescent="0.2">
      <c r="B86" s="190"/>
      <c r="C86" s="190"/>
      <c r="D86" s="190"/>
      <c r="E86" s="190"/>
      <c r="F86" s="190"/>
      <c r="G86" s="190"/>
      <c r="H86" s="190"/>
      <c r="I86" s="190"/>
      <c r="J86" s="190"/>
    </row>
    <row r="87" spans="2:10" x14ac:dyDescent="0.2">
      <c r="B87" s="190"/>
      <c r="C87" s="190"/>
      <c r="D87" s="190"/>
      <c r="E87" s="190"/>
      <c r="F87" s="190"/>
      <c r="G87" s="190"/>
      <c r="H87" s="190"/>
      <c r="I87" s="190"/>
      <c r="J87" s="190"/>
    </row>
    <row r="88" spans="2:10" x14ac:dyDescent="0.2">
      <c r="B88" s="190"/>
      <c r="C88" s="190"/>
      <c r="D88" s="190"/>
      <c r="E88" s="190"/>
      <c r="F88" s="190"/>
      <c r="G88" s="190"/>
      <c r="H88" s="190"/>
      <c r="I88" s="190"/>
      <c r="J88" s="190"/>
    </row>
  </sheetData>
  <mergeCells count="6">
    <mergeCell ref="A3:A4"/>
    <mergeCell ref="B3:J3"/>
    <mergeCell ref="A57:L57"/>
    <mergeCell ref="A58:L59"/>
    <mergeCell ref="A1:M1"/>
    <mergeCell ref="K3:M3"/>
  </mergeCells>
  <phoneticPr fontId="3" type="noConversion"/>
  <printOptions horizontalCentered="1"/>
  <pageMargins left="0.6" right="0.6" top="0.8" bottom="0.8" header="0.25" footer="0.25"/>
  <pageSetup paperSize="138" scale="44" fitToHeight="0" orientation="landscape" r:id="rId1"/>
  <rowBreaks count="2" manualBreakCount="2">
    <brk id="35" max="15" man="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77"/>
  <sheetViews>
    <sheetView showGridLines="0" view="pageBreakPreview" topLeftCell="B1" zoomScaleNormal="100" zoomScaleSheetLayoutView="100" workbookViewId="0">
      <pane xSplit="1" topLeftCell="C1" activePane="topRight" state="frozen"/>
      <selection activeCell="N13" sqref="N13"/>
      <selection pane="topRight" sqref="A1:N1"/>
    </sheetView>
  </sheetViews>
  <sheetFormatPr defaultColWidth="9.140625" defaultRowHeight="13.5" x14ac:dyDescent="0.35"/>
  <cols>
    <col min="1" max="1" width="5.5703125" style="7" hidden="1" customWidth="1"/>
    <col min="2" max="2" width="25.85546875" style="7" bestFit="1" customWidth="1"/>
    <col min="3" max="9" width="10.85546875" style="7" bestFit="1" customWidth="1"/>
    <col min="10" max="10" width="10.85546875" style="7" customWidth="1"/>
    <col min="11" max="11" width="12" style="7" customWidth="1"/>
    <col min="12" max="13" width="10.85546875" style="7" bestFit="1" customWidth="1"/>
    <col min="14" max="14" width="12" style="7" customWidth="1"/>
    <col min="15" max="16384" width="9.140625" style="7"/>
  </cols>
  <sheetData>
    <row r="1" spans="1:14" ht="30.75" x14ac:dyDescent="0.75">
      <c r="A1" s="437" t="s">
        <v>416</v>
      </c>
      <c r="B1" s="437"/>
      <c r="C1" s="437"/>
      <c r="D1" s="437"/>
      <c r="E1" s="437"/>
      <c r="F1" s="437"/>
      <c r="G1" s="437"/>
      <c r="H1" s="437"/>
      <c r="I1" s="437"/>
      <c r="J1" s="437"/>
      <c r="K1" s="437"/>
      <c r="L1" s="437"/>
      <c r="M1" s="437"/>
      <c r="N1" s="437"/>
    </row>
    <row r="2" spans="1:14" ht="23.25" x14ac:dyDescent="0.6">
      <c r="A2" s="110"/>
      <c r="L2" s="440" t="s">
        <v>226</v>
      </c>
      <c r="M2" s="440"/>
      <c r="N2" s="440"/>
    </row>
    <row r="3" spans="1:14" s="309" customFormat="1" ht="17.25" x14ac:dyDescent="0.35">
      <c r="A3" s="436" t="s">
        <v>53</v>
      </c>
      <c r="B3" s="436" t="s">
        <v>0</v>
      </c>
      <c r="C3" s="436" t="s">
        <v>23</v>
      </c>
      <c r="D3" s="436"/>
      <c r="E3" s="436"/>
      <c r="F3" s="436"/>
      <c r="G3" s="436"/>
      <c r="H3" s="436"/>
      <c r="I3" s="436"/>
      <c r="J3" s="436"/>
      <c r="K3" s="436"/>
      <c r="L3" s="436" t="s">
        <v>272</v>
      </c>
      <c r="M3" s="436"/>
      <c r="N3" s="436"/>
    </row>
    <row r="4" spans="1:14" s="310" customFormat="1" ht="17.25" x14ac:dyDescent="0.35">
      <c r="A4" s="436"/>
      <c r="B4" s="436"/>
      <c r="C4" s="156" t="s">
        <v>110</v>
      </c>
      <c r="D4" s="156" t="s">
        <v>108</v>
      </c>
      <c r="E4" s="156" t="s">
        <v>115</v>
      </c>
      <c r="F4" s="156" t="s">
        <v>113</v>
      </c>
      <c r="G4" s="156" t="s">
        <v>185</v>
      </c>
      <c r="H4" s="156" t="s">
        <v>211</v>
      </c>
      <c r="I4" s="156" t="s">
        <v>234</v>
      </c>
      <c r="J4" s="156" t="s">
        <v>253</v>
      </c>
      <c r="K4" s="156" t="s">
        <v>321</v>
      </c>
      <c r="L4" s="156" t="s">
        <v>262</v>
      </c>
      <c r="M4" s="156" t="s">
        <v>321</v>
      </c>
      <c r="N4" s="156" t="s">
        <v>364</v>
      </c>
    </row>
    <row r="5" spans="1:14" s="315" customFormat="1" ht="17.25" x14ac:dyDescent="0.2">
      <c r="A5" s="313">
        <v>1</v>
      </c>
      <c r="B5" s="314" t="s">
        <v>64</v>
      </c>
      <c r="C5" s="265">
        <v>33344.15</v>
      </c>
      <c r="D5" s="265">
        <v>34681.910000000003</v>
      </c>
      <c r="E5" s="265">
        <v>34326.18</v>
      </c>
      <c r="F5" s="265">
        <v>38876.28</v>
      </c>
      <c r="G5" s="265">
        <v>41397.879999999997</v>
      </c>
      <c r="H5" s="265">
        <v>52615.411</v>
      </c>
      <c r="I5" s="265">
        <v>59492.620999999999</v>
      </c>
      <c r="J5" s="265">
        <v>81966.710999999996</v>
      </c>
      <c r="K5" s="265">
        <v>93469.52</v>
      </c>
      <c r="L5" s="265">
        <v>81966.710999999996</v>
      </c>
      <c r="M5" s="265">
        <v>93469.52558519342</v>
      </c>
      <c r="N5" s="265">
        <v>102584.71</v>
      </c>
    </row>
    <row r="6" spans="1:14" ht="17.25" x14ac:dyDescent="0.35">
      <c r="A6" s="82">
        <v>2</v>
      </c>
      <c r="B6" s="80" t="s">
        <v>65</v>
      </c>
      <c r="C6" s="84">
        <v>2113.2399999999998</v>
      </c>
      <c r="D6" s="84">
        <v>2926.42</v>
      </c>
      <c r="E6" s="84">
        <v>4377.3999999999996</v>
      </c>
      <c r="F6" s="84">
        <v>5801.25</v>
      </c>
      <c r="G6" s="84">
        <v>9890.4599999999991</v>
      </c>
      <c r="H6" s="84">
        <v>9440.08</v>
      </c>
      <c r="I6" s="84">
        <v>17302.32</v>
      </c>
      <c r="J6" s="84">
        <v>13086.715504715399</v>
      </c>
      <c r="K6" s="84">
        <v>13308.34</v>
      </c>
      <c r="L6" s="84">
        <v>8501.7900000000009</v>
      </c>
      <c r="M6" s="84">
        <v>6528.382745459</v>
      </c>
      <c r="N6" s="84">
        <v>6225.5</v>
      </c>
    </row>
    <row r="7" spans="1:14" ht="17.25" x14ac:dyDescent="0.35">
      <c r="A7" s="82">
        <v>3</v>
      </c>
      <c r="B7" s="80" t="s">
        <v>66</v>
      </c>
      <c r="C7" s="84">
        <v>1672.46</v>
      </c>
      <c r="D7" s="84">
        <v>1704.18</v>
      </c>
      <c r="E7" s="84">
        <v>1779.51</v>
      </c>
      <c r="F7" s="84">
        <v>2270.3200000000002</v>
      </c>
      <c r="G7" s="84">
        <v>1858.92</v>
      </c>
      <c r="H7" s="84">
        <v>2003.89</v>
      </c>
      <c r="I7" s="84">
        <v>2356.04</v>
      </c>
      <c r="J7" s="84">
        <v>2326.8609195219774</v>
      </c>
      <c r="K7" s="84">
        <v>2941.58</v>
      </c>
      <c r="L7" s="84">
        <v>1191.6400000000001</v>
      </c>
      <c r="M7" s="84">
        <v>1366.56562345831</v>
      </c>
      <c r="N7" s="84">
        <v>1831.93</v>
      </c>
    </row>
    <row r="8" spans="1:14" ht="17.25" x14ac:dyDescent="0.35">
      <c r="A8" s="86">
        <v>4</v>
      </c>
      <c r="B8" s="79" t="s">
        <v>266</v>
      </c>
      <c r="C8" s="85">
        <v>33784.93</v>
      </c>
      <c r="D8" s="85">
        <v>35904.15</v>
      </c>
      <c r="E8" s="85">
        <v>36924.07</v>
      </c>
      <c r="F8" s="85">
        <v>42407.21</v>
      </c>
      <c r="G8" s="85">
        <v>49429.42</v>
      </c>
      <c r="H8" s="85">
        <v>60051.601000000002</v>
      </c>
      <c r="I8" s="85">
        <v>74438.900999999998</v>
      </c>
      <c r="J8" s="85">
        <v>92726.565585193413</v>
      </c>
      <c r="K8" s="85">
        <v>103836.28</v>
      </c>
      <c r="L8" s="85">
        <v>89276.86099999999</v>
      </c>
      <c r="M8" s="85">
        <v>98631.342707194111</v>
      </c>
      <c r="N8" s="85">
        <v>106978.28000000001</v>
      </c>
    </row>
    <row r="9" spans="1:14" s="186" customFormat="1" ht="17.25" x14ac:dyDescent="0.35">
      <c r="A9" s="82">
        <v>5</v>
      </c>
      <c r="B9" s="81" t="s">
        <v>267</v>
      </c>
      <c r="C9" s="84">
        <v>-896.98</v>
      </c>
      <c r="D9" s="84">
        <v>1577.97</v>
      </c>
      <c r="E9" s="84">
        <v>-1952.21</v>
      </c>
      <c r="F9" s="84">
        <v>1009.33</v>
      </c>
      <c r="G9" s="84">
        <v>-3185.9910000000018</v>
      </c>
      <c r="H9" s="84">
        <v>558.98</v>
      </c>
      <c r="I9" s="84">
        <v>-7527.81</v>
      </c>
      <c r="J9" s="84">
        <v>-742.9600000000064</v>
      </c>
      <c r="K9" s="84">
        <v>1251.57</v>
      </c>
      <c r="L9" s="84">
        <v>729.07</v>
      </c>
      <c r="M9" s="84">
        <v>118.27663728161133</v>
      </c>
      <c r="N9" s="84"/>
    </row>
    <row r="10" spans="1:14" ht="17.25" x14ac:dyDescent="0.35">
      <c r="A10" s="86">
        <v>6</v>
      </c>
      <c r="B10" s="79" t="s">
        <v>68</v>
      </c>
      <c r="C10" s="85">
        <v>34681.910000000003</v>
      </c>
      <c r="D10" s="85">
        <v>34326.18</v>
      </c>
      <c r="E10" s="85">
        <v>38876.28</v>
      </c>
      <c r="F10" s="85">
        <v>41397.879999999997</v>
      </c>
      <c r="G10" s="85">
        <v>52615.411</v>
      </c>
      <c r="H10" s="85">
        <v>59492.620999999999</v>
      </c>
      <c r="I10" s="85">
        <v>81966.710999999996</v>
      </c>
      <c r="J10" s="85">
        <v>93469.52558519342</v>
      </c>
      <c r="K10" s="85">
        <v>102584.70999999999</v>
      </c>
      <c r="L10" s="85">
        <v>88547.790999999983</v>
      </c>
      <c r="M10" s="85">
        <v>98513.0660699125</v>
      </c>
      <c r="N10" s="85">
        <v>106978.28000000001</v>
      </c>
    </row>
    <row r="11" spans="1:14" s="186" customFormat="1" ht="17.25" x14ac:dyDescent="0.35">
      <c r="A11" s="82">
        <v>7</v>
      </c>
      <c r="B11" s="80" t="s">
        <v>67</v>
      </c>
      <c r="C11" s="84">
        <v>336.52</v>
      </c>
      <c r="D11" s="84">
        <v>303.61</v>
      </c>
      <c r="E11" s="84">
        <v>331.09</v>
      </c>
      <c r="F11" s="84">
        <v>326.35000000000002</v>
      </c>
      <c r="G11" s="84">
        <v>386.04</v>
      </c>
      <c r="H11" s="84">
        <v>450.51</v>
      </c>
      <c r="I11" s="84">
        <v>523.77</v>
      </c>
      <c r="J11" s="84">
        <v>627.45200298853217</v>
      </c>
      <c r="K11" s="84">
        <v>744.2</v>
      </c>
      <c r="L11" s="84">
        <v>332.24</v>
      </c>
      <c r="M11" s="84">
        <v>398.18634094769004</v>
      </c>
      <c r="N11" s="84">
        <v>532.94000000000005</v>
      </c>
    </row>
    <row r="12" spans="1:14" ht="17.25" x14ac:dyDescent="0.35">
      <c r="A12" s="154"/>
      <c r="B12" s="439" t="s">
        <v>69</v>
      </c>
      <c r="C12" s="439"/>
      <c r="D12" s="439"/>
      <c r="E12" s="439"/>
      <c r="F12" s="439"/>
      <c r="G12" s="439"/>
      <c r="H12" s="439"/>
      <c r="I12" s="439"/>
      <c r="J12" s="439"/>
      <c r="K12" s="439"/>
      <c r="L12" s="439"/>
      <c r="M12" s="439"/>
      <c r="N12" s="308"/>
    </row>
    <row r="13" spans="1:14" ht="17.25" x14ac:dyDescent="0.35">
      <c r="A13" s="82">
        <v>1</v>
      </c>
      <c r="B13" s="80" t="s">
        <v>64</v>
      </c>
      <c r="C13" s="83">
        <v>0</v>
      </c>
      <c r="D13" s="83">
        <v>0</v>
      </c>
      <c r="E13" s="83">
        <v>0</v>
      </c>
      <c r="F13" s="83">
        <v>0</v>
      </c>
      <c r="G13" s="83">
        <v>0</v>
      </c>
      <c r="H13" s="83">
        <v>0</v>
      </c>
      <c r="I13" s="83">
        <v>0</v>
      </c>
      <c r="J13" s="83">
        <v>0</v>
      </c>
      <c r="K13" s="83">
        <v>0</v>
      </c>
      <c r="L13" s="83">
        <v>0</v>
      </c>
      <c r="M13" s="83">
        <v>0</v>
      </c>
      <c r="N13" s="83">
        <v>0</v>
      </c>
    </row>
    <row r="14" spans="1:14" ht="17.25" x14ac:dyDescent="0.35">
      <c r="A14" s="82">
        <v>2</v>
      </c>
      <c r="B14" s="80" t="s">
        <v>65</v>
      </c>
      <c r="C14" s="83">
        <v>0</v>
      </c>
      <c r="D14" s="83">
        <v>0</v>
      </c>
      <c r="E14" s="83">
        <v>0</v>
      </c>
      <c r="F14" s="83">
        <v>0</v>
      </c>
      <c r="G14" s="83">
        <v>0</v>
      </c>
      <c r="H14" s="83">
        <v>0</v>
      </c>
      <c r="I14" s="83">
        <v>0</v>
      </c>
      <c r="J14" s="83">
        <v>0</v>
      </c>
      <c r="K14" s="83">
        <v>0</v>
      </c>
      <c r="L14" s="83">
        <v>0</v>
      </c>
      <c r="M14" s="83">
        <v>0</v>
      </c>
      <c r="N14" s="83">
        <v>0</v>
      </c>
    </row>
    <row r="15" spans="1:14" ht="17.25" x14ac:dyDescent="0.35">
      <c r="A15" s="82">
        <v>3</v>
      </c>
      <c r="B15" s="80" t="s">
        <v>66</v>
      </c>
      <c r="C15" s="83">
        <v>0</v>
      </c>
      <c r="D15" s="83">
        <v>0</v>
      </c>
      <c r="E15" s="83">
        <v>0</v>
      </c>
      <c r="F15" s="83">
        <v>0</v>
      </c>
      <c r="G15" s="83">
        <v>0</v>
      </c>
      <c r="H15" s="83">
        <v>0</v>
      </c>
      <c r="I15" s="83">
        <v>0</v>
      </c>
      <c r="J15" s="83">
        <v>0</v>
      </c>
      <c r="K15" s="83">
        <v>0</v>
      </c>
      <c r="L15" s="83">
        <v>0</v>
      </c>
      <c r="M15" s="83">
        <v>0</v>
      </c>
      <c r="N15" s="83">
        <v>0</v>
      </c>
    </row>
    <row r="16" spans="1:14" ht="17.25" x14ac:dyDescent="0.35">
      <c r="A16" s="82">
        <v>4</v>
      </c>
      <c r="B16" s="80" t="s">
        <v>67</v>
      </c>
      <c r="C16" s="83">
        <v>0</v>
      </c>
      <c r="D16" s="83">
        <v>0</v>
      </c>
      <c r="E16" s="83">
        <v>0</v>
      </c>
      <c r="F16" s="83">
        <v>0</v>
      </c>
      <c r="G16" s="83">
        <v>0</v>
      </c>
      <c r="H16" s="83">
        <v>0</v>
      </c>
      <c r="I16" s="83">
        <v>0</v>
      </c>
      <c r="J16" s="83">
        <v>0</v>
      </c>
      <c r="K16" s="83">
        <v>0</v>
      </c>
      <c r="L16" s="83">
        <v>0</v>
      </c>
      <c r="M16" s="83">
        <v>0</v>
      </c>
      <c r="N16" s="83">
        <v>0</v>
      </c>
    </row>
    <row r="17" spans="1:14" ht="17.25" x14ac:dyDescent="0.35">
      <c r="A17" s="82">
        <v>5</v>
      </c>
      <c r="B17" s="80" t="s">
        <v>68</v>
      </c>
      <c r="C17" s="83">
        <v>0</v>
      </c>
      <c r="D17" s="83">
        <v>0</v>
      </c>
      <c r="E17" s="83">
        <v>0</v>
      </c>
      <c r="F17" s="83">
        <v>0</v>
      </c>
      <c r="G17" s="83">
        <v>0</v>
      </c>
      <c r="H17" s="83">
        <v>0</v>
      </c>
      <c r="I17" s="83">
        <v>0</v>
      </c>
      <c r="J17" s="83">
        <v>0</v>
      </c>
      <c r="K17" s="83">
        <v>0</v>
      </c>
      <c r="L17" s="83">
        <v>0</v>
      </c>
      <c r="M17" s="83">
        <v>0</v>
      </c>
      <c r="N17" s="83">
        <v>0</v>
      </c>
    </row>
    <row r="18" spans="1:14" ht="17.25" x14ac:dyDescent="0.35">
      <c r="A18" s="154"/>
      <c r="B18" s="439" t="s">
        <v>70</v>
      </c>
      <c r="C18" s="439"/>
      <c r="D18" s="439"/>
      <c r="E18" s="439"/>
      <c r="F18" s="439"/>
      <c r="G18" s="439"/>
      <c r="H18" s="439"/>
      <c r="I18" s="439"/>
      <c r="J18" s="439"/>
      <c r="K18" s="439"/>
      <c r="L18" s="439"/>
      <c r="M18" s="439"/>
      <c r="N18" s="131"/>
    </row>
    <row r="19" spans="1:14" ht="17.25" x14ac:dyDescent="0.35">
      <c r="A19" s="82">
        <v>1</v>
      </c>
      <c r="B19" s="80" t="s">
        <v>64</v>
      </c>
      <c r="C19" s="84">
        <v>33344.15</v>
      </c>
      <c r="D19" s="84">
        <v>34681.910000000003</v>
      </c>
      <c r="E19" s="84">
        <v>34326.18</v>
      </c>
      <c r="F19" s="84">
        <v>38876.28</v>
      </c>
      <c r="G19" s="84">
        <v>41397.879999999997</v>
      </c>
      <c r="H19" s="84">
        <v>52615.411</v>
      </c>
      <c r="I19" s="84">
        <v>59492.620999999999</v>
      </c>
      <c r="J19" s="84">
        <v>81966.710999999996</v>
      </c>
      <c r="K19" s="84">
        <v>93469.52</v>
      </c>
      <c r="L19" s="84">
        <v>81966.710999999996</v>
      </c>
      <c r="M19" s="84">
        <v>93469.52558519342</v>
      </c>
      <c r="N19" s="131">
        <v>102584.71</v>
      </c>
    </row>
    <row r="20" spans="1:14" ht="17.25" x14ac:dyDescent="0.35">
      <c r="A20" s="82">
        <v>2</v>
      </c>
      <c r="B20" s="81" t="s">
        <v>87</v>
      </c>
      <c r="C20" s="84">
        <v>-896.98</v>
      </c>
      <c r="D20" s="84">
        <v>1577.97</v>
      </c>
      <c r="E20" s="84">
        <v>-1952.21</v>
      </c>
      <c r="F20" s="84">
        <v>1009.33</v>
      </c>
      <c r="G20" s="84">
        <v>-3185.9910000000018</v>
      </c>
      <c r="H20" s="84">
        <v>558.98</v>
      </c>
      <c r="I20" s="84">
        <v>-7527.81</v>
      </c>
      <c r="J20" s="84">
        <v>-742.9600000000064</v>
      </c>
      <c r="K20" s="84">
        <v>1251.57</v>
      </c>
      <c r="L20" s="84">
        <v>729.07</v>
      </c>
      <c r="M20" s="84">
        <v>118.27663728161133</v>
      </c>
      <c r="N20" s="84"/>
    </row>
    <row r="21" spans="1:14" ht="17.25" x14ac:dyDescent="0.35">
      <c r="A21" s="82">
        <v>3</v>
      </c>
      <c r="B21" s="80" t="s">
        <v>65</v>
      </c>
      <c r="C21" s="84">
        <v>2113.2399999999998</v>
      </c>
      <c r="D21" s="84">
        <v>2926.42</v>
      </c>
      <c r="E21" s="84">
        <v>4377.3999999999996</v>
      </c>
      <c r="F21" s="84">
        <v>5801.25</v>
      </c>
      <c r="G21" s="84">
        <v>9890.4599999999991</v>
      </c>
      <c r="H21" s="84">
        <v>9440.08</v>
      </c>
      <c r="I21" s="84">
        <v>17302.32</v>
      </c>
      <c r="J21" s="84">
        <v>13086.715504715399</v>
      </c>
      <c r="K21" s="84">
        <v>13308.34</v>
      </c>
      <c r="L21" s="84">
        <v>8501.7900000000009</v>
      </c>
      <c r="M21" s="84">
        <v>6528.382745459</v>
      </c>
      <c r="N21" s="84">
        <v>6225.5</v>
      </c>
    </row>
    <row r="22" spans="1:14" ht="17.25" x14ac:dyDescent="0.35">
      <c r="A22" s="82">
        <v>4</v>
      </c>
      <c r="B22" s="80" t="s">
        <v>66</v>
      </c>
      <c r="C22" s="84">
        <v>1672.46</v>
      </c>
      <c r="D22" s="84">
        <v>1704.18</v>
      </c>
      <c r="E22" s="84">
        <v>1779.51</v>
      </c>
      <c r="F22" s="84">
        <v>2270.3200000000002</v>
      </c>
      <c r="G22" s="84">
        <v>1858.92</v>
      </c>
      <c r="H22" s="84">
        <v>2003.89</v>
      </c>
      <c r="I22" s="84">
        <v>2356.04</v>
      </c>
      <c r="J22" s="84">
        <v>2326.8609195219774</v>
      </c>
      <c r="K22" s="84">
        <v>2941.58</v>
      </c>
      <c r="L22" s="84">
        <v>1191.6400000000001</v>
      </c>
      <c r="M22" s="84">
        <v>1366.56562345831</v>
      </c>
      <c r="N22" s="84">
        <v>1831.93</v>
      </c>
    </row>
    <row r="23" spans="1:14" ht="17.25" x14ac:dyDescent="0.35">
      <c r="A23" s="82">
        <v>5</v>
      </c>
      <c r="B23" s="80" t="s">
        <v>67</v>
      </c>
      <c r="C23" s="84">
        <v>336.52</v>
      </c>
      <c r="D23" s="84">
        <v>303.61</v>
      </c>
      <c r="E23" s="84">
        <v>331.09</v>
      </c>
      <c r="F23" s="84">
        <v>326.35000000000002</v>
      </c>
      <c r="G23" s="84">
        <v>386.04</v>
      </c>
      <c r="H23" s="84">
        <v>450.51</v>
      </c>
      <c r="I23" s="84">
        <v>523.77</v>
      </c>
      <c r="J23" s="84">
        <v>627.45200298853217</v>
      </c>
      <c r="K23" s="84">
        <v>744.2</v>
      </c>
      <c r="L23" s="84">
        <v>332.24</v>
      </c>
      <c r="M23" s="84">
        <v>398.18634094769004</v>
      </c>
      <c r="N23" s="84">
        <v>532.94000000000005</v>
      </c>
    </row>
    <row r="24" spans="1:14" ht="17.25" x14ac:dyDescent="0.35">
      <c r="A24" s="438" t="s">
        <v>71</v>
      </c>
      <c r="B24" s="438"/>
      <c r="C24" s="85">
        <v>34681.910000000003</v>
      </c>
      <c r="D24" s="85">
        <v>34326.18</v>
      </c>
      <c r="E24" s="85">
        <v>38876.28</v>
      </c>
      <c r="F24" s="85">
        <v>41397.879999999997</v>
      </c>
      <c r="G24" s="85">
        <v>52615.411</v>
      </c>
      <c r="H24" s="85">
        <v>59492.620999999999</v>
      </c>
      <c r="I24" s="85">
        <v>81966.710999999996</v>
      </c>
      <c r="J24" s="111">
        <v>93469.52558519342</v>
      </c>
      <c r="K24" s="111">
        <v>102584.70999999999</v>
      </c>
      <c r="L24" s="85">
        <v>88547.790999999983</v>
      </c>
      <c r="M24" s="85">
        <v>98513.0660699125</v>
      </c>
      <c r="N24" s="85">
        <v>106978.28000000001</v>
      </c>
    </row>
    <row r="25" spans="1:14" s="222" customFormat="1" ht="12.75" x14ac:dyDescent="0.35">
      <c r="A25" s="434" t="s">
        <v>389</v>
      </c>
      <c r="B25" s="434"/>
      <c r="C25" s="434"/>
      <c r="D25" s="434"/>
      <c r="E25" s="434"/>
      <c r="F25" s="434"/>
      <c r="G25" s="434"/>
      <c r="H25" s="434"/>
      <c r="I25" s="434"/>
      <c r="J25" s="434"/>
      <c r="K25" s="434"/>
      <c r="L25" s="434"/>
      <c r="M25" s="434"/>
      <c r="N25" s="434"/>
    </row>
    <row r="26" spans="1:14" s="222" customFormat="1" ht="12.75" x14ac:dyDescent="0.35">
      <c r="A26" s="435" t="s">
        <v>268</v>
      </c>
      <c r="B26" s="435"/>
      <c r="C26" s="435"/>
      <c r="D26" s="435"/>
      <c r="E26" s="435"/>
      <c r="F26" s="435"/>
      <c r="G26" s="435"/>
      <c r="H26" s="435"/>
      <c r="I26" s="435"/>
      <c r="J26" s="435"/>
      <c r="K26" s="435"/>
      <c r="L26" s="435"/>
      <c r="M26" s="435"/>
    </row>
    <row r="28" spans="1:14" x14ac:dyDescent="0.35">
      <c r="C28" s="144"/>
      <c r="D28" s="144"/>
      <c r="E28" s="144"/>
      <c r="F28" s="144"/>
      <c r="G28" s="144"/>
      <c r="H28" s="144"/>
      <c r="I28" s="144"/>
      <c r="J28" s="144"/>
      <c r="K28" s="144"/>
    </row>
    <row r="29" spans="1:14" x14ac:dyDescent="0.35">
      <c r="C29" s="144"/>
      <c r="D29" s="144"/>
      <c r="E29" s="144"/>
      <c r="F29" s="144"/>
      <c r="G29" s="144"/>
      <c r="H29" s="144"/>
      <c r="I29" s="144"/>
      <c r="J29" s="144"/>
      <c r="K29" s="144"/>
    </row>
    <row r="30" spans="1:14" x14ac:dyDescent="0.35">
      <c r="C30" s="144"/>
      <c r="D30" s="144"/>
      <c r="E30" s="144"/>
      <c r="F30" s="144"/>
      <c r="G30" s="144"/>
      <c r="H30" s="144"/>
      <c r="I30" s="144"/>
      <c r="J30" s="144"/>
      <c r="K30" s="144"/>
    </row>
    <row r="31" spans="1:14" x14ac:dyDescent="0.35">
      <c r="C31" s="144"/>
      <c r="D31" s="144"/>
      <c r="E31" s="144"/>
      <c r="F31" s="144"/>
      <c r="G31" s="144"/>
      <c r="H31" s="144"/>
      <c r="I31" s="144"/>
      <c r="J31" s="144"/>
      <c r="K31" s="144"/>
    </row>
    <row r="32" spans="1:14" x14ac:dyDescent="0.35">
      <c r="C32" s="144"/>
      <c r="D32" s="144"/>
      <c r="E32" s="144"/>
      <c r="F32" s="144"/>
      <c r="G32" s="144"/>
      <c r="H32" s="144"/>
      <c r="I32" s="144"/>
      <c r="J32" s="144"/>
      <c r="K32" s="144"/>
    </row>
    <row r="33" spans="3:11" x14ac:dyDescent="0.35">
      <c r="C33" s="144"/>
      <c r="D33" s="144"/>
      <c r="E33" s="144"/>
      <c r="F33" s="144"/>
      <c r="G33" s="144"/>
      <c r="H33" s="144"/>
      <c r="I33" s="144"/>
      <c r="J33" s="144"/>
      <c r="K33" s="144"/>
    </row>
    <row r="34" spans="3:11" x14ac:dyDescent="0.35">
      <c r="C34" s="144"/>
      <c r="D34" s="144"/>
      <c r="E34" s="144"/>
      <c r="F34" s="144"/>
      <c r="G34" s="144"/>
      <c r="H34" s="144"/>
      <c r="I34" s="144"/>
      <c r="J34" s="144"/>
      <c r="K34" s="144"/>
    </row>
    <row r="35" spans="3:11" x14ac:dyDescent="0.35">
      <c r="C35" s="144"/>
      <c r="D35" s="144"/>
      <c r="E35" s="144"/>
      <c r="F35" s="144"/>
      <c r="G35" s="144"/>
      <c r="H35" s="144"/>
      <c r="I35" s="144"/>
      <c r="J35" s="144"/>
      <c r="K35" s="144"/>
    </row>
    <row r="36" spans="3:11" x14ac:dyDescent="0.35">
      <c r="C36" s="144"/>
      <c r="D36" s="144"/>
      <c r="E36" s="144"/>
      <c r="F36" s="144"/>
      <c r="G36" s="144"/>
      <c r="H36" s="144"/>
      <c r="I36" s="144"/>
      <c r="J36" s="144"/>
      <c r="K36" s="144"/>
    </row>
    <row r="37" spans="3:11" s="222" customFormat="1" ht="15.75" customHeight="1" x14ac:dyDescent="0.35">
      <c r="C37" s="220"/>
      <c r="D37" s="220"/>
      <c r="E37" s="220"/>
      <c r="F37" s="220"/>
      <c r="G37" s="220"/>
      <c r="H37" s="220"/>
      <c r="I37" s="220"/>
      <c r="J37" s="220"/>
      <c r="K37" s="220"/>
    </row>
    <row r="38" spans="3:11" s="222" customFormat="1" ht="12.75" x14ac:dyDescent="0.35">
      <c r="C38" s="220"/>
      <c r="D38" s="220"/>
      <c r="E38" s="220"/>
      <c r="F38" s="220"/>
      <c r="G38" s="220"/>
      <c r="H38" s="220"/>
      <c r="I38" s="220"/>
      <c r="J38" s="220"/>
      <c r="K38" s="220"/>
    </row>
    <row r="39" spans="3:11" s="222" customFormat="1" ht="12.75" x14ac:dyDescent="0.35">
      <c r="C39" s="220"/>
      <c r="D39" s="220"/>
      <c r="E39" s="220"/>
      <c r="F39" s="220"/>
      <c r="G39" s="220"/>
      <c r="H39" s="220"/>
      <c r="I39" s="220"/>
      <c r="J39" s="220"/>
      <c r="K39" s="220"/>
    </row>
    <row r="40" spans="3:11" x14ac:dyDescent="0.35">
      <c r="C40" s="144"/>
      <c r="D40" s="144"/>
      <c r="E40" s="144"/>
      <c r="F40" s="144"/>
      <c r="G40" s="144"/>
      <c r="H40" s="144"/>
      <c r="I40" s="144"/>
      <c r="J40" s="144"/>
      <c r="K40" s="144"/>
    </row>
    <row r="41" spans="3:11" x14ac:dyDescent="0.35">
      <c r="C41" s="144"/>
      <c r="D41" s="144"/>
      <c r="E41" s="144"/>
      <c r="F41" s="144"/>
      <c r="G41" s="144"/>
      <c r="H41" s="144"/>
      <c r="I41" s="144"/>
      <c r="J41" s="144"/>
      <c r="K41" s="144"/>
    </row>
    <row r="42" spans="3:11" x14ac:dyDescent="0.35">
      <c r="C42" s="144"/>
      <c r="D42" s="144"/>
      <c r="E42" s="144"/>
      <c r="F42" s="144"/>
      <c r="G42" s="144"/>
      <c r="H42" s="144"/>
      <c r="I42" s="144"/>
      <c r="J42" s="144"/>
      <c r="K42" s="144"/>
    </row>
    <row r="43" spans="3:11" x14ac:dyDescent="0.35">
      <c r="C43" s="144"/>
      <c r="D43" s="144"/>
      <c r="E43" s="144"/>
      <c r="F43" s="144"/>
      <c r="G43" s="144"/>
      <c r="H43" s="144"/>
      <c r="I43" s="144"/>
      <c r="J43" s="144"/>
      <c r="K43" s="144"/>
    </row>
    <row r="44" spans="3:11" x14ac:dyDescent="0.35">
      <c r="C44" s="144"/>
      <c r="D44" s="144"/>
      <c r="E44" s="144"/>
      <c r="F44" s="144"/>
      <c r="G44" s="144"/>
      <c r="H44" s="144"/>
      <c r="I44" s="144"/>
      <c r="J44" s="144"/>
      <c r="K44" s="144"/>
    </row>
    <row r="45" spans="3:11" x14ac:dyDescent="0.35">
      <c r="C45" s="144"/>
      <c r="D45" s="144"/>
      <c r="E45" s="144"/>
      <c r="F45" s="144"/>
      <c r="G45" s="144"/>
      <c r="H45" s="144"/>
      <c r="I45" s="144"/>
      <c r="J45" s="144"/>
      <c r="K45" s="144"/>
    </row>
    <row r="46" spans="3:11" x14ac:dyDescent="0.35">
      <c r="C46" s="144"/>
      <c r="D46" s="144"/>
      <c r="E46" s="144"/>
      <c r="F46" s="144"/>
      <c r="G46" s="144"/>
      <c r="H46" s="144"/>
      <c r="I46" s="144"/>
      <c r="J46" s="144"/>
      <c r="K46" s="144"/>
    </row>
    <row r="47" spans="3:11" x14ac:dyDescent="0.35">
      <c r="C47" s="144"/>
      <c r="D47" s="144"/>
      <c r="E47" s="144"/>
      <c r="F47" s="144"/>
      <c r="G47" s="144"/>
      <c r="H47" s="144"/>
      <c r="I47" s="144"/>
      <c r="J47" s="144"/>
      <c r="K47" s="144"/>
    </row>
    <row r="48" spans="3:11" x14ac:dyDescent="0.35">
      <c r="C48" s="144"/>
      <c r="D48" s="144"/>
      <c r="E48" s="144"/>
      <c r="F48" s="144"/>
      <c r="G48" s="144"/>
      <c r="H48" s="144"/>
      <c r="I48" s="144"/>
      <c r="J48" s="144"/>
      <c r="K48" s="144"/>
    </row>
    <row r="49" spans="3:11" x14ac:dyDescent="0.35">
      <c r="C49" s="144"/>
      <c r="D49" s="144"/>
      <c r="E49" s="144"/>
      <c r="F49" s="144"/>
      <c r="G49" s="144"/>
      <c r="H49" s="144"/>
      <c r="I49" s="144"/>
      <c r="J49" s="144"/>
      <c r="K49" s="144"/>
    </row>
    <row r="50" spans="3:11" x14ac:dyDescent="0.35">
      <c r="C50" s="144"/>
      <c r="D50" s="144"/>
      <c r="E50" s="144"/>
      <c r="F50" s="144"/>
      <c r="G50" s="144"/>
      <c r="H50" s="144"/>
      <c r="I50" s="144"/>
      <c r="J50" s="144"/>
      <c r="K50" s="144"/>
    </row>
    <row r="51" spans="3:11" x14ac:dyDescent="0.35">
      <c r="C51" s="144"/>
      <c r="D51" s="144"/>
      <c r="E51" s="144"/>
      <c r="F51" s="144"/>
      <c r="G51" s="144"/>
      <c r="H51" s="144"/>
      <c r="I51" s="144"/>
      <c r="J51" s="144"/>
      <c r="K51" s="144"/>
    </row>
    <row r="52" spans="3:11" x14ac:dyDescent="0.35">
      <c r="C52" s="144"/>
      <c r="D52" s="144"/>
      <c r="E52" s="144"/>
      <c r="F52" s="144"/>
      <c r="G52" s="144"/>
      <c r="H52" s="144"/>
      <c r="I52" s="144"/>
      <c r="J52" s="144"/>
      <c r="K52" s="144"/>
    </row>
    <row r="53" spans="3:11" x14ac:dyDescent="0.35">
      <c r="C53" s="144"/>
      <c r="D53" s="144"/>
      <c r="E53" s="144"/>
      <c r="F53" s="144"/>
      <c r="G53" s="144"/>
      <c r="H53" s="144"/>
      <c r="I53" s="144"/>
      <c r="J53" s="144"/>
      <c r="K53" s="144"/>
    </row>
    <row r="54" spans="3:11" x14ac:dyDescent="0.35">
      <c r="C54" s="144"/>
      <c r="D54" s="144"/>
      <c r="E54" s="144"/>
      <c r="F54" s="144"/>
      <c r="G54" s="144"/>
      <c r="H54" s="144"/>
      <c r="I54" s="144"/>
      <c r="J54" s="144"/>
      <c r="K54" s="144"/>
    </row>
    <row r="55" spans="3:11" x14ac:dyDescent="0.35">
      <c r="C55" s="144"/>
      <c r="D55" s="144"/>
      <c r="E55" s="144"/>
      <c r="F55" s="144"/>
      <c r="G55" s="144"/>
      <c r="H55" s="144"/>
      <c r="I55" s="144"/>
      <c r="J55" s="144"/>
      <c r="K55" s="144"/>
    </row>
    <row r="56" spans="3:11" x14ac:dyDescent="0.35">
      <c r="C56" s="144"/>
      <c r="D56" s="144"/>
      <c r="E56" s="144"/>
      <c r="F56" s="144"/>
      <c r="G56" s="144"/>
      <c r="H56" s="144"/>
      <c r="I56" s="144"/>
      <c r="J56" s="144"/>
      <c r="K56" s="144"/>
    </row>
    <row r="57" spans="3:11" x14ac:dyDescent="0.35">
      <c r="C57" s="144"/>
      <c r="D57" s="144"/>
      <c r="E57" s="144"/>
      <c r="F57" s="144"/>
      <c r="G57" s="144"/>
      <c r="H57" s="144"/>
      <c r="I57" s="144"/>
      <c r="J57" s="144"/>
      <c r="K57" s="144"/>
    </row>
    <row r="58" spans="3:11" x14ac:dyDescent="0.35">
      <c r="C58" s="144" t="e">
        <f>C34-#REF!</f>
        <v>#REF!</v>
      </c>
      <c r="D58" s="144" t="e">
        <f>D34-#REF!</f>
        <v>#REF!</v>
      </c>
      <c r="E58" s="144" t="e">
        <f>E34-#REF!</f>
        <v>#REF!</v>
      </c>
      <c r="F58" s="144" t="e">
        <f>F34-#REF!</f>
        <v>#REF!</v>
      </c>
      <c r="G58" s="144" t="e">
        <f>G34-#REF!</f>
        <v>#REF!</v>
      </c>
      <c r="H58" s="144" t="e">
        <f>H34-#REF!</f>
        <v>#REF!</v>
      </c>
      <c r="I58" s="144" t="e">
        <f>I34-#REF!</f>
        <v>#REF!</v>
      </c>
      <c r="J58" s="144" t="e">
        <f>J34-#REF!</f>
        <v>#REF!</v>
      </c>
      <c r="K58" s="144" t="e">
        <f>K34-#REF!</f>
        <v>#REF!</v>
      </c>
    </row>
    <row r="59" spans="3:11" x14ac:dyDescent="0.35">
      <c r="C59" s="144" t="e">
        <f>C35-#REF!</f>
        <v>#REF!</v>
      </c>
      <c r="D59" s="144" t="e">
        <f>D35-#REF!</f>
        <v>#REF!</v>
      </c>
      <c r="E59" s="144" t="e">
        <f>E35-#REF!</f>
        <v>#REF!</v>
      </c>
      <c r="F59" s="144" t="e">
        <f>F35-#REF!</f>
        <v>#REF!</v>
      </c>
      <c r="G59" s="144" t="e">
        <f>G35-#REF!</f>
        <v>#REF!</v>
      </c>
      <c r="H59" s="144" t="e">
        <f>H35-#REF!</f>
        <v>#REF!</v>
      </c>
      <c r="I59" s="144" t="e">
        <f>I35-#REF!</f>
        <v>#REF!</v>
      </c>
      <c r="J59" s="144" t="e">
        <f>J35-#REF!</f>
        <v>#REF!</v>
      </c>
      <c r="K59" s="144" t="e">
        <f>K35-#REF!</f>
        <v>#REF!</v>
      </c>
    </row>
    <row r="60" spans="3:11" x14ac:dyDescent="0.35">
      <c r="C60" s="144" t="e">
        <f>C36-#REF!</f>
        <v>#REF!</v>
      </c>
      <c r="D60" s="144" t="e">
        <f>D36-#REF!</f>
        <v>#REF!</v>
      </c>
      <c r="E60" s="144" t="e">
        <f>E36-#REF!</f>
        <v>#REF!</v>
      </c>
      <c r="F60" s="144" t="e">
        <f>F36-#REF!</f>
        <v>#REF!</v>
      </c>
      <c r="G60" s="144" t="e">
        <f>G36-#REF!</f>
        <v>#REF!</v>
      </c>
      <c r="H60" s="144" t="e">
        <f>H36-#REF!</f>
        <v>#REF!</v>
      </c>
      <c r="I60" s="144" t="e">
        <f>I36-#REF!</f>
        <v>#REF!</v>
      </c>
      <c r="J60" s="144" t="e">
        <f>J36-#REF!</f>
        <v>#REF!</v>
      </c>
      <c r="K60" s="144" t="e">
        <f>K36-#REF!</f>
        <v>#REF!</v>
      </c>
    </row>
    <row r="61" spans="3:11" x14ac:dyDescent="0.35">
      <c r="C61" s="144" t="e">
        <f>C37-#REF!</f>
        <v>#REF!</v>
      </c>
      <c r="D61" s="144" t="e">
        <f>D37-#REF!</f>
        <v>#REF!</v>
      </c>
      <c r="E61" s="144" t="e">
        <f>E37-#REF!</f>
        <v>#REF!</v>
      </c>
      <c r="F61" s="144" t="e">
        <f>F37-#REF!</f>
        <v>#REF!</v>
      </c>
      <c r="G61" s="144" t="e">
        <f>G37-#REF!</f>
        <v>#REF!</v>
      </c>
      <c r="H61" s="144" t="e">
        <f>H37-#REF!</f>
        <v>#REF!</v>
      </c>
      <c r="I61" s="144" t="e">
        <f>I37-#REF!</f>
        <v>#REF!</v>
      </c>
      <c r="J61" s="144" t="e">
        <f>J37-#REF!</f>
        <v>#REF!</v>
      </c>
      <c r="K61" s="144" t="e">
        <f>K37-#REF!</f>
        <v>#REF!</v>
      </c>
    </row>
    <row r="62" spans="3:11" x14ac:dyDescent="0.35">
      <c r="C62" s="144" t="e">
        <f>C38-#REF!</f>
        <v>#REF!</v>
      </c>
      <c r="D62" s="144" t="e">
        <f>D38-#REF!</f>
        <v>#REF!</v>
      </c>
      <c r="E62" s="144" t="e">
        <f>E38-#REF!</f>
        <v>#REF!</v>
      </c>
      <c r="F62" s="144" t="e">
        <f>F38-#REF!</f>
        <v>#REF!</v>
      </c>
      <c r="G62" s="144" t="e">
        <f>G38-#REF!</f>
        <v>#REF!</v>
      </c>
      <c r="H62" s="144" t="e">
        <f>H38-#REF!</f>
        <v>#REF!</v>
      </c>
      <c r="I62" s="144" t="e">
        <f>I38-#REF!</f>
        <v>#REF!</v>
      </c>
      <c r="J62" s="144" t="e">
        <f>J38-#REF!</f>
        <v>#REF!</v>
      </c>
      <c r="K62" s="144" t="e">
        <f>K38-#REF!</f>
        <v>#REF!</v>
      </c>
    </row>
    <row r="63" spans="3:11" x14ac:dyDescent="0.35">
      <c r="C63" s="144" t="e">
        <f>C39-#REF!</f>
        <v>#REF!</v>
      </c>
      <c r="D63" s="144" t="e">
        <f>D39-#REF!</f>
        <v>#REF!</v>
      </c>
      <c r="E63" s="144" t="e">
        <f>E39-#REF!</f>
        <v>#REF!</v>
      </c>
      <c r="F63" s="144" t="e">
        <f>F39-#REF!</f>
        <v>#REF!</v>
      </c>
      <c r="G63" s="144" t="e">
        <f>G39-#REF!</f>
        <v>#REF!</v>
      </c>
      <c r="H63" s="144" t="e">
        <f>H39-#REF!</f>
        <v>#REF!</v>
      </c>
      <c r="I63" s="144" t="e">
        <f>I39-#REF!</f>
        <v>#REF!</v>
      </c>
      <c r="J63" s="144" t="e">
        <f>J39-#REF!</f>
        <v>#REF!</v>
      </c>
      <c r="K63" s="144" t="e">
        <f>K39-#REF!</f>
        <v>#REF!</v>
      </c>
    </row>
    <row r="64" spans="3:11" x14ac:dyDescent="0.35">
      <c r="C64" s="144" t="e">
        <f>C40-#REF!</f>
        <v>#REF!</v>
      </c>
      <c r="D64" s="144" t="e">
        <f>D40-#REF!</f>
        <v>#REF!</v>
      </c>
      <c r="E64" s="144" t="e">
        <f>E40-#REF!</f>
        <v>#REF!</v>
      </c>
      <c r="F64" s="144" t="e">
        <f>F40-#REF!</f>
        <v>#REF!</v>
      </c>
      <c r="G64" s="144" t="e">
        <f>G40-#REF!</f>
        <v>#REF!</v>
      </c>
      <c r="H64" s="144" t="e">
        <f>H40-#REF!</f>
        <v>#REF!</v>
      </c>
      <c r="I64" s="144" t="e">
        <f>I40-#REF!</f>
        <v>#REF!</v>
      </c>
      <c r="J64" s="144" t="e">
        <f>J40-#REF!</f>
        <v>#REF!</v>
      </c>
      <c r="K64" s="144" t="e">
        <f>K40-#REF!</f>
        <v>#REF!</v>
      </c>
    </row>
    <row r="65" spans="3:11" x14ac:dyDescent="0.35">
      <c r="C65" s="144" t="e">
        <f>C41-#REF!</f>
        <v>#REF!</v>
      </c>
      <c r="D65" s="144" t="e">
        <f>D41-#REF!</f>
        <v>#REF!</v>
      </c>
      <c r="E65" s="144" t="e">
        <f>E41-#REF!</f>
        <v>#REF!</v>
      </c>
      <c r="F65" s="144" t="e">
        <f>F41-#REF!</f>
        <v>#REF!</v>
      </c>
      <c r="G65" s="144" t="e">
        <f>G41-#REF!</f>
        <v>#REF!</v>
      </c>
      <c r="H65" s="144" t="e">
        <f>H41-#REF!</f>
        <v>#REF!</v>
      </c>
      <c r="I65" s="144" t="e">
        <f>I41-#REF!</f>
        <v>#REF!</v>
      </c>
      <c r="J65" s="144" t="e">
        <f>J41-#REF!</f>
        <v>#REF!</v>
      </c>
      <c r="K65" s="144" t="e">
        <f>K41-#REF!</f>
        <v>#REF!</v>
      </c>
    </row>
    <row r="66" spans="3:11" x14ac:dyDescent="0.35">
      <c r="C66" s="144" t="e">
        <f>C42-#REF!</f>
        <v>#REF!</v>
      </c>
      <c r="D66" s="144" t="e">
        <f>D42-#REF!</f>
        <v>#REF!</v>
      </c>
      <c r="E66" s="144" t="e">
        <f>E42-#REF!</f>
        <v>#REF!</v>
      </c>
      <c r="F66" s="144" t="e">
        <f>F42-#REF!</f>
        <v>#REF!</v>
      </c>
      <c r="G66" s="144" t="e">
        <f>G42-#REF!</f>
        <v>#REF!</v>
      </c>
      <c r="H66" s="144" t="e">
        <f>H42-#REF!</f>
        <v>#REF!</v>
      </c>
      <c r="I66" s="144" t="e">
        <f>I42-#REF!</f>
        <v>#REF!</v>
      </c>
      <c r="J66" s="144" t="e">
        <f>J42-#REF!</f>
        <v>#REF!</v>
      </c>
      <c r="K66" s="144" t="e">
        <f>K42-#REF!</f>
        <v>#REF!</v>
      </c>
    </row>
    <row r="67" spans="3:11" x14ac:dyDescent="0.35">
      <c r="C67" s="144" t="e">
        <f>C43-#REF!</f>
        <v>#REF!</v>
      </c>
      <c r="D67" s="144" t="e">
        <f>D43-#REF!</f>
        <v>#REF!</v>
      </c>
      <c r="E67" s="144" t="e">
        <f>E43-#REF!</f>
        <v>#REF!</v>
      </c>
      <c r="F67" s="144" t="e">
        <f>F43-#REF!</f>
        <v>#REF!</v>
      </c>
      <c r="G67" s="144" t="e">
        <f>G43-#REF!</f>
        <v>#REF!</v>
      </c>
      <c r="H67" s="144" t="e">
        <f>H43-#REF!</f>
        <v>#REF!</v>
      </c>
      <c r="I67" s="144" t="e">
        <f>I43-#REF!</f>
        <v>#REF!</v>
      </c>
      <c r="J67" s="144" t="e">
        <f>J43-#REF!</f>
        <v>#REF!</v>
      </c>
      <c r="K67" s="144" t="e">
        <f>K43-#REF!</f>
        <v>#REF!</v>
      </c>
    </row>
    <row r="68" spans="3:11" x14ac:dyDescent="0.35">
      <c r="C68" s="144" t="e">
        <f>C44-#REF!</f>
        <v>#REF!</v>
      </c>
      <c r="D68" s="144" t="e">
        <f>D44-#REF!</f>
        <v>#REF!</v>
      </c>
      <c r="E68" s="144" t="e">
        <f>E44-#REF!</f>
        <v>#REF!</v>
      </c>
      <c r="F68" s="144" t="e">
        <f>F44-#REF!</f>
        <v>#REF!</v>
      </c>
      <c r="G68" s="144" t="e">
        <f>G44-#REF!</f>
        <v>#REF!</v>
      </c>
      <c r="H68" s="144" t="e">
        <f>H44-#REF!</f>
        <v>#REF!</v>
      </c>
      <c r="I68" s="144" t="e">
        <f>I44-#REF!</f>
        <v>#REF!</v>
      </c>
      <c r="J68" s="144" t="e">
        <f>J44-#REF!</f>
        <v>#REF!</v>
      </c>
      <c r="K68" s="144" t="e">
        <f>K44-#REF!</f>
        <v>#REF!</v>
      </c>
    </row>
    <row r="69" spans="3:11" x14ac:dyDescent="0.35">
      <c r="C69" s="144" t="e">
        <f>C45-#REF!</f>
        <v>#REF!</v>
      </c>
      <c r="D69" s="144" t="e">
        <f>D45-#REF!</f>
        <v>#REF!</v>
      </c>
      <c r="E69" s="144" t="e">
        <f>E45-#REF!</f>
        <v>#REF!</v>
      </c>
      <c r="F69" s="144" t="e">
        <f>F45-#REF!</f>
        <v>#REF!</v>
      </c>
      <c r="G69" s="144" t="e">
        <f>G45-#REF!</f>
        <v>#REF!</v>
      </c>
      <c r="H69" s="144" t="e">
        <f>H45-#REF!</f>
        <v>#REF!</v>
      </c>
      <c r="I69" s="144" t="e">
        <f>I45-#REF!</f>
        <v>#REF!</v>
      </c>
      <c r="J69" s="144" t="e">
        <f>J45-#REF!</f>
        <v>#REF!</v>
      </c>
      <c r="K69" s="144" t="e">
        <f>K45-#REF!</f>
        <v>#REF!</v>
      </c>
    </row>
    <row r="70" spans="3:11" x14ac:dyDescent="0.35">
      <c r="C70" s="144" t="e">
        <f>C46-#REF!</f>
        <v>#REF!</v>
      </c>
      <c r="D70" s="144" t="e">
        <f>D46-#REF!</f>
        <v>#REF!</v>
      </c>
      <c r="E70" s="144" t="e">
        <f>E46-#REF!</f>
        <v>#REF!</v>
      </c>
      <c r="F70" s="144" t="e">
        <f>F46-#REF!</f>
        <v>#REF!</v>
      </c>
      <c r="G70" s="144" t="e">
        <f>G46-#REF!</f>
        <v>#REF!</v>
      </c>
      <c r="H70" s="144" t="e">
        <f>H46-#REF!</f>
        <v>#REF!</v>
      </c>
      <c r="I70" s="144" t="e">
        <f>I46-#REF!</f>
        <v>#REF!</v>
      </c>
      <c r="J70" s="144" t="e">
        <f>J46-#REF!</f>
        <v>#REF!</v>
      </c>
      <c r="K70" s="144" t="e">
        <f>K46-#REF!</f>
        <v>#REF!</v>
      </c>
    </row>
    <row r="71" spans="3:11" x14ac:dyDescent="0.35">
      <c r="C71" s="144" t="e">
        <f>C47-#REF!</f>
        <v>#REF!</v>
      </c>
      <c r="D71" s="144" t="e">
        <f>D47-#REF!</f>
        <v>#REF!</v>
      </c>
      <c r="E71" s="144" t="e">
        <f>E47-#REF!</f>
        <v>#REF!</v>
      </c>
      <c r="F71" s="144" t="e">
        <f>F47-#REF!</f>
        <v>#REF!</v>
      </c>
      <c r="G71" s="144" t="e">
        <f>G47-#REF!</f>
        <v>#REF!</v>
      </c>
      <c r="H71" s="144" t="e">
        <f>H47-#REF!</f>
        <v>#REF!</v>
      </c>
      <c r="I71" s="144" t="e">
        <f>I47-#REF!</f>
        <v>#REF!</v>
      </c>
      <c r="J71" s="144" t="e">
        <f>J47-#REF!</f>
        <v>#REF!</v>
      </c>
      <c r="K71" s="144" t="e">
        <f>K47-#REF!</f>
        <v>#REF!</v>
      </c>
    </row>
    <row r="72" spans="3:11" x14ac:dyDescent="0.35">
      <c r="C72" s="144" t="e">
        <f>C48-#REF!</f>
        <v>#REF!</v>
      </c>
      <c r="D72" s="144" t="e">
        <f>D48-#REF!</f>
        <v>#REF!</v>
      </c>
      <c r="E72" s="144" t="e">
        <f>E48-#REF!</f>
        <v>#REF!</v>
      </c>
      <c r="F72" s="144" t="e">
        <f>F48-#REF!</f>
        <v>#REF!</v>
      </c>
      <c r="G72" s="144" t="e">
        <f>G48-#REF!</f>
        <v>#REF!</v>
      </c>
      <c r="H72" s="144" t="e">
        <f>H48-#REF!</f>
        <v>#REF!</v>
      </c>
      <c r="I72" s="144" t="e">
        <f>I48-#REF!</f>
        <v>#REF!</v>
      </c>
      <c r="J72" s="144" t="e">
        <f>J48-#REF!</f>
        <v>#REF!</v>
      </c>
      <c r="K72" s="144" t="e">
        <f>K48-#REF!</f>
        <v>#REF!</v>
      </c>
    </row>
    <row r="73" spans="3:11" x14ac:dyDescent="0.35">
      <c r="C73" s="144" t="e">
        <f>C49-#REF!</f>
        <v>#REF!</v>
      </c>
      <c r="D73" s="144" t="e">
        <f>D49-#REF!</f>
        <v>#REF!</v>
      </c>
      <c r="E73" s="144" t="e">
        <f>E49-#REF!</f>
        <v>#REF!</v>
      </c>
      <c r="F73" s="144" t="e">
        <f>F49-#REF!</f>
        <v>#REF!</v>
      </c>
      <c r="G73" s="144" t="e">
        <f>G49-#REF!</f>
        <v>#REF!</v>
      </c>
      <c r="H73" s="144" t="e">
        <f>H49-#REF!</f>
        <v>#REF!</v>
      </c>
      <c r="I73" s="144" t="e">
        <f>I49-#REF!</f>
        <v>#REF!</v>
      </c>
      <c r="J73" s="144" t="e">
        <f>J49-#REF!</f>
        <v>#REF!</v>
      </c>
      <c r="K73" s="144" t="e">
        <f>K49-#REF!</f>
        <v>#REF!</v>
      </c>
    </row>
    <row r="74" spans="3:11" x14ac:dyDescent="0.35">
      <c r="C74" s="144" t="e">
        <f>C50-#REF!</f>
        <v>#REF!</v>
      </c>
      <c r="D74" s="144" t="e">
        <f>D50-#REF!</f>
        <v>#REF!</v>
      </c>
      <c r="E74" s="144" t="e">
        <f>E50-#REF!</f>
        <v>#REF!</v>
      </c>
      <c r="F74" s="144" t="e">
        <f>F50-#REF!</f>
        <v>#REF!</v>
      </c>
      <c r="G74" s="144" t="e">
        <f>G50-#REF!</f>
        <v>#REF!</v>
      </c>
      <c r="H74" s="144" t="e">
        <f>H50-#REF!</f>
        <v>#REF!</v>
      </c>
      <c r="I74" s="144" t="e">
        <f>I50-#REF!</f>
        <v>#REF!</v>
      </c>
      <c r="J74" s="144" t="e">
        <f>J50-#REF!</f>
        <v>#REF!</v>
      </c>
      <c r="K74" s="144" t="e">
        <f>K50-#REF!</f>
        <v>#REF!</v>
      </c>
    </row>
    <row r="75" spans="3:11" x14ac:dyDescent="0.35">
      <c r="C75" s="144" t="e">
        <f>C51-#REF!</f>
        <v>#REF!</v>
      </c>
      <c r="D75" s="144" t="e">
        <f>D51-#REF!</f>
        <v>#REF!</v>
      </c>
      <c r="E75" s="144" t="e">
        <f>E51-#REF!</f>
        <v>#REF!</v>
      </c>
      <c r="F75" s="144" t="e">
        <f>F51-#REF!</f>
        <v>#REF!</v>
      </c>
      <c r="G75" s="144" t="e">
        <f>G51-#REF!</f>
        <v>#REF!</v>
      </c>
      <c r="H75" s="144" t="e">
        <f>H51-#REF!</f>
        <v>#REF!</v>
      </c>
      <c r="I75" s="144" t="e">
        <f>I51-#REF!</f>
        <v>#REF!</v>
      </c>
      <c r="J75" s="144" t="e">
        <f>J51-#REF!</f>
        <v>#REF!</v>
      </c>
      <c r="K75" s="144" t="e">
        <f>K51-#REF!</f>
        <v>#REF!</v>
      </c>
    </row>
    <row r="76" spans="3:11" x14ac:dyDescent="0.35">
      <c r="C76" s="144" t="e">
        <f>C52-#REF!</f>
        <v>#REF!</v>
      </c>
      <c r="D76" s="144" t="e">
        <f>D52-#REF!</f>
        <v>#REF!</v>
      </c>
      <c r="E76" s="144" t="e">
        <f>E52-#REF!</f>
        <v>#REF!</v>
      </c>
      <c r="F76" s="144" t="e">
        <f>F52-#REF!</f>
        <v>#REF!</v>
      </c>
      <c r="G76" s="144" t="e">
        <f>G52-#REF!</f>
        <v>#REF!</v>
      </c>
      <c r="H76" s="144" t="e">
        <f>H52-#REF!</f>
        <v>#REF!</v>
      </c>
      <c r="I76" s="144" t="e">
        <f>I52-#REF!</f>
        <v>#REF!</v>
      </c>
      <c r="J76" s="144" t="e">
        <f>J52-#REF!</f>
        <v>#REF!</v>
      </c>
      <c r="K76" s="144" t="e">
        <f>K52-#REF!</f>
        <v>#REF!</v>
      </c>
    </row>
    <row r="77" spans="3:11" x14ac:dyDescent="0.35">
      <c r="C77" s="144" t="e">
        <f>C53-#REF!</f>
        <v>#REF!</v>
      </c>
      <c r="D77" s="144" t="e">
        <f>D53-#REF!</f>
        <v>#REF!</v>
      </c>
      <c r="E77" s="144" t="e">
        <f>E53-#REF!</f>
        <v>#REF!</v>
      </c>
      <c r="F77" s="144" t="e">
        <f>F53-#REF!</f>
        <v>#REF!</v>
      </c>
      <c r="G77" s="144" t="e">
        <f>G53-#REF!</f>
        <v>#REF!</v>
      </c>
      <c r="H77" s="144" t="e">
        <f>H53-#REF!</f>
        <v>#REF!</v>
      </c>
      <c r="I77" s="144" t="e">
        <f>I53-#REF!</f>
        <v>#REF!</v>
      </c>
      <c r="J77" s="144" t="e">
        <f>J53-#REF!</f>
        <v>#REF!</v>
      </c>
      <c r="K77" s="144" t="e">
        <f>K53-#REF!</f>
        <v>#REF!</v>
      </c>
    </row>
  </sheetData>
  <mergeCells count="11">
    <mergeCell ref="A25:N25"/>
    <mergeCell ref="A26:M26"/>
    <mergeCell ref="B3:B4"/>
    <mergeCell ref="C3:K3"/>
    <mergeCell ref="A1:N1"/>
    <mergeCell ref="A24:B24"/>
    <mergeCell ref="A3:A4"/>
    <mergeCell ref="B18:M18"/>
    <mergeCell ref="B12:M12"/>
    <mergeCell ref="L2:N2"/>
    <mergeCell ref="L3:N3"/>
  </mergeCells>
  <phoneticPr fontId="0" type="noConversion"/>
  <printOptions horizontalCentered="1"/>
  <pageMargins left="0.6" right="0.6" top="0.8" bottom="0.8" header="0.25" footer="0.25"/>
  <pageSetup paperSize="138"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55"/>
  <sheetViews>
    <sheetView view="pageBreakPreview" zoomScaleNormal="70" zoomScaleSheetLayoutView="100" workbookViewId="0">
      <selection sqref="A1:M1"/>
    </sheetView>
  </sheetViews>
  <sheetFormatPr defaultColWidth="9.140625" defaultRowHeight="12.75" x14ac:dyDescent="0.2"/>
  <cols>
    <col min="1" max="1" width="20.42578125" customWidth="1"/>
    <col min="2" max="6" width="14.7109375" customWidth="1"/>
    <col min="7" max="10" width="14.7109375" style="185" customWidth="1"/>
    <col min="11" max="13" width="14.7109375" customWidth="1"/>
  </cols>
  <sheetData>
    <row r="1" spans="1:21" ht="30.75" x14ac:dyDescent="0.3">
      <c r="A1" s="378" t="s">
        <v>422</v>
      </c>
      <c r="B1" s="444"/>
      <c r="C1" s="444"/>
      <c r="D1" s="444"/>
      <c r="E1" s="444"/>
      <c r="F1" s="444"/>
      <c r="G1" s="444"/>
      <c r="H1" s="444"/>
      <c r="I1" s="444"/>
      <c r="J1" s="444"/>
      <c r="K1" s="444"/>
      <c r="L1" s="444"/>
      <c r="M1" s="444"/>
      <c r="N1" s="317"/>
      <c r="O1" s="317"/>
      <c r="P1" s="317"/>
      <c r="Q1" s="317"/>
      <c r="R1" s="317"/>
      <c r="S1" s="317"/>
      <c r="T1" s="317"/>
      <c r="U1" s="317"/>
    </row>
    <row r="2" spans="1:21" ht="20.25" x14ac:dyDescent="0.3">
      <c r="A2" s="447" t="s">
        <v>423</v>
      </c>
      <c r="B2" s="447"/>
      <c r="C2" s="447"/>
      <c r="D2" s="447"/>
      <c r="E2" s="447"/>
      <c r="F2" s="447"/>
      <c r="G2" s="447"/>
      <c r="H2" s="447"/>
      <c r="I2" s="447"/>
      <c r="J2" s="447"/>
      <c r="K2" s="447"/>
      <c r="L2" s="447"/>
      <c r="M2" s="447"/>
      <c r="N2" s="317"/>
      <c r="O2" s="317"/>
      <c r="P2" s="317"/>
      <c r="Q2" s="317"/>
      <c r="R2" s="317"/>
      <c r="S2" s="317"/>
      <c r="T2" s="317"/>
      <c r="U2" s="317"/>
    </row>
    <row r="3" spans="1:21" s="184" customFormat="1" ht="24" x14ac:dyDescent="0.2">
      <c r="A3" s="445" t="s">
        <v>54</v>
      </c>
      <c r="B3" s="441" t="s">
        <v>23</v>
      </c>
      <c r="C3" s="441"/>
      <c r="D3" s="441"/>
      <c r="E3" s="441"/>
      <c r="F3" s="441"/>
      <c r="G3" s="441"/>
      <c r="H3" s="441"/>
      <c r="I3" s="441"/>
      <c r="J3" s="441"/>
      <c r="K3" s="441" t="s">
        <v>272</v>
      </c>
      <c r="L3" s="441"/>
      <c r="M3" s="441"/>
    </row>
    <row r="4" spans="1:21" s="312" customFormat="1" ht="22.5" customHeight="1" x14ac:dyDescent="0.5">
      <c r="A4" s="446"/>
      <c r="B4" s="311" t="s">
        <v>84</v>
      </c>
      <c r="C4" s="311" t="s">
        <v>105</v>
      </c>
      <c r="D4" s="311" t="s">
        <v>109</v>
      </c>
      <c r="E4" s="311" t="s">
        <v>112</v>
      </c>
      <c r="F4" s="311" t="s">
        <v>118</v>
      </c>
      <c r="G4" s="311" t="s">
        <v>210</v>
      </c>
      <c r="H4" s="311" t="s">
        <v>234</v>
      </c>
      <c r="I4" s="311" t="s">
        <v>253</v>
      </c>
      <c r="J4" s="311" t="s">
        <v>321</v>
      </c>
      <c r="K4" s="311" t="s">
        <v>253</v>
      </c>
      <c r="L4" s="311" t="s">
        <v>321</v>
      </c>
      <c r="M4" s="311" t="s">
        <v>364</v>
      </c>
    </row>
    <row r="5" spans="1:21" s="318" customFormat="1" ht="22.5" customHeight="1" x14ac:dyDescent="0.5">
      <c r="A5" s="12" t="s">
        <v>249</v>
      </c>
      <c r="B5" s="17">
        <v>1998.3</v>
      </c>
      <c r="C5" s="17">
        <v>4242.3</v>
      </c>
      <c r="D5" s="17">
        <v>8777.5</v>
      </c>
      <c r="E5" s="17">
        <v>8833.7999999999993</v>
      </c>
      <c r="F5" s="17">
        <v>14475.09</v>
      </c>
      <c r="G5" s="17">
        <v>9638.2000000000007</v>
      </c>
      <c r="H5" s="17">
        <v>19464.232</v>
      </c>
      <c r="I5" s="17">
        <v>22400.912</v>
      </c>
      <c r="J5" s="17">
        <v>23130.3</v>
      </c>
      <c r="K5" s="17">
        <v>11251.53</v>
      </c>
      <c r="L5" s="17">
        <v>8950</v>
      </c>
      <c r="M5" s="17">
        <v>8720.09</v>
      </c>
    </row>
    <row r="6" spans="1:21" ht="22.5" customHeight="1" x14ac:dyDescent="0.5">
      <c r="A6" s="13" t="s">
        <v>198</v>
      </c>
      <c r="B6" s="18">
        <v>1000</v>
      </c>
      <c r="C6" s="18">
        <v>1000</v>
      </c>
      <c r="D6" s="18">
        <v>2050</v>
      </c>
      <c r="E6" s="18">
        <v>3300</v>
      </c>
      <c r="F6" s="18">
        <v>7195.87</v>
      </c>
      <c r="G6" s="18">
        <v>2643.5</v>
      </c>
      <c r="H6" s="18">
        <v>9300</v>
      </c>
      <c r="I6" s="18">
        <v>9000</v>
      </c>
      <c r="J6" s="18">
        <v>10391.66</v>
      </c>
      <c r="K6" s="18">
        <v>2050</v>
      </c>
      <c r="L6" s="18">
        <v>3500</v>
      </c>
      <c r="M6" s="18">
        <v>5500</v>
      </c>
    </row>
    <row r="7" spans="1:21" ht="22.5" customHeight="1" x14ac:dyDescent="0.5">
      <c r="A7" s="13" t="s">
        <v>199</v>
      </c>
      <c r="B7" s="18">
        <v>900</v>
      </c>
      <c r="C7" s="18">
        <v>3000</v>
      </c>
      <c r="D7" s="18">
        <v>6200</v>
      </c>
      <c r="E7" s="18">
        <v>5500</v>
      </c>
      <c r="F7" s="25">
        <v>7200</v>
      </c>
      <c r="G7" s="25">
        <v>6994.7</v>
      </c>
      <c r="H7" s="25">
        <v>10000</v>
      </c>
      <c r="I7" s="25">
        <v>13000</v>
      </c>
      <c r="J7" s="25">
        <v>12450</v>
      </c>
      <c r="K7" s="25">
        <v>9000</v>
      </c>
      <c r="L7" s="25">
        <v>5450</v>
      </c>
      <c r="M7" s="25">
        <v>3000</v>
      </c>
    </row>
    <row r="8" spans="1:21" ht="22.5" customHeight="1" x14ac:dyDescent="0.5">
      <c r="A8" s="13" t="s">
        <v>250</v>
      </c>
      <c r="B8" s="18">
        <v>90.7</v>
      </c>
      <c r="C8" s="18">
        <v>0</v>
      </c>
      <c r="D8" s="18">
        <v>0</v>
      </c>
      <c r="E8" s="18">
        <v>0</v>
      </c>
      <c r="F8" s="25">
        <v>0</v>
      </c>
      <c r="G8" s="25">
        <v>0</v>
      </c>
      <c r="H8" s="25">
        <v>0</v>
      </c>
      <c r="I8" s="25">
        <v>0</v>
      </c>
      <c r="J8" s="25"/>
      <c r="K8" s="25">
        <v>0</v>
      </c>
      <c r="L8" s="25">
        <v>0</v>
      </c>
      <c r="M8" s="25">
        <v>0</v>
      </c>
    </row>
    <row r="9" spans="1:21" ht="22.5" customHeight="1" x14ac:dyDescent="0.5">
      <c r="A9" s="13" t="s">
        <v>200</v>
      </c>
      <c r="B9" s="18">
        <v>0</v>
      </c>
      <c r="C9" s="18">
        <v>233.9</v>
      </c>
      <c r="D9" s="18">
        <v>500</v>
      </c>
      <c r="E9" s="18">
        <v>28.6</v>
      </c>
      <c r="F9" s="25">
        <v>75.11</v>
      </c>
      <c r="G9" s="25">
        <v>0</v>
      </c>
      <c r="H9" s="25">
        <v>160.52000000000001</v>
      </c>
      <c r="I9" s="25">
        <v>395.39</v>
      </c>
      <c r="J9" s="25">
        <v>282.98</v>
      </c>
      <c r="K9" s="25">
        <v>200</v>
      </c>
      <c r="L9" s="25">
        <v>0</v>
      </c>
      <c r="M9" s="25">
        <v>217.85</v>
      </c>
    </row>
    <row r="10" spans="1:21" ht="22.5" customHeight="1" x14ac:dyDescent="0.5">
      <c r="A10" s="13" t="s">
        <v>201</v>
      </c>
      <c r="B10" s="18">
        <v>7.6</v>
      </c>
      <c r="C10" s="18">
        <v>8.4</v>
      </c>
      <c r="D10" s="18">
        <v>27.5</v>
      </c>
      <c r="E10" s="18">
        <v>5.2</v>
      </c>
      <c r="F10" s="25">
        <v>4.12</v>
      </c>
      <c r="G10" s="25">
        <v>0</v>
      </c>
      <c r="H10" s="25">
        <v>3.7120000000000002</v>
      </c>
      <c r="I10" s="25">
        <v>5.5220000000000002</v>
      </c>
      <c r="J10" s="25">
        <v>5.66</v>
      </c>
      <c r="K10" s="25">
        <v>1.53</v>
      </c>
      <c r="L10" s="25">
        <v>0</v>
      </c>
      <c r="M10" s="25">
        <v>2.2400000000000002</v>
      </c>
    </row>
    <row r="11" spans="1:21" ht="22.5" customHeight="1" x14ac:dyDescent="0.5">
      <c r="A11" s="12" t="s">
        <v>202</v>
      </c>
      <c r="B11" s="17">
        <v>2516.6999999999998</v>
      </c>
      <c r="C11" s="17">
        <v>4745.5</v>
      </c>
      <c r="D11" s="17">
        <v>5040.2</v>
      </c>
      <c r="E11" s="17">
        <v>3878.5</v>
      </c>
      <c r="F11" s="24">
        <v>3756.29</v>
      </c>
      <c r="G11" s="24">
        <v>3431.31</v>
      </c>
      <c r="H11" s="24">
        <v>3439.79</v>
      </c>
      <c r="I11" s="24">
        <v>3690.1099999999997</v>
      </c>
      <c r="J11" s="24">
        <v>4733.78</v>
      </c>
      <c r="K11" s="24">
        <v>822.41</v>
      </c>
      <c r="L11" s="24">
        <v>2924.67</v>
      </c>
      <c r="M11" s="24">
        <v>6310.89</v>
      </c>
    </row>
    <row r="12" spans="1:21" ht="22.5" customHeight="1" x14ac:dyDescent="0.5">
      <c r="A12" s="13" t="s">
        <v>198</v>
      </c>
      <c r="B12" s="18">
        <v>1000</v>
      </c>
      <c r="C12" s="18">
        <v>2661</v>
      </c>
      <c r="D12" s="18">
        <v>2429.9</v>
      </c>
      <c r="E12" s="18">
        <v>3865</v>
      </c>
      <c r="F12" s="25">
        <v>3752</v>
      </c>
      <c r="G12" s="25">
        <v>2449</v>
      </c>
      <c r="H12" s="25">
        <v>2457.48</v>
      </c>
      <c r="I12" s="25">
        <v>2562.66</v>
      </c>
      <c r="J12" s="25">
        <v>2900</v>
      </c>
      <c r="K12" s="25">
        <v>222.41</v>
      </c>
      <c r="L12" s="25">
        <v>2900</v>
      </c>
      <c r="M12" s="25">
        <v>4583.25</v>
      </c>
    </row>
    <row r="13" spans="1:21" ht="22.5" customHeight="1" x14ac:dyDescent="0.5">
      <c r="A13" s="13" t="s">
        <v>199</v>
      </c>
      <c r="B13" s="18">
        <v>1350</v>
      </c>
      <c r="C13" s="18">
        <v>2004.1</v>
      </c>
      <c r="D13" s="18">
        <v>1017</v>
      </c>
      <c r="E13" s="18">
        <v>0</v>
      </c>
      <c r="F13" s="25">
        <v>0</v>
      </c>
      <c r="G13" s="25">
        <v>850</v>
      </c>
      <c r="H13" s="25">
        <v>740</v>
      </c>
      <c r="I13" s="25">
        <v>600</v>
      </c>
      <c r="J13" s="25">
        <v>1800</v>
      </c>
      <c r="K13" s="25">
        <v>600</v>
      </c>
      <c r="L13" s="25">
        <v>0</v>
      </c>
      <c r="M13" s="25">
        <v>1700</v>
      </c>
    </row>
    <row r="14" spans="1:21" ht="22.5" customHeight="1" x14ac:dyDescent="0.5">
      <c r="A14" s="13" t="s">
        <v>250</v>
      </c>
      <c r="B14" s="18">
        <v>0</v>
      </c>
      <c r="C14" s="18">
        <v>0</v>
      </c>
      <c r="D14" s="18">
        <v>1568</v>
      </c>
      <c r="E14" s="18">
        <v>0</v>
      </c>
      <c r="F14" s="25">
        <v>0</v>
      </c>
      <c r="G14" s="25">
        <v>90.65</v>
      </c>
      <c r="H14" s="25">
        <v>0</v>
      </c>
      <c r="I14" s="25">
        <v>0</v>
      </c>
      <c r="J14" s="25"/>
      <c r="K14" s="25">
        <v>0</v>
      </c>
      <c r="L14" s="25">
        <v>0</v>
      </c>
      <c r="M14" s="25">
        <v>0</v>
      </c>
    </row>
    <row r="15" spans="1:21" ht="22.5" customHeight="1" x14ac:dyDescent="0.5">
      <c r="A15" s="13" t="s">
        <v>200</v>
      </c>
      <c r="B15" s="18">
        <v>166.7</v>
      </c>
      <c r="C15" s="18">
        <v>80</v>
      </c>
      <c r="D15" s="18">
        <v>25</v>
      </c>
      <c r="E15" s="18">
        <v>12.7</v>
      </c>
      <c r="F15" s="25">
        <v>0</v>
      </c>
      <c r="G15" s="26">
        <v>34.020000000000003</v>
      </c>
      <c r="H15" s="26">
        <v>233.94</v>
      </c>
      <c r="I15" s="25">
        <v>500</v>
      </c>
      <c r="J15" s="25">
        <v>28.57</v>
      </c>
      <c r="K15" s="26">
        <v>0</v>
      </c>
      <c r="L15" s="25">
        <v>20.440000000000001</v>
      </c>
      <c r="M15" s="25">
        <v>23.92</v>
      </c>
    </row>
    <row r="16" spans="1:21" ht="22.5" customHeight="1" x14ac:dyDescent="0.5">
      <c r="A16" s="13" t="s">
        <v>201</v>
      </c>
      <c r="B16" s="18">
        <v>0</v>
      </c>
      <c r="C16" s="18">
        <v>0.4</v>
      </c>
      <c r="D16" s="18">
        <v>0.3</v>
      </c>
      <c r="E16" s="18">
        <v>0.9</v>
      </c>
      <c r="F16" s="25">
        <v>4.29</v>
      </c>
      <c r="G16" s="25">
        <v>7.64</v>
      </c>
      <c r="H16" s="25">
        <v>8.3699999999999992</v>
      </c>
      <c r="I16" s="25">
        <v>27.45</v>
      </c>
      <c r="J16" s="25">
        <v>5.21</v>
      </c>
      <c r="K16" s="25">
        <v>0</v>
      </c>
      <c r="L16" s="25">
        <v>4.2300000000000004</v>
      </c>
      <c r="M16" s="25">
        <v>3.72</v>
      </c>
    </row>
    <row r="17" spans="1:13" ht="22.5" customHeight="1" x14ac:dyDescent="0.5">
      <c r="A17" s="13" t="s">
        <v>203</v>
      </c>
      <c r="B17" s="18">
        <v>0</v>
      </c>
      <c r="C17" s="18">
        <v>0</v>
      </c>
      <c r="D17" s="18">
        <v>0</v>
      </c>
      <c r="E17" s="18">
        <v>0</v>
      </c>
      <c r="F17" s="25">
        <v>0</v>
      </c>
      <c r="G17" s="25">
        <v>0</v>
      </c>
      <c r="H17" s="25">
        <v>0</v>
      </c>
      <c r="I17" s="25">
        <v>0</v>
      </c>
      <c r="J17" s="25"/>
      <c r="K17" s="25">
        <v>0</v>
      </c>
      <c r="L17" s="25">
        <v>0</v>
      </c>
      <c r="M17" s="25">
        <v>0</v>
      </c>
    </row>
    <row r="18" spans="1:13" ht="22.5" customHeight="1" x14ac:dyDescent="0.5">
      <c r="A18" s="12" t="s">
        <v>204</v>
      </c>
      <c r="B18" s="17">
        <v>-518.4</v>
      </c>
      <c r="C18" s="17">
        <v>-503.2</v>
      </c>
      <c r="D18" s="17">
        <v>3737.2</v>
      </c>
      <c r="E18" s="17">
        <v>4955.3</v>
      </c>
      <c r="F18" s="24">
        <v>10718.81</v>
      </c>
      <c r="G18" s="24">
        <v>6206.8900000000012</v>
      </c>
      <c r="H18" s="24">
        <v>16024.441999999999</v>
      </c>
      <c r="I18" s="24">
        <v>18710.802</v>
      </c>
      <c r="J18" s="24">
        <v>18396.52</v>
      </c>
      <c r="K18" s="24">
        <v>10429.120000000001</v>
      </c>
      <c r="L18" s="24">
        <v>6025.33</v>
      </c>
      <c r="M18" s="24">
        <v>2409.1999999999998</v>
      </c>
    </row>
    <row r="19" spans="1:13" ht="22.5" customHeight="1" x14ac:dyDescent="0.5">
      <c r="A19" s="13" t="s">
        <v>198</v>
      </c>
      <c r="B19" s="18">
        <v>0</v>
      </c>
      <c r="C19" s="18">
        <v>-1661</v>
      </c>
      <c r="D19" s="18">
        <v>-379.9</v>
      </c>
      <c r="E19" s="18">
        <v>-565</v>
      </c>
      <c r="F19" s="25">
        <v>3443.87</v>
      </c>
      <c r="G19" s="25">
        <v>194.5</v>
      </c>
      <c r="H19" s="25">
        <v>6842.52</v>
      </c>
      <c r="I19" s="25">
        <v>6437.34</v>
      </c>
      <c r="J19" s="25">
        <v>7491.66</v>
      </c>
      <c r="K19" s="25">
        <v>1827.59</v>
      </c>
      <c r="L19" s="25">
        <v>600</v>
      </c>
      <c r="M19" s="25">
        <v>916.75</v>
      </c>
    </row>
    <row r="20" spans="1:13" ht="22.5" customHeight="1" x14ac:dyDescent="0.5">
      <c r="A20" s="13" t="s">
        <v>199</v>
      </c>
      <c r="B20" s="18">
        <v>-450</v>
      </c>
      <c r="C20" s="18">
        <v>995.9</v>
      </c>
      <c r="D20" s="18">
        <v>5183</v>
      </c>
      <c r="E20" s="18">
        <v>5500</v>
      </c>
      <c r="F20" s="25">
        <v>7200</v>
      </c>
      <c r="G20" s="25">
        <v>6144.7</v>
      </c>
      <c r="H20" s="25">
        <v>9260</v>
      </c>
      <c r="I20" s="25">
        <v>12400</v>
      </c>
      <c r="J20" s="25">
        <v>10650</v>
      </c>
      <c r="K20" s="25">
        <v>8400</v>
      </c>
      <c r="L20" s="25">
        <v>5450</v>
      </c>
      <c r="M20" s="25">
        <v>1300</v>
      </c>
    </row>
    <row r="21" spans="1:13" ht="22.5" customHeight="1" x14ac:dyDescent="0.5">
      <c r="A21" s="13" t="s">
        <v>250</v>
      </c>
      <c r="B21" s="18">
        <v>90.7</v>
      </c>
      <c r="C21" s="18">
        <v>0</v>
      </c>
      <c r="D21" s="18">
        <v>-1568</v>
      </c>
      <c r="E21" s="18">
        <v>0</v>
      </c>
      <c r="F21" s="25">
        <v>0</v>
      </c>
      <c r="G21" s="25">
        <v>-90.65</v>
      </c>
      <c r="H21" s="25">
        <v>0</v>
      </c>
      <c r="I21" s="25">
        <v>0</v>
      </c>
      <c r="J21" s="25">
        <v>0</v>
      </c>
      <c r="K21" s="25">
        <v>0</v>
      </c>
      <c r="L21" s="25">
        <v>0</v>
      </c>
      <c r="M21" s="25">
        <v>0</v>
      </c>
    </row>
    <row r="22" spans="1:13" ht="22.5" customHeight="1" x14ac:dyDescent="0.5">
      <c r="A22" s="13" t="s">
        <v>200</v>
      </c>
      <c r="B22" s="18">
        <v>-166.7</v>
      </c>
      <c r="C22" s="18">
        <v>153.9</v>
      </c>
      <c r="D22" s="18">
        <v>475</v>
      </c>
      <c r="E22" s="18">
        <v>15.9</v>
      </c>
      <c r="F22" s="25">
        <v>75.11</v>
      </c>
      <c r="G22" s="25">
        <v>-34.020000000000003</v>
      </c>
      <c r="H22" s="25">
        <v>-73.419999999999987</v>
      </c>
      <c r="I22" s="25">
        <v>-104.61000000000001</v>
      </c>
      <c r="J22" s="25">
        <v>254.41000000000003</v>
      </c>
      <c r="K22" s="25">
        <v>200</v>
      </c>
      <c r="L22" s="25">
        <v>-20.440000000000001</v>
      </c>
      <c r="M22" s="25">
        <v>193.93</v>
      </c>
    </row>
    <row r="23" spans="1:13" ht="22.5" customHeight="1" x14ac:dyDescent="0.5">
      <c r="A23" s="13" t="s">
        <v>201</v>
      </c>
      <c r="B23" s="18">
        <v>7.6</v>
      </c>
      <c r="C23" s="18">
        <v>8</v>
      </c>
      <c r="D23" s="18">
        <v>27.1</v>
      </c>
      <c r="E23" s="18">
        <v>4.3</v>
      </c>
      <c r="F23" s="25">
        <v>-0.16999999999999993</v>
      </c>
      <c r="G23" s="25">
        <v>-7.64</v>
      </c>
      <c r="H23" s="25">
        <v>-4.6579999999999995</v>
      </c>
      <c r="I23" s="25">
        <v>-21.927999999999997</v>
      </c>
      <c r="J23" s="25">
        <v>0.45000000000000018</v>
      </c>
      <c r="K23" s="25">
        <v>1.53</v>
      </c>
      <c r="L23" s="25">
        <v>-4.2300000000000004</v>
      </c>
      <c r="M23" s="25">
        <v>-1.48</v>
      </c>
    </row>
    <row r="24" spans="1:13" ht="22.5" customHeight="1" x14ac:dyDescent="0.5">
      <c r="A24" s="13" t="s">
        <v>203</v>
      </c>
      <c r="B24" s="18">
        <v>0</v>
      </c>
      <c r="C24" s="18">
        <v>0</v>
      </c>
      <c r="D24" s="18">
        <v>0</v>
      </c>
      <c r="E24" s="18">
        <v>0</v>
      </c>
      <c r="F24" s="25">
        <v>0</v>
      </c>
      <c r="G24" s="25">
        <v>0</v>
      </c>
      <c r="H24" s="25">
        <v>0</v>
      </c>
      <c r="I24" s="25">
        <v>0</v>
      </c>
      <c r="J24" s="25">
        <v>0</v>
      </c>
      <c r="K24" s="25">
        <v>0</v>
      </c>
      <c r="L24" s="25">
        <v>0</v>
      </c>
      <c r="M24" s="25">
        <v>0</v>
      </c>
    </row>
    <row r="25" spans="1:13" s="219" customFormat="1" x14ac:dyDescent="0.35">
      <c r="A25" s="442" t="s">
        <v>390</v>
      </c>
      <c r="B25" s="442"/>
      <c r="C25" s="442"/>
      <c r="D25" s="442"/>
      <c r="E25" s="442"/>
      <c r="F25" s="442"/>
      <c r="G25" s="442"/>
      <c r="H25" s="442"/>
      <c r="I25" s="442"/>
      <c r="J25" s="442"/>
      <c r="K25" s="442"/>
      <c r="L25" s="442"/>
      <c r="M25" s="442"/>
    </row>
    <row r="26" spans="1:13" s="219" customFormat="1" ht="17.25" customHeight="1" x14ac:dyDescent="0.35">
      <c r="A26" s="443" t="s">
        <v>342</v>
      </c>
      <c r="B26" s="443"/>
      <c r="C26" s="443"/>
      <c r="D26" s="443"/>
      <c r="E26" s="443"/>
      <c r="F26" s="443"/>
      <c r="G26" s="443"/>
      <c r="H26" s="443"/>
      <c r="I26" s="443"/>
      <c r="J26" s="443"/>
      <c r="K26" s="443"/>
      <c r="L26" s="443"/>
      <c r="M26" s="443"/>
    </row>
    <row r="27" spans="1:13" ht="19.5" x14ac:dyDescent="0.5">
      <c r="B27" s="166"/>
      <c r="C27" s="166"/>
      <c r="D27" s="166"/>
      <c r="E27" s="166"/>
      <c r="F27" s="166"/>
      <c r="G27" s="166"/>
      <c r="H27" s="166"/>
      <c r="I27" s="166"/>
      <c r="J27" s="166"/>
    </row>
    <row r="28" spans="1:13" ht="19.5" x14ac:dyDescent="0.5">
      <c r="B28" s="166"/>
      <c r="C28" s="166"/>
      <c r="D28" s="166"/>
      <c r="E28" s="166"/>
      <c r="F28" s="166"/>
      <c r="G28" s="166"/>
      <c r="H28" s="166"/>
      <c r="I28" s="166"/>
      <c r="J28" s="166"/>
    </row>
    <row r="29" spans="1:13" ht="19.5" x14ac:dyDescent="0.5">
      <c r="B29" s="166"/>
      <c r="C29" s="166"/>
      <c r="D29" s="166"/>
      <c r="E29" s="166"/>
      <c r="F29" s="166"/>
      <c r="G29" s="166"/>
      <c r="H29" s="166"/>
      <c r="I29" s="166"/>
      <c r="J29" s="166"/>
    </row>
    <row r="30" spans="1:13" ht="19.5" x14ac:dyDescent="0.5">
      <c r="B30" s="166"/>
      <c r="C30" s="166"/>
      <c r="D30" s="166"/>
      <c r="E30" s="166"/>
      <c r="F30" s="166"/>
      <c r="G30" s="166"/>
      <c r="H30" s="166"/>
      <c r="I30" s="166"/>
      <c r="J30" s="166"/>
    </row>
    <row r="31" spans="1:13" ht="19.5" x14ac:dyDescent="0.5">
      <c r="B31" s="166"/>
      <c r="C31" s="166"/>
      <c r="D31" s="166"/>
      <c r="E31" s="166"/>
      <c r="F31" s="166"/>
      <c r="G31" s="166"/>
      <c r="H31" s="166"/>
      <c r="I31" s="166"/>
      <c r="J31" s="166"/>
    </row>
    <row r="32" spans="1:13" ht="19.5" x14ac:dyDescent="0.5">
      <c r="B32" s="166"/>
      <c r="C32" s="166"/>
      <c r="D32" s="166"/>
      <c r="E32" s="166"/>
      <c r="F32" s="166"/>
      <c r="G32" s="166"/>
      <c r="H32" s="166"/>
      <c r="I32" s="166"/>
      <c r="J32" s="166"/>
    </row>
    <row r="33" spans="2:10" ht="19.5" x14ac:dyDescent="0.5">
      <c r="B33" s="166"/>
      <c r="C33" s="166"/>
      <c r="D33" s="166"/>
      <c r="E33" s="166"/>
      <c r="F33" s="166"/>
      <c r="G33" s="166"/>
      <c r="H33" s="166"/>
      <c r="I33" s="166"/>
      <c r="J33" s="166"/>
    </row>
    <row r="34" spans="2:10" ht="19.5" x14ac:dyDescent="0.5">
      <c r="B34" s="166"/>
      <c r="C34" s="166"/>
      <c r="D34" s="166"/>
      <c r="E34" s="166"/>
      <c r="F34" s="166"/>
      <c r="G34" s="166"/>
      <c r="H34" s="166"/>
      <c r="I34" s="166"/>
      <c r="J34" s="166"/>
    </row>
    <row r="35" spans="2:10" ht="19.5" x14ac:dyDescent="0.5">
      <c r="B35" s="166"/>
      <c r="C35" s="166"/>
      <c r="D35" s="166"/>
      <c r="E35" s="166"/>
      <c r="F35" s="166"/>
      <c r="G35" s="166"/>
      <c r="H35" s="166"/>
      <c r="I35" s="166"/>
      <c r="J35" s="166"/>
    </row>
    <row r="36" spans="2:10" ht="19.5" x14ac:dyDescent="0.5">
      <c r="B36" s="166"/>
      <c r="C36" s="166"/>
      <c r="D36" s="166"/>
      <c r="E36" s="166"/>
      <c r="F36" s="166"/>
      <c r="G36" s="166"/>
      <c r="H36" s="166"/>
      <c r="I36" s="166"/>
      <c r="J36" s="166"/>
    </row>
    <row r="37" spans="2:10" s="219" customFormat="1" ht="15.75" customHeight="1" x14ac:dyDescent="0.35">
      <c r="B37" s="221"/>
      <c r="C37" s="221"/>
      <c r="D37" s="221"/>
      <c r="E37" s="221"/>
      <c r="F37" s="221"/>
      <c r="G37" s="221"/>
      <c r="H37" s="221"/>
      <c r="I37" s="221"/>
      <c r="J37" s="221"/>
    </row>
    <row r="38" spans="2:10" s="219" customFormat="1" x14ac:dyDescent="0.35">
      <c r="B38" s="221"/>
      <c r="C38" s="221"/>
      <c r="D38" s="221"/>
      <c r="E38" s="221"/>
      <c r="F38" s="221"/>
      <c r="G38" s="221"/>
      <c r="H38" s="221"/>
      <c r="I38" s="221"/>
      <c r="J38" s="221"/>
    </row>
    <row r="39" spans="2:10" s="219" customFormat="1" x14ac:dyDescent="0.35">
      <c r="B39" s="221"/>
      <c r="C39" s="221"/>
      <c r="D39" s="221"/>
      <c r="E39" s="221"/>
      <c r="F39" s="221"/>
      <c r="G39" s="221"/>
      <c r="H39" s="221"/>
      <c r="I39" s="221"/>
      <c r="J39" s="221"/>
    </row>
    <row r="40" spans="2:10" ht="19.5" x14ac:dyDescent="0.5">
      <c r="B40" s="166"/>
      <c r="C40" s="166"/>
      <c r="D40" s="166"/>
      <c r="E40" s="166"/>
      <c r="F40" s="166"/>
      <c r="G40" s="166"/>
      <c r="H40" s="166"/>
      <c r="I40" s="166"/>
      <c r="J40" s="166"/>
    </row>
    <row r="41" spans="2:10" ht="19.5" x14ac:dyDescent="0.5">
      <c r="B41" s="166"/>
      <c r="C41" s="166"/>
      <c r="D41" s="166"/>
      <c r="E41" s="166"/>
      <c r="F41" s="166"/>
      <c r="G41" s="166"/>
      <c r="H41" s="166"/>
      <c r="I41" s="166"/>
      <c r="J41" s="166"/>
    </row>
    <row r="42" spans="2:10" ht="19.5" x14ac:dyDescent="0.5">
      <c r="B42" s="166"/>
      <c r="C42" s="166"/>
      <c r="D42" s="166"/>
      <c r="E42" s="166"/>
      <c r="F42" s="166"/>
      <c r="G42" s="166"/>
      <c r="H42" s="166"/>
      <c r="I42" s="166"/>
      <c r="J42" s="166"/>
    </row>
    <row r="43" spans="2:10" ht="19.5" x14ac:dyDescent="0.5">
      <c r="B43" s="166"/>
      <c r="C43" s="166"/>
      <c r="D43" s="166"/>
      <c r="E43" s="166"/>
      <c r="F43" s="166"/>
      <c r="G43" s="166"/>
      <c r="H43" s="166"/>
      <c r="I43" s="166"/>
      <c r="J43" s="166"/>
    </row>
    <row r="44" spans="2:10" ht="19.5" x14ac:dyDescent="0.5">
      <c r="B44" s="166"/>
      <c r="C44" s="166"/>
      <c r="D44" s="166"/>
      <c r="E44" s="166"/>
      <c r="F44" s="166"/>
      <c r="G44" s="166"/>
      <c r="H44" s="166"/>
      <c r="I44" s="166"/>
      <c r="J44" s="166"/>
    </row>
    <row r="45" spans="2:10" ht="19.5" x14ac:dyDescent="0.5">
      <c r="B45" s="166"/>
      <c r="C45" s="166"/>
      <c r="D45" s="166"/>
      <c r="E45" s="166"/>
      <c r="F45" s="166"/>
      <c r="G45" s="166"/>
      <c r="H45" s="166"/>
      <c r="I45" s="166"/>
      <c r="J45" s="166"/>
    </row>
    <row r="46" spans="2:10" ht="19.5" x14ac:dyDescent="0.5">
      <c r="B46" s="166"/>
      <c r="C46" s="166"/>
      <c r="D46" s="166"/>
      <c r="E46" s="166"/>
      <c r="F46" s="166"/>
      <c r="G46" s="166"/>
      <c r="H46" s="166"/>
      <c r="I46" s="166"/>
      <c r="J46" s="166"/>
    </row>
    <row r="47" spans="2:10" ht="19.5" x14ac:dyDescent="0.5">
      <c r="B47" s="166"/>
      <c r="C47" s="166"/>
      <c r="D47" s="166"/>
      <c r="E47" s="166"/>
      <c r="F47" s="166"/>
      <c r="G47" s="166"/>
      <c r="H47" s="166"/>
      <c r="I47" s="166"/>
      <c r="J47" s="166"/>
    </row>
    <row r="48" spans="2:10" ht="19.5" x14ac:dyDescent="0.5">
      <c r="B48" s="166"/>
      <c r="C48" s="166"/>
      <c r="D48" s="166"/>
      <c r="E48" s="166"/>
      <c r="F48" s="166"/>
      <c r="G48" s="166"/>
      <c r="H48" s="166"/>
      <c r="I48" s="166"/>
      <c r="J48" s="166"/>
    </row>
    <row r="49" spans="2:10" ht="19.5" x14ac:dyDescent="0.5">
      <c r="B49" s="166"/>
      <c r="C49" s="166"/>
      <c r="D49" s="166"/>
      <c r="E49" s="166"/>
      <c r="F49" s="166"/>
      <c r="G49" s="166"/>
      <c r="H49" s="166"/>
      <c r="I49" s="166"/>
      <c r="J49" s="166"/>
    </row>
    <row r="50" spans="2:10" ht="19.5" x14ac:dyDescent="0.5">
      <c r="B50" s="166"/>
      <c r="C50" s="166"/>
      <c r="D50" s="166"/>
      <c r="E50" s="166"/>
      <c r="F50" s="166"/>
      <c r="G50" s="166"/>
      <c r="H50" s="166"/>
      <c r="I50" s="166"/>
      <c r="J50" s="166"/>
    </row>
    <row r="51" spans="2:10" ht="19.5" x14ac:dyDescent="0.5">
      <c r="B51" s="166"/>
      <c r="C51" s="166"/>
      <c r="D51" s="166"/>
      <c r="E51" s="166"/>
      <c r="F51" s="166"/>
      <c r="G51" s="166"/>
      <c r="H51" s="166"/>
      <c r="I51" s="166"/>
      <c r="J51" s="166"/>
    </row>
    <row r="52" spans="2:10" ht="19.5" x14ac:dyDescent="0.5">
      <c r="B52" s="166"/>
      <c r="C52" s="166"/>
      <c r="D52" s="166"/>
      <c r="E52" s="166"/>
      <c r="F52" s="166"/>
      <c r="G52" s="166"/>
      <c r="H52" s="166"/>
      <c r="I52" s="166"/>
      <c r="J52" s="166"/>
    </row>
    <row r="53" spans="2:10" ht="19.5" x14ac:dyDescent="0.5">
      <c r="B53" s="166"/>
      <c r="C53" s="166"/>
      <c r="D53" s="166"/>
      <c r="E53" s="166"/>
      <c r="F53" s="166"/>
      <c r="G53" s="166"/>
      <c r="H53" s="166"/>
      <c r="I53" s="166"/>
      <c r="J53" s="166"/>
    </row>
    <row r="54" spans="2:10" ht="19.5" x14ac:dyDescent="0.5">
      <c r="B54" s="166"/>
      <c r="C54" s="166"/>
      <c r="D54" s="166"/>
      <c r="E54" s="166"/>
      <c r="F54" s="166"/>
      <c r="G54" s="166"/>
      <c r="H54" s="166"/>
      <c r="I54" s="166"/>
      <c r="J54" s="166"/>
    </row>
    <row r="55" spans="2:10" ht="19.5" x14ac:dyDescent="0.5">
      <c r="B55" s="166"/>
      <c r="C55" s="166"/>
      <c r="D55" s="166"/>
      <c r="E55" s="166"/>
      <c r="F55" s="166"/>
      <c r="G55" s="166"/>
      <c r="H55" s="166"/>
      <c r="I55" s="166"/>
      <c r="J55" s="166"/>
    </row>
  </sheetData>
  <mergeCells count="7">
    <mergeCell ref="B3:J3"/>
    <mergeCell ref="K3:M3"/>
    <mergeCell ref="A25:M25"/>
    <mergeCell ref="A26:M26"/>
    <mergeCell ref="A1:M1"/>
    <mergeCell ref="A3:A4"/>
    <mergeCell ref="A2:M2"/>
  </mergeCells>
  <phoneticPr fontId="3" type="noConversion"/>
  <printOptions horizontalCentered="1"/>
  <pageMargins left="0.6" right="0.6" top="0.8" bottom="0.8" header="0.25" footer="0.25"/>
  <pageSetup paperSize="138" scale="5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86"/>
  <sheetViews>
    <sheetView showGridLines="0" view="pageBreakPreview" zoomScaleNormal="70" zoomScaleSheetLayoutView="100" workbookViewId="0">
      <pane xSplit="1" topLeftCell="B1" activePane="topRight" state="frozen"/>
      <selection activeCell="C23" sqref="C23"/>
      <selection pane="topRight" activeCell="B1" sqref="B1"/>
    </sheetView>
  </sheetViews>
  <sheetFormatPr defaultColWidth="9.140625" defaultRowHeight="17.25" x14ac:dyDescent="0.45"/>
  <cols>
    <col min="1" max="1" width="35.7109375" style="182" customWidth="1"/>
    <col min="2" max="5" width="15.7109375" style="182" customWidth="1"/>
    <col min="6" max="6" width="15.7109375" style="55" customWidth="1"/>
    <col min="7" max="9" width="15.7109375" style="182" customWidth="1"/>
    <col min="10" max="10" width="15.7109375" style="55" customWidth="1"/>
    <col min="11" max="13" width="15.7109375" style="182" customWidth="1"/>
    <col min="14" max="16384" width="9.140625" style="182"/>
  </cols>
  <sheetData>
    <row r="1" spans="1:15" ht="3.75" customHeight="1" x14ac:dyDescent="0.75">
      <c r="A1" s="177"/>
      <c r="B1" s="177"/>
      <c r="C1" s="177"/>
      <c r="D1" s="177"/>
      <c r="E1" s="177"/>
      <c r="F1" s="316"/>
      <c r="G1" s="177"/>
      <c r="H1" s="177"/>
      <c r="I1" s="177"/>
      <c r="J1" s="316"/>
      <c r="K1" s="177"/>
      <c r="L1" s="177"/>
      <c r="M1" s="177"/>
      <c r="N1" s="177"/>
      <c r="O1" s="177"/>
    </row>
    <row r="2" spans="1:15" ht="30.75" x14ac:dyDescent="0.45">
      <c r="A2" s="444" t="s">
        <v>354</v>
      </c>
      <c r="B2" s="444"/>
      <c r="C2" s="444"/>
      <c r="D2" s="444"/>
      <c r="E2" s="444"/>
      <c r="F2" s="444"/>
      <c r="G2" s="444"/>
      <c r="H2" s="444"/>
      <c r="I2" s="444"/>
      <c r="J2" s="444"/>
      <c r="K2" s="444"/>
      <c r="L2" s="444"/>
      <c r="M2" s="444"/>
    </row>
    <row r="3" spans="1:15" s="258" customFormat="1" x14ac:dyDescent="0.45">
      <c r="A3" s="448" t="s">
        <v>24</v>
      </c>
      <c r="B3" s="448"/>
      <c r="C3" s="448"/>
      <c r="D3" s="448"/>
      <c r="E3" s="448"/>
      <c r="F3" s="448"/>
      <c r="G3" s="448"/>
      <c r="H3" s="448"/>
      <c r="I3" s="448"/>
      <c r="J3" s="448"/>
      <c r="K3" s="448"/>
      <c r="L3" s="448"/>
      <c r="M3" s="448"/>
    </row>
    <row r="4" spans="1:15" s="213" customFormat="1" ht="19.5" x14ac:dyDescent="0.45">
      <c r="A4" s="396" t="s">
        <v>54</v>
      </c>
      <c r="B4" s="396" t="s">
        <v>23</v>
      </c>
      <c r="C4" s="396"/>
      <c r="D4" s="396"/>
      <c r="E4" s="396"/>
      <c r="F4" s="396"/>
      <c r="G4" s="396"/>
      <c r="H4" s="396"/>
      <c r="I4" s="396"/>
      <c r="J4" s="396"/>
      <c r="K4" s="396" t="s">
        <v>272</v>
      </c>
      <c r="L4" s="396"/>
      <c r="M4" s="396"/>
    </row>
    <row r="5" spans="1:15" s="319" customFormat="1" x14ac:dyDescent="0.45">
      <c r="A5" s="396"/>
      <c r="B5" s="155" t="s">
        <v>84</v>
      </c>
      <c r="C5" s="155" t="s">
        <v>105</v>
      </c>
      <c r="D5" s="155" t="s">
        <v>109</v>
      </c>
      <c r="E5" s="155" t="s">
        <v>113</v>
      </c>
      <c r="F5" s="155" t="s">
        <v>117</v>
      </c>
      <c r="G5" s="155" t="s">
        <v>211</v>
      </c>
      <c r="H5" s="155" t="s">
        <v>233</v>
      </c>
      <c r="I5" s="155" t="s">
        <v>322</v>
      </c>
      <c r="J5" s="155" t="s">
        <v>362</v>
      </c>
      <c r="K5" s="155" t="s">
        <v>253</v>
      </c>
      <c r="L5" s="155" t="s">
        <v>321</v>
      </c>
      <c r="M5" s="155" t="s">
        <v>364</v>
      </c>
    </row>
    <row r="6" spans="1:15" ht="22.5" customHeight="1" x14ac:dyDescent="0.45">
      <c r="A6" s="450" t="s">
        <v>88</v>
      </c>
      <c r="B6" s="450"/>
      <c r="C6" s="450"/>
      <c r="D6" s="450"/>
      <c r="E6" s="450"/>
      <c r="F6" s="450"/>
      <c r="G6" s="450"/>
      <c r="H6" s="450"/>
      <c r="I6" s="450"/>
      <c r="J6" s="450"/>
      <c r="K6" s="450"/>
      <c r="L6" s="450"/>
      <c r="M6" s="450"/>
    </row>
    <row r="7" spans="1:15" ht="22.5" customHeight="1" x14ac:dyDescent="0.45">
      <c r="A7" s="101" t="s">
        <v>89</v>
      </c>
      <c r="B7" s="19">
        <v>2204.8932</v>
      </c>
      <c r="C7" s="19">
        <v>1796.8932</v>
      </c>
      <c r="D7" s="19">
        <v>1609.9931999999999</v>
      </c>
      <c r="E7" s="19">
        <v>3045.74</v>
      </c>
      <c r="F7" s="19">
        <v>2611.9931999999999</v>
      </c>
      <c r="G7" s="49">
        <v>1847.3132000000001</v>
      </c>
      <c r="H7" s="49">
        <v>2131.9899999999998</v>
      </c>
      <c r="I7" s="49">
        <v>1547.33</v>
      </c>
      <c r="J7" s="19">
        <v>1512.83</v>
      </c>
      <c r="K7" s="49">
        <v>1855.59</v>
      </c>
      <c r="L7" s="49">
        <v>6387.42</v>
      </c>
      <c r="M7" s="49">
        <v>7112.98</v>
      </c>
    </row>
    <row r="8" spans="1:15" ht="22.5" customHeight="1" x14ac:dyDescent="0.45">
      <c r="A8" s="101" t="s">
        <v>90</v>
      </c>
      <c r="B8" s="19">
        <v>11336.025</v>
      </c>
      <c r="C8" s="19">
        <v>10072.915000000001</v>
      </c>
      <c r="D8" s="19">
        <v>9789.9524999999994</v>
      </c>
      <c r="E8" s="19">
        <v>7953.87</v>
      </c>
      <c r="F8" s="19">
        <v>11815.300499999999</v>
      </c>
      <c r="G8" s="49">
        <v>12509.487999999999</v>
      </c>
      <c r="H8" s="49">
        <v>18332.689999999999</v>
      </c>
      <c r="I8" s="49">
        <v>23528.21</v>
      </c>
      <c r="J8" s="19">
        <v>32398.77</v>
      </c>
      <c r="K8" s="49">
        <v>19777.27</v>
      </c>
      <c r="L8" s="49">
        <v>20296.34</v>
      </c>
      <c r="M8" s="49">
        <v>26118.58</v>
      </c>
    </row>
    <row r="9" spans="1:15" ht="22.5" customHeight="1" x14ac:dyDescent="0.45">
      <c r="A9" s="101" t="s">
        <v>72</v>
      </c>
      <c r="B9" s="19">
        <v>105.8925</v>
      </c>
      <c r="C9" s="19">
        <v>116.0025</v>
      </c>
      <c r="D9" s="19">
        <v>205.96500000000106</v>
      </c>
      <c r="E9" s="19">
        <v>41.31</v>
      </c>
      <c r="F9" s="19">
        <v>57.5</v>
      </c>
      <c r="G9" s="49">
        <v>322.48880000000145</v>
      </c>
      <c r="H9" s="49">
        <v>1057.1300000000001</v>
      </c>
      <c r="I9" s="49">
        <v>2883.6100000000024</v>
      </c>
      <c r="J9" s="19">
        <v>1539.2</v>
      </c>
      <c r="K9" s="49">
        <v>1716.5600000000015</v>
      </c>
      <c r="L9" s="49">
        <v>1875.3900000000012</v>
      </c>
      <c r="M9" s="49">
        <v>3136</v>
      </c>
    </row>
    <row r="10" spans="1:15" ht="22.5" customHeight="1" x14ac:dyDescent="0.45">
      <c r="A10" s="100" t="s">
        <v>55</v>
      </c>
      <c r="B10" s="20">
        <v>13646.8107</v>
      </c>
      <c r="C10" s="20">
        <v>11985.810700000002</v>
      </c>
      <c r="D10" s="20">
        <v>11605.9107</v>
      </c>
      <c r="E10" s="20">
        <v>11040.92</v>
      </c>
      <c r="F10" s="20">
        <v>14484.793699999998</v>
      </c>
      <c r="G10" s="20">
        <v>14679.29</v>
      </c>
      <c r="H10" s="20">
        <v>21521.809999999998</v>
      </c>
      <c r="I10" s="20">
        <v>27959.15</v>
      </c>
      <c r="J10" s="20">
        <v>35450.800000000003</v>
      </c>
      <c r="K10" s="20">
        <v>23349.420000000002</v>
      </c>
      <c r="L10" s="20">
        <v>28559.15</v>
      </c>
      <c r="M10" s="20">
        <v>36367.56</v>
      </c>
    </row>
    <row r="11" spans="1:15" ht="22.5" customHeight="1" x14ac:dyDescent="0.45">
      <c r="A11" s="453" t="s">
        <v>73</v>
      </c>
      <c r="B11" s="453"/>
      <c r="C11" s="453"/>
      <c r="D11" s="453"/>
      <c r="E11" s="453"/>
      <c r="F11" s="453"/>
      <c r="G11" s="453"/>
      <c r="H11" s="453"/>
      <c r="I11" s="453"/>
      <c r="J11" s="453"/>
      <c r="K11" s="453"/>
      <c r="L11" s="453"/>
      <c r="M11" s="49"/>
    </row>
    <row r="12" spans="1:15" ht="22.5" customHeight="1" x14ac:dyDescent="0.45">
      <c r="A12" s="101" t="s">
        <v>89</v>
      </c>
      <c r="B12" s="27">
        <v>0</v>
      </c>
      <c r="C12" s="27">
        <v>0</v>
      </c>
      <c r="D12" s="27">
        <v>0</v>
      </c>
      <c r="E12" s="29">
        <v>894.2</v>
      </c>
      <c r="F12" s="29">
        <v>4528.7</v>
      </c>
      <c r="G12" s="63">
        <v>4403.25</v>
      </c>
      <c r="H12" s="63">
        <v>4355.6499999999996</v>
      </c>
      <c r="I12" s="63">
        <v>3345.7</v>
      </c>
      <c r="J12" s="30">
        <v>3345.7</v>
      </c>
      <c r="K12" s="63">
        <v>4112.8999999999996</v>
      </c>
      <c r="L12" s="63">
        <v>4112.8999999999996</v>
      </c>
      <c r="M12" s="49">
        <v>3019.23</v>
      </c>
    </row>
    <row r="13" spans="1:15" ht="22.5" customHeight="1" x14ac:dyDescent="0.45">
      <c r="A13" s="101" t="s">
        <v>90</v>
      </c>
      <c r="B13" s="19">
        <v>2300.6774999999998</v>
      </c>
      <c r="C13" s="19">
        <v>3563.3924999999999</v>
      </c>
      <c r="D13" s="19">
        <v>7906.35</v>
      </c>
      <c r="E13" s="29">
        <v>12352.3</v>
      </c>
      <c r="F13" s="29">
        <v>15771.05</v>
      </c>
      <c r="G13" s="63">
        <v>22979.33</v>
      </c>
      <c r="H13" s="63">
        <v>30805.53</v>
      </c>
      <c r="I13" s="63">
        <v>50484.25</v>
      </c>
      <c r="J13" s="30">
        <v>50484.25</v>
      </c>
      <c r="K13" s="63">
        <v>38526.519999999997</v>
      </c>
      <c r="L13" s="63">
        <v>46223.37</v>
      </c>
      <c r="M13" s="49">
        <v>51767.87</v>
      </c>
    </row>
    <row r="14" spans="1:15" ht="22.5" customHeight="1" x14ac:dyDescent="0.45">
      <c r="A14" s="101" t="s">
        <v>74</v>
      </c>
      <c r="B14" s="19">
        <v>677.29250000000002</v>
      </c>
      <c r="C14" s="19">
        <v>710.67250000000001</v>
      </c>
      <c r="D14" s="19">
        <v>1460.85</v>
      </c>
      <c r="E14" s="29">
        <v>1619.2099999999998</v>
      </c>
      <c r="F14" s="29">
        <v>1766.66</v>
      </c>
      <c r="G14" s="63">
        <v>1837.51</v>
      </c>
      <c r="H14" s="63">
        <v>3432</v>
      </c>
      <c r="I14" s="63">
        <v>7627.58</v>
      </c>
      <c r="J14" s="30">
        <v>7627.58</v>
      </c>
      <c r="K14" s="29">
        <v>4327.7700000000059</v>
      </c>
      <c r="L14" s="29">
        <v>6030.909999999998</v>
      </c>
      <c r="M14" s="49">
        <v>7821.93</v>
      </c>
    </row>
    <row r="15" spans="1:15" ht="22.5" customHeight="1" x14ac:dyDescent="0.45">
      <c r="A15" s="101" t="s">
        <v>205</v>
      </c>
      <c r="B15" s="19">
        <v>719.09249999999997</v>
      </c>
      <c r="C15" s="19">
        <v>836.85749999999996</v>
      </c>
      <c r="D15" s="30">
        <v>1390.0025000000001</v>
      </c>
      <c r="E15" s="29">
        <v>1390</v>
      </c>
      <c r="F15" s="29">
        <v>1443.94</v>
      </c>
      <c r="G15" s="63">
        <v>52.53</v>
      </c>
      <c r="H15" s="63">
        <v>32</v>
      </c>
      <c r="I15" s="63">
        <v>32</v>
      </c>
      <c r="J15" s="30">
        <v>32</v>
      </c>
      <c r="K15" s="63">
        <v>32</v>
      </c>
      <c r="L15" s="63">
        <v>32</v>
      </c>
      <c r="M15" s="49">
        <v>137.47</v>
      </c>
    </row>
    <row r="16" spans="1:15" ht="22.5" customHeight="1" x14ac:dyDescent="0.45">
      <c r="A16" s="101" t="s">
        <v>75</v>
      </c>
      <c r="B16" s="19">
        <v>761.27750000000003</v>
      </c>
      <c r="C16" s="19">
        <v>534.16999999999996</v>
      </c>
      <c r="D16" s="34">
        <v>0</v>
      </c>
      <c r="E16" s="34">
        <v>0</v>
      </c>
      <c r="F16" s="34">
        <v>0</v>
      </c>
      <c r="G16" s="47">
        <v>0</v>
      </c>
      <c r="H16" s="63">
        <v>0</v>
      </c>
      <c r="I16" s="63">
        <v>0</v>
      </c>
      <c r="J16" s="29">
        <v>0</v>
      </c>
      <c r="K16" s="63">
        <v>0</v>
      </c>
      <c r="L16" s="63">
        <v>0</v>
      </c>
      <c r="M16" s="49">
        <v>0</v>
      </c>
    </row>
    <row r="17" spans="1:13" ht="22.5" customHeight="1" x14ac:dyDescent="0.45">
      <c r="A17" s="102" t="s">
        <v>76</v>
      </c>
      <c r="B17" s="19">
        <v>157.91249999999999</v>
      </c>
      <c r="C17" s="19">
        <v>50.707500000000003</v>
      </c>
      <c r="D17" s="19">
        <v>99.722499999999997</v>
      </c>
      <c r="E17" s="19">
        <v>99.72</v>
      </c>
      <c r="F17" s="34">
        <v>0</v>
      </c>
      <c r="G17" s="63">
        <v>404.98</v>
      </c>
      <c r="H17" s="63">
        <v>273.42</v>
      </c>
      <c r="I17" s="63">
        <v>373.07</v>
      </c>
      <c r="J17" s="30">
        <v>373.07</v>
      </c>
      <c r="K17" s="63">
        <v>238.42</v>
      </c>
      <c r="L17" s="63">
        <v>238.42</v>
      </c>
      <c r="M17" s="49">
        <v>315.63</v>
      </c>
    </row>
    <row r="18" spans="1:13" ht="22.5" customHeight="1" x14ac:dyDescent="0.45">
      <c r="A18" s="101" t="s">
        <v>206</v>
      </c>
      <c r="B18" s="19">
        <v>0.31</v>
      </c>
      <c r="C18" s="19">
        <v>0.31</v>
      </c>
      <c r="D18" s="19">
        <v>0.29499999999999998</v>
      </c>
      <c r="E18" s="19">
        <v>0.3</v>
      </c>
      <c r="F18" s="34">
        <v>0</v>
      </c>
      <c r="G18" s="47">
        <v>0</v>
      </c>
      <c r="H18" s="63">
        <v>0</v>
      </c>
      <c r="I18" s="63">
        <v>0</v>
      </c>
      <c r="J18" s="29">
        <v>0</v>
      </c>
      <c r="K18" s="63">
        <v>0</v>
      </c>
      <c r="L18" s="63">
        <v>0</v>
      </c>
      <c r="M18" s="49">
        <v>0</v>
      </c>
    </row>
    <row r="19" spans="1:13" ht="22.5" customHeight="1" x14ac:dyDescent="0.45">
      <c r="A19" s="101" t="s">
        <v>77</v>
      </c>
      <c r="B19" s="19">
        <v>94.527500000000003</v>
      </c>
      <c r="C19" s="19">
        <v>10.89</v>
      </c>
      <c r="D19" s="19">
        <v>32.78</v>
      </c>
      <c r="E19" s="19">
        <v>34.28</v>
      </c>
      <c r="F19" s="19">
        <v>79.650000000000006</v>
      </c>
      <c r="G19" s="63">
        <v>57.1</v>
      </c>
      <c r="H19" s="63">
        <v>96.1</v>
      </c>
      <c r="I19" s="63">
        <v>182.1</v>
      </c>
      <c r="J19" s="30">
        <v>182.1</v>
      </c>
      <c r="K19" s="63">
        <v>157.1</v>
      </c>
      <c r="L19" s="63">
        <v>207.1</v>
      </c>
      <c r="M19" s="49">
        <v>282.57</v>
      </c>
    </row>
    <row r="20" spans="1:13" ht="22.5" customHeight="1" x14ac:dyDescent="0.45">
      <c r="A20" s="100" t="s">
        <v>55</v>
      </c>
      <c r="B20" s="31">
        <v>4711.0900000000011</v>
      </c>
      <c r="C20" s="32">
        <v>5707.0000000000009</v>
      </c>
      <c r="D20" s="32">
        <v>10890.000000000002</v>
      </c>
      <c r="E20" s="31">
        <v>16390.009999999998</v>
      </c>
      <c r="F20" s="33">
        <v>23590</v>
      </c>
      <c r="G20" s="64">
        <v>29734.7</v>
      </c>
      <c r="H20" s="65">
        <v>38994.699999999997</v>
      </c>
      <c r="I20" s="65">
        <v>62044.7</v>
      </c>
      <c r="J20" s="141">
        <v>62044.7</v>
      </c>
      <c r="K20" s="65">
        <v>47394.71</v>
      </c>
      <c r="L20" s="65">
        <v>56844.7</v>
      </c>
      <c r="M20" s="20">
        <v>63344.700000000004</v>
      </c>
    </row>
    <row r="21" spans="1:13" ht="22.5" customHeight="1" x14ac:dyDescent="0.45">
      <c r="A21" s="450" t="s">
        <v>93</v>
      </c>
      <c r="B21" s="450"/>
      <c r="C21" s="450"/>
      <c r="D21" s="450"/>
      <c r="E21" s="450"/>
      <c r="F21" s="450"/>
      <c r="G21" s="450"/>
      <c r="H21" s="450"/>
      <c r="I21" s="450"/>
      <c r="J21" s="450"/>
      <c r="K21" s="450"/>
      <c r="L21" s="450"/>
      <c r="M21" s="49"/>
    </row>
    <row r="22" spans="1:13" ht="22.5" customHeight="1" x14ac:dyDescent="0.45">
      <c r="A22" s="101" t="s">
        <v>89</v>
      </c>
      <c r="B22" s="19">
        <v>1.8670000000000002</v>
      </c>
      <c r="C22" s="19">
        <v>2.137</v>
      </c>
      <c r="D22" s="19">
        <v>0.13</v>
      </c>
      <c r="E22" s="19">
        <v>18.239999999999998</v>
      </c>
      <c r="F22" s="19">
        <v>26.222999999999999</v>
      </c>
      <c r="G22" s="47">
        <v>0</v>
      </c>
      <c r="H22" s="47">
        <v>0</v>
      </c>
      <c r="I22" s="47">
        <v>0</v>
      </c>
      <c r="J22" s="34">
        <v>0</v>
      </c>
      <c r="K22" s="47">
        <v>0</v>
      </c>
      <c r="L22" s="47">
        <v>0</v>
      </c>
      <c r="M22" s="49">
        <v>0</v>
      </c>
    </row>
    <row r="23" spans="1:13" ht="22.5" customHeight="1" x14ac:dyDescent="0.45">
      <c r="A23" s="101" t="s">
        <v>90</v>
      </c>
      <c r="B23" s="34">
        <v>0</v>
      </c>
      <c r="C23" s="34">
        <v>0</v>
      </c>
      <c r="D23" s="34">
        <v>0</v>
      </c>
      <c r="E23" s="34">
        <v>0</v>
      </c>
      <c r="F23" s="34">
        <v>0</v>
      </c>
      <c r="G23" s="47">
        <v>0</v>
      </c>
      <c r="H23" s="47">
        <v>0</v>
      </c>
      <c r="I23" s="47">
        <v>0</v>
      </c>
      <c r="J23" s="34">
        <v>0</v>
      </c>
      <c r="K23" s="47">
        <v>0</v>
      </c>
      <c r="L23" s="47">
        <v>0</v>
      </c>
      <c r="M23" s="49">
        <v>0</v>
      </c>
    </row>
    <row r="24" spans="1:13" ht="22.5" customHeight="1" x14ac:dyDescent="0.45">
      <c r="A24" s="101" t="s">
        <v>74</v>
      </c>
      <c r="B24" s="34">
        <v>0</v>
      </c>
      <c r="C24" s="34">
        <v>0</v>
      </c>
      <c r="D24" s="34">
        <v>0</v>
      </c>
      <c r="E24" s="34">
        <v>0</v>
      </c>
      <c r="F24" s="34">
        <v>0</v>
      </c>
      <c r="G24" s="47">
        <v>0</v>
      </c>
      <c r="H24" s="47">
        <v>0</v>
      </c>
      <c r="I24" s="47">
        <v>0</v>
      </c>
      <c r="J24" s="34">
        <v>0</v>
      </c>
      <c r="K24" s="47">
        <v>0</v>
      </c>
      <c r="L24" s="47">
        <v>0</v>
      </c>
      <c r="M24" s="49">
        <v>0</v>
      </c>
    </row>
    <row r="25" spans="1:13" s="218" customFormat="1" ht="22.5" customHeight="1" x14ac:dyDescent="0.35">
      <c r="A25" s="320" t="s">
        <v>207</v>
      </c>
      <c r="B25" s="278">
        <v>0</v>
      </c>
      <c r="C25" s="278">
        <v>0</v>
      </c>
      <c r="D25" s="278">
        <v>0</v>
      </c>
      <c r="E25" s="278">
        <v>0</v>
      </c>
      <c r="F25" s="278">
        <v>0</v>
      </c>
      <c r="G25" s="263">
        <v>0</v>
      </c>
      <c r="H25" s="263">
        <v>0</v>
      </c>
      <c r="I25" s="263">
        <v>0</v>
      </c>
      <c r="J25" s="278">
        <v>0</v>
      </c>
      <c r="K25" s="263">
        <v>0</v>
      </c>
      <c r="L25" s="263">
        <v>0</v>
      </c>
      <c r="M25" s="321">
        <v>0</v>
      </c>
    </row>
    <row r="26" spans="1:13" s="218" customFormat="1" ht="22.5" customHeight="1" x14ac:dyDescent="0.35">
      <c r="A26" s="320" t="s">
        <v>78</v>
      </c>
      <c r="B26" s="278">
        <v>0</v>
      </c>
      <c r="C26" s="278">
        <v>0</v>
      </c>
      <c r="D26" s="278">
        <v>0</v>
      </c>
      <c r="E26" s="278">
        <v>0</v>
      </c>
      <c r="F26" s="278">
        <v>0</v>
      </c>
      <c r="G26" s="263">
        <v>0</v>
      </c>
      <c r="H26" s="263">
        <v>0</v>
      </c>
      <c r="I26" s="263">
        <v>0</v>
      </c>
      <c r="J26" s="278">
        <v>0</v>
      </c>
      <c r="K26" s="263">
        <v>0</v>
      </c>
      <c r="L26" s="263">
        <v>0</v>
      </c>
      <c r="M26" s="321">
        <v>0</v>
      </c>
    </row>
    <row r="27" spans="1:13" ht="22.5" customHeight="1" x14ac:dyDescent="0.45">
      <c r="A27" s="101" t="s">
        <v>79</v>
      </c>
      <c r="B27" s="34">
        <v>0</v>
      </c>
      <c r="C27" s="34">
        <v>0</v>
      </c>
      <c r="D27" s="34">
        <v>0</v>
      </c>
      <c r="E27" s="34">
        <v>0</v>
      </c>
      <c r="F27" s="34">
        <v>0</v>
      </c>
      <c r="G27" s="47">
        <v>0</v>
      </c>
      <c r="H27" s="47">
        <v>0</v>
      </c>
      <c r="I27" s="47">
        <v>0</v>
      </c>
      <c r="J27" s="34">
        <v>0</v>
      </c>
      <c r="K27" s="47">
        <v>0</v>
      </c>
      <c r="L27" s="47">
        <v>0</v>
      </c>
      <c r="M27" s="49">
        <v>0</v>
      </c>
    </row>
    <row r="28" spans="1:13" ht="22.5" customHeight="1" x14ac:dyDescent="0.45">
      <c r="A28" s="102" t="s">
        <v>208</v>
      </c>
      <c r="B28" s="34">
        <v>0</v>
      </c>
      <c r="C28" s="34">
        <v>0</v>
      </c>
      <c r="D28" s="34">
        <v>0</v>
      </c>
      <c r="E28" s="34">
        <v>0</v>
      </c>
      <c r="F28" s="34">
        <v>0</v>
      </c>
      <c r="G28" s="47">
        <v>0</v>
      </c>
      <c r="H28" s="47">
        <v>0</v>
      </c>
      <c r="I28" s="47">
        <v>0</v>
      </c>
      <c r="J28" s="34">
        <v>0</v>
      </c>
      <c r="K28" s="47">
        <v>0</v>
      </c>
      <c r="L28" s="47">
        <v>0</v>
      </c>
      <c r="M28" s="49">
        <v>0</v>
      </c>
    </row>
    <row r="29" spans="1:13" ht="22.5" customHeight="1" x14ac:dyDescent="0.45">
      <c r="A29" s="101" t="s">
        <v>80</v>
      </c>
      <c r="B29" s="34">
        <v>1491.6254999999999</v>
      </c>
      <c r="C29" s="34">
        <v>1491.6255000000001</v>
      </c>
      <c r="D29" s="34">
        <v>20</v>
      </c>
      <c r="E29" s="34">
        <v>0</v>
      </c>
      <c r="F29" s="34">
        <v>0</v>
      </c>
      <c r="G29" s="47">
        <v>0</v>
      </c>
      <c r="H29" s="47">
        <v>0</v>
      </c>
      <c r="I29" s="47">
        <v>0</v>
      </c>
      <c r="J29" s="34">
        <v>0</v>
      </c>
      <c r="K29" s="47">
        <v>0</v>
      </c>
      <c r="L29" s="47">
        <v>0</v>
      </c>
      <c r="M29" s="49">
        <v>0</v>
      </c>
    </row>
    <row r="30" spans="1:13" ht="22.5" customHeight="1" x14ac:dyDescent="0.45">
      <c r="A30" s="101" t="s">
        <v>81</v>
      </c>
      <c r="B30" s="19">
        <v>165.15550000000002</v>
      </c>
      <c r="C30" s="19">
        <v>164.88550000000001</v>
      </c>
      <c r="D30" s="19">
        <v>70.518000000000001</v>
      </c>
      <c r="E30" s="19">
        <v>72.41</v>
      </c>
      <c r="F30" s="19">
        <v>64.423000000000002</v>
      </c>
      <c r="G30" s="47">
        <v>0</v>
      </c>
      <c r="H30" s="47">
        <v>0</v>
      </c>
      <c r="I30" s="47">
        <v>0</v>
      </c>
      <c r="J30" s="34">
        <v>0</v>
      </c>
      <c r="K30" s="47">
        <v>0</v>
      </c>
      <c r="L30" s="47">
        <v>0</v>
      </c>
      <c r="M30" s="49">
        <v>0</v>
      </c>
    </row>
    <row r="31" spans="1:13" ht="22.5" customHeight="1" x14ac:dyDescent="0.45">
      <c r="A31" s="100" t="s">
        <v>55</v>
      </c>
      <c r="B31" s="28">
        <v>1658.6479999999999</v>
      </c>
      <c r="C31" s="28">
        <v>1658.6480000000001</v>
      </c>
      <c r="D31" s="28">
        <v>90.647999999999996</v>
      </c>
      <c r="E31" s="28">
        <v>90.649999999999991</v>
      </c>
      <c r="F31" s="28">
        <v>90.65</v>
      </c>
      <c r="G31" s="73">
        <v>0</v>
      </c>
      <c r="H31" s="73">
        <v>0</v>
      </c>
      <c r="I31" s="73">
        <v>0</v>
      </c>
      <c r="J31" s="32">
        <v>0</v>
      </c>
      <c r="K31" s="73">
        <v>0</v>
      </c>
      <c r="L31" s="47">
        <v>0</v>
      </c>
      <c r="M31" s="49">
        <v>0</v>
      </c>
    </row>
    <row r="32" spans="1:13" ht="22.5" customHeight="1" x14ac:dyDescent="0.45">
      <c r="A32" s="450" t="s">
        <v>91</v>
      </c>
      <c r="B32" s="450"/>
      <c r="C32" s="450"/>
      <c r="D32" s="450"/>
      <c r="E32" s="450"/>
      <c r="F32" s="450"/>
      <c r="G32" s="450"/>
      <c r="H32" s="450"/>
      <c r="I32" s="450"/>
      <c r="J32" s="450"/>
      <c r="K32" s="450"/>
      <c r="L32" s="450"/>
      <c r="M32" s="49"/>
    </row>
    <row r="33" spans="1:13" ht="22.5" customHeight="1" x14ac:dyDescent="0.45">
      <c r="A33" s="101" t="s">
        <v>94</v>
      </c>
      <c r="B33" s="19">
        <v>126.53579999999999</v>
      </c>
      <c r="C33" s="19">
        <v>50.7607</v>
      </c>
      <c r="D33" s="19">
        <v>30.755099999999999</v>
      </c>
      <c r="E33" s="19">
        <v>227.47</v>
      </c>
      <c r="F33" s="19">
        <v>290.75</v>
      </c>
      <c r="G33" s="49">
        <v>279.49</v>
      </c>
      <c r="H33" s="49">
        <v>194.56</v>
      </c>
      <c r="I33" s="19">
        <v>18.12</v>
      </c>
      <c r="J33" s="19">
        <v>300.14</v>
      </c>
      <c r="K33" s="49">
        <v>195.96</v>
      </c>
      <c r="L33" s="49">
        <v>88.21</v>
      </c>
      <c r="M33" s="49">
        <v>394.03</v>
      </c>
    </row>
    <row r="34" spans="1:13" ht="22.5" customHeight="1" x14ac:dyDescent="0.45">
      <c r="A34" s="101" t="s">
        <v>82</v>
      </c>
      <c r="B34" s="19">
        <v>25.138799999999996</v>
      </c>
      <c r="C34" s="19">
        <v>254.85690000000002</v>
      </c>
      <c r="D34" s="19">
        <v>749.86300000000006</v>
      </c>
      <c r="E34" s="19">
        <v>569.04999999999995</v>
      </c>
      <c r="F34" s="19">
        <v>580.88</v>
      </c>
      <c r="G34" s="49">
        <v>558.12</v>
      </c>
      <c r="H34" s="49">
        <v>569.63</v>
      </c>
      <c r="I34" s="19">
        <v>641.4799999999999</v>
      </c>
      <c r="J34" s="19">
        <v>613.86</v>
      </c>
      <c r="K34" s="49">
        <v>768.23</v>
      </c>
      <c r="L34" s="49">
        <v>550.94000000000005</v>
      </c>
      <c r="M34" s="49">
        <v>496.05</v>
      </c>
    </row>
    <row r="35" spans="1:13" ht="22.5" customHeight="1" x14ac:dyDescent="0.45">
      <c r="A35" s="101" t="s">
        <v>95</v>
      </c>
      <c r="B35" s="19">
        <v>13.529999999999998</v>
      </c>
      <c r="C35" s="19">
        <v>21.502500000000001</v>
      </c>
      <c r="D35" s="19">
        <v>48.616</v>
      </c>
      <c r="E35" s="19">
        <v>52.97</v>
      </c>
      <c r="F35" s="19">
        <v>52.8</v>
      </c>
      <c r="G35" s="49">
        <v>45.45</v>
      </c>
      <c r="H35" s="49">
        <v>40.5</v>
      </c>
      <c r="I35" s="19">
        <v>18.57</v>
      </c>
      <c r="J35" s="19">
        <v>19.02</v>
      </c>
      <c r="K35" s="49">
        <v>42.03</v>
      </c>
      <c r="L35" s="49">
        <v>14.34</v>
      </c>
      <c r="M35" s="49">
        <v>15.3</v>
      </c>
    </row>
    <row r="36" spans="1:13" ht="22.5" customHeight="1" x14ac:dyDescent="0.45">
      <c r="A36" s="100" t="s">
        <v>55</v>
      </c>
      <c r="B36" s="28">
        <v>165.2046</v>
      </c>
      <c r="C36" s="28">
        <v>327.12010000000004</v>
      </c>
      <c r="D36" s="28">
        <v>829.23410000000001</v>
      </c>
      <c r="E36" s="28">
        <v>849.49</v>
      </c>
      <c r="F36" s="28">
        <v>924.43</v>
      </c>
      <c r="G36" s="48">
        <v>883.06000000000006</v>
      </c>
      <c r="H36" s="48">
        <v>804.69</v>
      </c>
      <c r="I36" s="48">
        <v>678.17</v>
      </c>
      <c r="J36" s="28">
        <v>933.02</v>
      </c>
      <c r="K36" s="48">
        <v>1006.22</v>
      </c>
      <c r="L36" s="48">
        <v>653.49000000000012</v>
      </c>
      <c r="M36" s="20">
        <v>905.37999999999988</v>
      </c>
    </row>
    <row r="37" spans="1:13" s="218" customFormat="1" ht="15.75" customHeight="1" x14ac:dyDescent="0.35">
      <c r="A37" s="451" t="s">
        <v>96</v>
      </c>
      <c r="B37" s="451"/>
      <c r="C37" s="451"/>
      <c r="D37" s="451"/>
      <c r="E37" s="451"/>
      <c r="F37" s="451"/>
      <c r="G37" s="451"/>
      <c r="H37" s="451"/>
      <c r="I37" s="451"/>
      <c r="J37" s="451"/>
      <c r="K37" s="451"/>
      <c r="L37" s="451"/>
      <c r="M37" s="321"/>
    </row>
    <row r="38" spans="1:13" s="218" customFormat="1" ht="22.5" customHeight="1" x14ac:dyDescent="0.35">
      <c r="A38" s="320" t="s">
        <v>103</v>
      </c>
      <c r="B38" s="278">
        <v>0</v>
      </c>
      <c r="C38" s="278">
        <v>0</v>
      </c>
      <c r="D38" s="278">
        <v>0</v>
      </c>
      <c r="E38" s="278">
        <v>0</v>
      </c>
      <c r="F38" s="278">
        <v>0</v>
      </c>
      <c r="G38" s="263">
        <v>0</v>
      </c>
      <c r="H38" s="263">
        <v>0</v>
      </c>
      <c r="I38" s="263">
        <v>0</v>
      </c>
      <c r="J38" s="278">
        <v>0</v>
      </c>
      <c r="K38" s="263">
        <v>0</v>
      </c>
      <c r="L38" s="263">
        <v>0</v>
      </c>
      <c r="M38" s="321">
        <v>0</v>
      </c>
    </row>
    <row r="39" spans="1:13" s="218" customFormat="1" ht="22.5" customHeight="1" x14ac:dyDescent="0.35">
      <c r="A39" s="322" t="s">
        <v>417</v>
      </c>
      <c r="B39" s="278">
        <v>487.11</v>
      </c>
      <c r="C39" s="278">
        <v>487.11</v>
      </c>
      <c r="D39" s="278">
        <v>487.11</v>
      </c>
      <c r="E39" s="278">
        <v>487.11</v>
      </c>
      <c r="F39" s="278">
        <v>26.28</v>
      </c>
      <c r="G39" s="263">
        <v>21.67</v>
      </c>
      <c r="H39" s="263">
        <v>48.59</v>
      </c>
      <c r="I39" s="278">
        <v>367.37</v>
      </c>
      <c r="J39" s="278">
        <v>228.06</v>
      </c>
      <c r="K39" s="278">
        <v>339.06</v>
      </c>
      <c r="L39" s="278">
        <v>228.06</v>
      </c>
      <c r="M39" s="278">
        <v>228.06</v>
      </c>
    </row>
    <row r="40" spans="1:13" ht="22.5" customHeight="1" x14ac:dyDescent="0.45">
      <c r="A40" s="101" t="s">
        <v>334</v>
      </c>
      <c r="B40" s="34">
        <v>0</v>
      </c>
      <c r="C40" s="34">
        <v>0</v>
      </c>
      <c r="D40" s="34">
        <v>0</v>
      </c>
      <c r="E40" s="34">
        <v>0</v>
      </c>
      <c r="F40" s="34">
        <v>0</v>
      </c>
      <c r="G40" s="47">
        <v>0</v>
      </c>
      <c r="H40" s="47">
        <v>0</v>
      </c>
      <c r="I40" s="47">
        <v>0</v>
      </c>
      <c r="J40" s="34">
        <v>0</v>
      </c>
      <c r="K40" s="47">
        <v>0</v>
      </c>
      <c r="L40" s="47">
        <v>0</v>
      </c>
      <c r="M40" s="49">
        <v>0</v>
      </c>
    </row>
    <row r="41" spans="1:13" ht="22.5" customHeight="1" x14ac:dyDescent="0.45">
      <c r="A41" s="101" t="s">
        <v>97</v>
      </c>
      <c r="B41" s="34">
        <v>0</v>
      </c>
      <c r="C41" s="34">
        <v>0</v>
      </c>
      <c r="D41" s="34">
        <v>0</v>
      </c>
      <c r="E41" s="34">
        <v>0</v>
      </c>
      <c r="F41" s="34">
        <v>0</v>
      </c>
      <c r="G41" s="47">
        <v>0</v>
      </c>
      <c r="H41" s="47">
        <v>0</v>
      </c>
      <c r="I41" s="47">
        <v>0</v>
      </c>
      <c r="J41" s="34">
        <v>0</v>
      </c>
      <c r="K41" s="47">
        <v>0</v>
      </c>
      <c r="L41" s="47">
        <v>0</v>
      </c>
      <c r="M41" s="49">
        <v>0</v>
      </c>
    </row>
    <row r="42" spans="1:13" ht="22.5" customHeight="1" x14ac:dyDescent="0.45">
      <c r="A42" s="101" t="s">
        <v>98</v>
      </c>
      <c r="B42" s="34">
        <v>0</v>
      </c>
      <c r="C42" s="34">
        <v>0</v>
      </c>
      <c r="D42" s="34">
        <v>0</v>
      </c>
      <c r="E42" s="34">
        <v>0</v>
      </c>
      <c r="F42" s="34">
        <v>0</v>
      </c>
      <c r="G42" s="47">
        <v>0</v>
      </c>
      <c r="H42" s="47">
        <v>0</v>
      </c>
      <c r="I42" s="47">
        <v>0</v>
      </c>
      <c r="J42" s="34">
        <v>0</v>
      </c>
      <c r="K42" s="47">
        <v>0</v>
      </c>
      <c r="L42" s="47">
        <v>0</v>
      </c>
      <c r="M42" s="49">
        <v>0</v>
      </c>
    </row>
    <row r="43" spans="1:13" ht="22.5" customHeight="1" x14ac:dyDescent="0.45">
      <c r="A43" s="101" t="s">
        <v>99</v>
      </c>
      <c r="B43" s="34">
        <v>0</v>
      </c>
      <c r="C43" s="34">
        <v>0</v>
      </c>
      <c r="D43" s="34">
        <v>0</v>
      </c>
      <c r="E43" s="34">
        <v>0</v>
      </c>
      <c r="F43" s="34">
        <v>0</v>
      </c>
      <c r="G43" s="47">
        <v>0</v>
      </c>
      <c r="H43" s="47">
        <v>0</v>
      </c>
      <c r="I43" s="47">
        <v>0</v>
      </c>
      <c r="J43" s="34">
        <v>0</v>
      </c>
      <c r="K43" s="47">
        <v>0</v>
      </c>
      <c r="L43" s="47">
        <v>0</v>
      </c>
      <c r="M43" s="49">
        <v>0</v>
      </c>
    </row>
    <row r="44" spans="1:13" ht="22.5" customHeight="1" x14ac:dyDescent="0.45">
      <c r="A44" s="103" t="s">
        <v>100</v>
      </c>
      <c r="B44" s="34">
        <v>0</v>
      </c>
      <c r="C44" s="34">
        <v>0</v>
      </c>
      <c r="D44" s="34">
        <v>0</v>
      </c>
      <c r="E44" s="34">
        <v>0</v>
      </c>
      <c r="F44" s="34">
        <v>0</v>
      </c>
      <c r="G44" s="47">
        <v>0</v>
      </c>
      <c r="H44" s="47">
        <v>0</v>
      </c>
      <c r="I44" s="47">
        <v>0</v>
      </c>
      <c r="J44" s="34">
        <v>0</v>
      </c>
      <c r="K44" s="47">
        <v>0</v>
      </c>
      <c r="L44" s="47">
        <v>0</v>
      </c>
      <c r="M44" s="49">
        <v>0</v>
      </c>
    </row>
    <row r="45" spans="1:13" ht="22.5" customHeight="1" x14ac:dyDescent="0.45">
      <c r="A45" s="100" t="s">
        <v>55</v>
      </c>
      <c r="B45" s="20">
        <f t="shared" ref="B45:M45" si="0">B38+B39+B40+B41+B42+B43+B44</f>
        <v>487.11</v>
      </c>
      <c r="C45" s="20">
        <f t="shared" si="0"/>
        <v>487.11</v>
      </c>
      <c r="D45" s="20">
        <f t="shared" si="0"/>
        <v>487.11</v>
      </c>
      <c r="E45" s="20">
        <f t="shared" si="0"/>
        <v>487.11</v>
      </c>
      <c r="F45" s="20">
        <f t="shared" si="0"/>
        <v>26.28</v>
      </c>
      <c r="G45" s="20">
        <f t="shared" si="0"/>
        <v>21.67</v>
      </c>
      <c r="H45" s="20">
        <f t="shared" si="0"/>
        <v>48.59</v>
      </c>
      <c r="I45" s="20">
        <f t="shared" si="0"/>
        <v>367.37</v>
      </c>
      <c r="J45" s="20">
        <f t="shared" si="0"/>
        <v>228.06</v>
      </c>
      <c r="K45" s="20">
        <f t="shared" si="0"/>
        <v>339.06</v>
      </c>
      <c r="L45" s="20">
        <f t="shared" si="0"/>
        <v>228.06</v>
      </c>
      <c r="M45" s="20">
        <f t="shared" si="0"/>
        <v>228.06</v>
      </c>
    </row>
    <row r="46" spans="1:13" ht="22.5" customHeight="1" x14ac:dyDescent="0.45">
      <c r="A46" s="450" t="s">
        <v>209</v>
      </c>
      <c r="B46" s="450"/>
      <c r="C46" s="450"/>
      <c r="D46" s="450"/>
      <c r="E46" s="450"/>
      <c r="F46" s="450"/>
      <c r="G46" s="450"/>
      <c r="H46" s="450"/>
      <c r="I46" s="450"/>
      <c r="J46" s="450"/>
      <c r="K46" s="450"/>
      <c r="L46" s="450"/>
      <c r="M46" s="49"/>
    </row>
    <row r="47" spans="1:13" ht="22.5" customHeight="1" x14ac:dyDescent="0.45">
      <c r="A47" s="101" t="s">
        <v>101</v>
      </c>
      <c r="B47" s="19">
        <v>2820.4011042580005</v>
      </c>
      <c r="C47" s="19">
        <v>2336.8960042589997</v>
      </c>
      <c r="D47" s="19">
        <v>2127.9883</v>
      </c>
      <c r="E47" s="19">
        <v>4672.7599999999993</v>
      </c>
      <c r="F47" s="19">
        <v>7483.9461999999994</v>
      </c>
      <c r="G47" s="49">
        <v>6530.0532000000003</v>
      </c>
      <c r="H47" s="49">
        <v>6682.2</v>
      </c>
      <c r="I47" s="49">
        <v>4911.1499999999996</v>
      </c>
      <c r="J47" s="19">
        <v>5158.67</v>
      </c>
      <c r="K47" s="49">
        <v>6164.45</v>
      </c>
      <c r="L47" s="49">
        <v>10588.529999999999</v>
      </c>
      <c r="M47" s="49">
        <v>10526.24</v>
      </c>
    </row>
    <row r="48" spans="1:13" ht="22.5" customHeight="1" x14ac:dyDescent="0.45">
      <c r="A48" s="101" t="s">
        <v>92</v>
      </c>
      <c r="B48" s="19">
        <v>13636.702499999999</v>
      </c>
      <c r="C48" s="19">
        <v>13636.307500000001</v>
      </c>
      <c r="D48" s="19">
        <v>17696.302499999998</v>
      </c>
      <c r="E48" s="19">
        <v>20306.169999999998</v>
      </c>
      <c r="F48" s="19">
        <v>27586.3505</v>
      </c>
      <c r="G48" s="19">
        <v>35488.817999999999</v>
      </c>
      <c r="H48" s="19">
        <v>49138.22</v>
      </c>
      <c r="I48" s="19">
        <v>74012.459999999992</v>
      </c>
      <c r="J48" s="19">
        <v>82883.02</v>
      </c>
      <c r="K48" s="19">
        <v>58303.789999999994</v>
      </c>
      <c r="L48" s="19">
        <v>66519.710000000006</v>
      </c>
      <c r="M48" s="49">
        <v>77886.450000000012</v>
      </c>
    </row>
    <row r="49" spans="1:13" ht="22.5" customHeight="1" x14ac:dyDescent="0.45">
      <c r="A49" s="101" t="s">
        <v>83</v>
      </c>
      <c r="B49" s="19">
        <v>4211.7548000000024</v>
      </c>
      <c r="C49" s="19">
        <v>4192.4804000000022</v>
      </c>
      <c r="D49" s="19">
        <v>4078.6120000000046</v>
      </c>
      <c r="E49" s="19">
        <v>3879.2500000000036</v>
      </c>
      <c r="F49" s="19">
        <v>4045.8569999999963</v>
      </c>
      <c r="G49" s="49">
        <v>3278.1788000000015</v>
      </c>
      <c r="H49" s="49">
        <v>5499.71</v>
      </c>
      <c r="I49" s="19">
        <v>11758.409999999998</v>
      </c>
      <c r="J49" s="19">
        <v>10702.309999999998</v>
      </c>
      <c r="K49" s="49">
        <v>7282.1100000000151</v>
      </c>
      <c r="L49" s="49">
        <v>9211.2571544909879</v>
      </c>
      <c r="M49" s="49">
        <v>12615.109999999986</v>
      </c>
    </row>
    <row r="50" spans="1:13" ht="22.5" customHeight="1" x14ac:dyDescent="0.45">
      <c r="A50" s="104" t="s">
        <v>338</v>
      </c>
      <c r="B50" s="66">
        <v>20181.7533</v>
      </c>
      <c r="C50" s="66">
        <v>19678.578800000003</v>
      </c>
      <c r="D50" s="66">
        <v>23415.792800000003</v>
      </c>
      <c r="E50" s="66">
        <v>28371.07</v>
      </c>
      <c r="F50" s="66">
        <v>39089.873699999996</v>
      </c>
      <c r="G50" s="50">
        <v>45297.05</v>
      </c>
      <c r="H50" s="48">
        <v>61321.2</v>
      </c>
      <c r="I50" s="48">
        <v>90682.01999999999</v>
      </c>
      <c r="J50" s="28">
        <v>98428.51999999999</v>
      </c>
      <c r="K50" s="48">
        <v>71750.350000000006</v>
      </c>
      <c r="L50" s="48">
        <v>86057.34</v>
      </c>
      <c r="M50" s="48">
        <v>100617.64</v>
      </c>
    </row>
    <row r="51" spans="1:13" ht="22.5" customHeight="1" x14ac:dyDescent="0.45">
      <c r="A51" s="100" t="s">
        <v>45</v>
      </c>
      <c r="B51" s="28">
        <v>20668.858404258001</v>
      </c>
      <c r="C51" s="28">
        <v>20165.683904259004</v>
      </c>
      <c r="D51" s="28">
        <v>23902.902800000003</v>
      </c>
      <c r="E51" s="28">
        <v>28858.18</v>
      </c>
      <c r="F51" s="28">
        <v>39116.153699999995</v>
      </c>
      <c r="G51" s="48">
        <v>45297.05</v>
      </c>
      <c r="H51" s="48">
        <v>61321.2</v>
      </c>
      <c r="I51" s="48">
        <v>90944.177154490986</v>
      </c>
      <c r="J51" s="28">
        <v>98744</v>
      </c>
      <c r="K51" s="48">
        <v>71750.350000000006</v>
      </c>
      <c r="L51" s="48">
        <v>86319.497154490993</v>
      </c>
      <c r="M51" s="48">
        <v>101027.8</v>
      </c>
    </row>
    <row r="52" spans="1:13" s="218" customFormat="1" ht="12.75" x14ac:dyDescent="0.35">
      <c r="A52" s="452" t="s">
        <v>410</v>
      </c>
      <c r="B52" s="452"/>
      <c r="C52" s="452"/>
      <c r="D52" s="452"/>
      <c r="E52" s="452"/>
      <c r="F52" s="452"/>
      <c r="G52" s="452"/>
      <c r="H52" s="452"/>
      <c r="I52" s="452"/>
      <c r="J52" s="452"/>
      <c r="K52" s="452"/>
      <c r="L52" s="452"/>
      <c r="M52" s="452"/>
    </row>
    <row r="53" spans="1:13" s="218" customFormat="1" ht="12.75" customHeight="1" x14ac:dyDescent="0.35">
      <c r="A53" s="449" t="s">
        <v>424</v>
      </c>
      <c r="B53" s="449"/>
      <c r="C53" s="449"/>
      <c r="D53" s="449"/>
      <c r="E53" s="449"/>
      <c r="F53" s="449"/>
      <c r="G53" s="449"/>
      <c r="H53" s="449"/>
      <c r="I53" s="449"/>
      <c r="J53" s="449"/>
      <c r="K53" s="449"/>
      <c r="L53" s="449"/>
      <c r="M53" s="323" t="s">
        <v>425</v>
      </c>
    </row>
    <row r="54" spans="1:13" s="218" customFormat="1" ht="12.75" x14ac:dyDescent="0.35">
      <c r="A54" s="442" t="s">
        <v>242</v>
      </c>
      <c r="B54" s="442"/>
      <c r="C54" s="442"/>
      <c r="D54" s="442"/>
      <c r="E54" s="442"/>
      <c r="F54" s="442"/>
      <c r="G54" s="442"/>
      <c r="H54" s="442"/>
      <c r="I54" s="442"/>
      <c r="J54" s="442"/>
      <c r="K54" s="442"/>
      <c r="L54" s="442"/>
      <c r="M54" s="442"/>
    </row>
    <row r="55" spans="1:13" x14ac:dyDescent="0.45">
      <c r="B55" s="183"/>
      <c r="C55" s="183"/>
      <c r="D55" s="183"/>
      <c r="E55" s="183"/>
      <c r="F55" s="183"/>
      <c r="G55" s="183"/>
      <c r="H55" s="183"/>
      <c r="I55" s="183"/>
      <c r="J55" s="183"/>
      <c r="K55" s="183"/>
      <c r="L55" s="183"/>
      <c r="M55" s="183"/>
    </row>
    <row r="56" spans="1:13" x14ac:dyDescent="0.45">
      <c r="B56" s="183"/>
      <c r="C56" s="183"/>
      <c r="D56" s="183"/>
      <c r="E56" s="183"/>
      <c r="F56" s="183"/>
      <c r="G56" s="183"/>
      <c r="H56" s="183"/>
      <c r="I56" s="183"/>
      <c r="J56" s="183"/>
    </row>
    <row r="57" spans="1:13" x14ac:dyDescent="0.45">
      <c r="B57" s="183"/>
      <c r="C57" s="183"/>
      <c r="D57" s="183"/>
      <c r="E57" s="183"/>
      <c r="F57" s="183"/>
      <c r="G57" s="183"/>
      <c r="H57" s="183"/>
      <c r="I57" s="183"/>
      <c r="J57" s="183"/>
    </row>
    <row r="58" spans="1:13" x14ac:dyDescent="0.45">
      <c r="B58" s="183"/>
      <c r="C58" s="183"/>
      <c r="D58" s="183"/>
      <c r="E58" s="183"/>
      <c r="F58" s="183"/>
      <c r="G58" s="183"/>
      <c r="H58" s="183"/>
      <c r="I58" s="183"/>
      <c r="J58" s="183"/>
    </row>
    <row r="59" spans="1:13" x14ac:dyDescent="0.45">
      <c r="B59" s="183"/>
      <c r="C59" s="183"/>
      <c r="D59" s="183"/>
      <c r="E59" s="183"/>
      <c r="F59" s="183"/>
      <c r="G59" s="183"/>
      <c r="H59" s="183"/>
      <c r="I59" s="183"/>
      <c r="J59" s="183"/>
    </row>
    <row r="60" spans="1:13" x14ac:dyDescent="0.45">
      <c r="B60" s="183"/>
      <c r="C60" s="183"/>
      <c r="D60" s="183"/>
      <c r="E60" s="183"/>
      <c r="F60" s="183"/>
      <c r="G60" s="183"/>
      <c r="H60" s="183"/>
      <c r="I60" s="183"/>
      <c r="J60" s="183"/>
    </row>
    <row r="61" spans="1:13" x14ac:dyDescent="0.45">
      <c r="B61" s="183"/>
      <c r="C61" s="183"/>
      <c r="D61" s="183"/>
      <c r="E61" s="183"/>
      <c r="F61" s="183"/>
      <c r="G61" s="183"/>
      <c r="H61" s="183"/>
      <c r="I61" s="183"/>
      <c r="J61" s="183"/>
    </row>
    <row r="62" spans="1:13" x14ac:dyDescent="0.45">
      <c r="B62" s="183"/>
      <c r="C62" s="183"/>
      <c r="D62" s="183"/>
      <c r="E62" s="183"/>
      <c r="F62" s="183"/>
      <c r="G62" s="183"/>
      <c r="H62" s="183"/>
      <c r="I62" s="183"/>
      <c r="J62" s="183"/>
    </row>
    <row r="63" spans="1:13" x14ac:dyDescent="0.45">
      <c r="B63" s="183"/>
      <c r="C63" s="183"/>
      <c r="D63" s="183"/>
      <c r="E63" s="183"/>
      <c r="F63" s="183"/>
      <c r="G63" s="183"/>
      <c r="H63" s="183"/>
      <c r="I63" s="183"/>
      <c r="J63" s="183"/>
    </row>
    <row r="64" spans="1:13" x14ac:dyDescent="0.45">
      <c r="B64" s="183"/>
      <c r="C64" s="183"/>
      <c r="D64" s="183"/>
      <c r="E64" s="183"/>
      <c r="F64" s="183"/>
      <c r="G64" s="183"/>
      <c r="H64" s="183"/>
      <c r="I64" s="183"/>
      <c r="J64" s="183"/>
    </row>
    <row r="65" spans="2:10" x14ac:dyDescent="0.45">
      <c r="B65" s="183"/>
      <c r="C65" s="183"/>
      <c r="D65" s="183"/>
      <c r="E65" s="183"/>
      <c r="F65" s="183"/>
      <c r="G65" s="183"/>
      <c r="H65" s="183"/>
      <c r="I65" s="183"/>
      <c r="J65" s="183"/>
    </row>
    <row r="66" spans="2:10" x14ac:dyDescent="0.45">
      <c r="B66" s="183"/>
      <c r="C66" s="183"/>
      <c r="D66" s="183"/>
      <c r="E66" s="183"/>
      <c r="F66" s="183"/>
      <c r="G66" s="183"/>
      <c r="H66" s="183"/>
      <c r="I66" s="183"/>
      <c r="J66" s="183"/>
    </row>
    <row r="67" spans="2:10" x14ac:dyDescent="0.45">
      <c r="B67" s="183"/>
      <c r="C67" s="183"/>
      <c r="D67" s="183"/>
      <c r="E67" s="183"/>
      <c r="F67" s="183"/>
      <c r="G67" s="183"/>
      <c r="H67" s="183"/>
      <c r="I67" s="183"/>
      <c r="J67" s="183"/>
    </row>
    <row r="68" spans="2:10" x14ac:dyDescent="0.45">
      <c r="B68" s="183"/>
      <c r="C68" s="183"/>
      <c r="D68" s="183"/>
      <c r="E68" s="183"/>
      <c r="F68" s="183"/>
      <c r="G68" s="183"/>
      <c r="H68" s="183"/>
      <c r="I68" s="183"/>
      <c r="J68" s="183"/>
    </row>
    <row r="69" spans="2:10" x14ac:dyDescent="0.45">
      <c r="B69" s="183"/>
      <c r="C69" s="183"/>
      <c r="D69" s="183"/>
      <c r="E69" s="183"/>
      <c r="F69" s="183"/>
      <c r="G69" s="183"/>
      <c r="H69" s="183"/>
      <c r="I69" s="183"/>
      <c r="J69" s="183"/>
    </row>
    <row r="70" spans="2:10" x14ac:dyDescent="0.45">
      <c r="B70" s="183"/>
      <c r="C70" s="183"/>
      <c r="D70" s="183"/>
      <c r="E70" s="183"/>
      <c r="F70" s="183"/>
      <c r="G70" s="183"/>
      <c r="H70" s="183"/>
      <c r="I70" s="183"/>
      <c r="J70" s="183"/>
    </row>
    <row r="71" spans="2:10" x14ac:dyDescent="0.45">
      <c r="B71" s="183"/>
      <c r="C71" s="183"/>
      <c r="D71" s="183"/>
      <c r="E71" s="183"/>
      <c r="F71" s="183"/>
      <c r="G71" s="183"/>
      <c r="H71" s="183"/>
      <c r="I71" s="183"/>
      <c r="J71" s="183"/>
    </row>
    <row r="72" spans="2:10" x14ac:dyDescent="0.45">
      <c r="B72" s="183"/>
      <c r="C72" s="183"/>
      <c r="D72" s="183"/>
      <c r="E72" s="183"/>
      <c r="F72" s="183"/>
      <c r="G72" s="183"/>
      <c r="H72" s="183"/>
      <c r="I72" s="183"/>
      <c r="J72" s="183"/>
    </row>
    <row r="73" spans="2:10" x14ac:dyDescent="0.45">
      <c r="B73" s="183"/>
      <c r="C73" s="183"/>
      <c r="D73" s="183"/>
      <c r="E73" s="183"/>
      <c r="F73" s="183"/>
      <c r="G73" s="183"/>
      <c r="H73" s="183"/>
      <c r="I73" s="183"/>
      <c r="J73" s="183"/>
    </row>
    <row r="74" spans="2:10" x14ac:dyDescent="0.45">
      <c r="B74" s="183"/>
      <c r="C74" s="183"/>
      <c r="D74" s="183"/>
      <c r="E74" s="183"/>
      <c r="F74" s="183"/>
      <c r="G74" s="183"/>
      <c r="H74" s="183"/>
      <c r="I74" s="183"/>
      <c r="J74" s="183"/>
    </row>
    <row r="75" spans="2:10" x14ac:dyDescent="0.45">
      <c r="B75" s="183"/>
      <c r="C75" s="183"/>
      <c r="D75" s="183"/>
      <c r="E75" s="183"/>
      <c r="F75" s="183"/>
      <c r="G75" s="183"/>
      <c r="H75" s="183"/>
      <c r="I75" s="183"/>
      <c r="J75" s="183"/>
    </row>
    <row r="76" spans="2:10" x14ac:dyDescent="0.45">
      <c r="B76" s="183"/>
      <c r="C76" s="183"/>
      <c r="D76" s="183"/>
      <c r="E76" s="183"/>
      <c r="F76" s="183"/>
      <c r="G76" s="183"/>
      <c r="H76" s="183"/>
      <c r="I76" s="183"/>
      <c r="J76" s="183"/>
    </row>
    <row r="77" spans="2:10" x14ac:dyDescent="0.45">
      <c r="B77" s="183"/>
      <c r="C77" s="183"/>
      <c r="D77" s="183"/>
      <c r="E77" s="183"/>
      <c r="F77" s="183"/>
      <c r="G77" s="183"/>
      <c r="H77" s="183"/>
      <c r="I77" s="183"/>
      <c r="J77" s="183"/>
    </row>
    <row r="78" spans="2:10" x14ac:dyDescent="0.45">
      <c r="B78" s="183"/>
      <c r="C78" s="183"/>
      <c r="D78" s="183"/>
      <c r="E78" s="183"/>
      <c r="F78" s="183"/>
      <c r="G78" s="183"/>
      <c r="H78" s="183"/>
      <c r="I78" s="183"/>
      <c r="J78" s="183"/>
    </row>
    <row r="79" spans="2:10" x14ac:dyDescent="0.45">
      <c r="B79" s="183"/>
      <c r="C79" s="183"/>
      <c r="D79" s="183"/>
      <c r="E79" s="183"/>
      <c r="F79" s="183"/>
      <c r="G79" s="183"/>
      <c r="H79" s="183"/>
      <c r="I79" s="183"/>
      <c r="J79" s="183"/>
    </row>
    <row r="80" spans="2:10" x14ac:dyDescent="0.45">
      <c r="B80" s="183"/>
      <c r="C80" s="183"/>
      <c r="D80" s="183"/>
      <c r="E80" s="183"/>
      <c r="F80" s="183"/>
      <c r="G80" s="183"/>
      <c r="H80" s="183"/>
      <c r="I80" s="183"/>
      <c r="J80" s="183"/>
    </row>
    <row r="81" spans="2:10" x14ac:dyDescent="0.45">
      <c r="B81" s="183"/>
      <c r="C81" s="183"/>
      <c r="D81" s="183"/>
      <c r="E81" s="183"/>
      <c r="F81" s="183"/>
      <c r="G81" s="183"/>
      <c r="H81" s="183"/>
      <c r="I81" s="183"/>
      <c r="J81" s="183"/>
    </row>
    <row r="82" spans="2:10" x14ac:dyDescent="0.45">
      <c r="B82" s="183"/>
      <c r="C82" s="183"/>
      <c r="D82" s="183"/>
      <c r="E82" s="183"/>
      <c r="F82" s="183"/>
      <c r="G82" s="183"/>
      <c r="H82" s="183"/>
      <c r="I82" s="183"/>
      <c r="J82" s="183"/>
    </row>
    <row r="83" spans="2:10" x14ac:dyDescent="0.45">
      <c r="B83" s="183"/>
      <c r="C83" s="183"/>
      <c r="D83" s="183"/>
      <c r="E83" s="183"/>
      <c r="F83" s="183"/>
      <c r="G83" s="183"/>
      <c r="H83" s="183"/>
      <c r="I83" s="183"/>
      <c r="J83" s="183"/>
    </row>
    <row r="84" spans="2:10" x14ac:dyDescent="0.45">
      <c r="B84" s="183"/>
      <c r="C84" s="183"/>
      <c r="D84" s="183"/>
      <c r="E84" s="183"/>
      <c r="F84" s="183"/>
      <c r="G84" s="183"/>
      <c r="H84" s="183"/>
      <c r="I84" s="183"/>
      <c r="J84" s="183"/>
    </row>
    <row r="85" spans="2:10" x14ac:dyDescent="0.45">
      <c r="B85" s="183"/>
      <c r="C85" s="183"/>
      <c r="D85" s="183"/>
      <c r="E85" s="183"/>
      <c r="F85" s="183"/>
      <c r="G85" s="183"/>
      <c r="H85" s="183"/>
      <c r="I85" s="183"/>
      <c r="J85" s="183"/>
    </row>
    <row r="86" spans="2:10" x14ac:dyDescent="0.45">
      <c r="B86" s="183"/>
      <c r="C86" s="183"/>
      <c r="D86" s="183"/>
      <c r="E86" s="183"/>
      <c r="F86" s="183"/>
      <c r="G86" s="183"/>
      <c r="H86" s="183"/>
      <c r="I86" s="183"/>
      <c r="J86" s="183"/>
    </row>
  </sheetData>
  <mergeCells count="14">
    <mergeCell ref="A54:M54"/>
    <mergeCell ref="A2:M2"/>
    <mergeCell ref="A3:M3"/>
    <mergeCell ref="K4:M4"/>
    <mergeCell ref="A53:L53"/>
    <mergeCell ref="A32:L32"/>
    <mergeCell ref="A37:L37"/>
    <mergeCell ref="A46:L46"/>
    <mergeCell ref="A52:M52"/>
    <mergeCell ref="A4:A5"/>
    <mergeCell ref="B4:J4"/>
    <mergeCell ref="A6:M6"/>
    <mergeCell ref="A11:L11"/>
    <mergeCell ref="A21:L21"/>
  </mergeCells>
  <phoneticPr fontId="3" type="noConversion"/>
  <printOptions horizontalCentered="1"/>
  <pageMargins left="0.6" right="0.6" top="0.8" bottom="0.8" header="0.25" footer="0.25"/>
  <pageSetup paperSize="138" scale="50" fitToHeight="0" orientation="landscape" r:id="rId1"/>
  <rowBreaks count="1" manualBreakCount="1">
    <brk id="3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9"/>
  <sheetViews>
    <sheetView view="pageBreakPreview" zoomScaleNormal="100" zoomScaleSheetLayoutView="100" workbookViewId="0">
      <selection activeCell="A2" sqref="A2:F2"/>
    </sheetView>
  </sheetViews>
  <sheetFormatPr defaultColWidth="9.140625" defaultRowHeight="12" x14ac:dyDescent="0.2"/>
  <cols>
    <col min="1" max="1" width="25.7109375" style="171" customWidth="1"/>
    <col min="2" max="2" width="29" style="171" customWidth="1"/>
    <col min="3" max="6" width="25.7109375" style="171" customWidth="1"/>
    <col min="7" max="7" width="9.140625" style="171"/>
    <col min="8" max="8" width="0" style="171" hidden="1" customWidth="1"/>
    <col min="9" max="16384" width="9.140625" style="171"/>
  </cols>
  <sheetData>
    <row r="1" spans="1:6" ht="30.75" x14ac:dyDescent="0.75">
      <c r="A1" s="349" t="s">
        <v>346</v>
      </c>
      <c r="B1" s="349"/>
      <c r="C1" s="349"/>
      <c r="D1" s="349"/>
      <c r="E1" s="349"/>
      <c r="F1" s="349"/>
    </row>
    <row r="2" spans="1:6" s="244" customFormat="1" ht="17.25" x14ac:dyDescent="0.45">
      <c r="A2" s="350" t="s">
        <v>226</v>
      </c>
      <c r="B2" s="350"/>
      <c r="C2" s="350"/>
      <c r="D2" s="350"/>
      <c r="E2" s="350"/>
      <c r="F2" s="350"/>
    </row>
    <row r="3" spans="1:6" ht="19.5" x14ac:dyDescent="0.5">
      <c r="A3" s="243" t="s">
        <v>23</v>
      </c>
      <c r="B3" s="243" t="s">
        <v>315</v>
      </c>
      <c r="C3" s="243" t="s">
        <v>222</v>
      </c>
      <c r="D3" s="243" t="s">
        <v>223</v>
      </c>
      <c r="E3" s="243" t="s">
        <v>224</v>
      </c>
      <c r="F3" s="243" t="s">
        <v>318</v>
      </c>
    </row>
    <row r="4" spans="1:6" s="239" customFormat="1" ht="18" x14ac:dyDescent="0.45">
      <c r="A4" s="351" t="s">
        <v>232</v>
      </c>
      <c r="B4" s="237" t="s">
        <v>314</v>
      </c>
      <c r="C4" s="238">
        <v>39523.518417866959</v>
      </c>
      <c r="D4" s="238">
        <v>3493.9237715039999</v>
      </c>
      <c r="E4" s="238">
        <v>24363.573840411998</v>
      </c>
      <c r="F4" s="238">
        <v>67381.016029782957</v>
      </c>
    </row>
    <row r="5" spans="1:6" s="239" customFormat="1" ht="18" x14ac:dyDescent="0.45">
      <c r="A5" s="351"/>
      <c r="B5" s="240" t="s">
        <v>316</v>
      </c>
      <c r="C5" s="147">
        <v>32118.240000000002</v>
      </c>
      <c r="D5" s="147">
        <v>1615.503242928</v>
      </c>
      <c r="E5" s="147">
        <v>0</v>
      </c>
      <c r="F5" s="147">
        <f>E5+D5+C5</f>
        <v>33733.743242928002</v>
      </c>
    </row>
    <row r="6" spans="1:6" s="239" customFormat="1" ht="18" x14ac:dyDescent="0.45">
      <c r="A6" s="351"/>
      <c r="B6" s="237" t="s">
        <v>9</v>
      </c>
      <c r="C6" s="238">
        <v>24156.251796601024</v>
      </c>
      <c r="D6" s="238">
        <v>6099.5625733420002</v>
      </c>
      <c r="E6" s="238">
        <v>6277.7301767150002</v>
      </c>
      <c r="F6" s="238">
        <v>36533.54454665802</v>
      </c>
    </row>
    <row r="7" spans="1:6" s="239" customFormat="1" ht="18" x14ac:dyDescent="0.45">
      <c r="A7" s="351"/>
      <c r="B7" s="237" t="s">
        <v>288</v>
      </c>
      <c r="C7" s="238">
        <v>15247.67</v>
      </c>
      <c r="D7" s="238">
        <v>0</v>
      </c>
      <c r="E7" s="238">
        <v>0</v>
      </c>
      <c r="F7" s="238">
        <v>15247.67</v>
      </c>
    </row>
    <row r="8" spans="1:6" s="239" customFormat="1" ht="18" x14ac:dyDescent="0.45">
      <c r="A8" s="351"/>
      <c r="B8" s="241" t="s">
        <v>319</v>
      </c>
      <c r="C8" s="242">
        <v>111045.68021446798</v>
      </c>
      <c r="D8" s="242">
        <v>11208.989587774</v>
      </c>
      <c r="E8" s="242">
        <v>30641.304017126997</v>
      </c>
      <c r="F8" s="242">
        <v>119162.23057644097</v>
      </c>
    </row>
    <row r="9" spans="1:6" s="239" customFormat="1" ht="18" x14ac:dyDescent="0.45">
      <c r="A9" s="351"/>
      <c r="B9" s="241" t="s">
        <v>320</v>
      </c>
      <c r="C9" s="242">
        <v>78927.440214467977</v>
      </c>
      <c r="D9" s="242">
        <v>9593.4863448460001</v>
      </c>
      <c r="E9" s="242">
        <v>30641.304017126997</v>
      </c>
      <c r="F9" s="242">
        <v>119162.23057644097</v>
      </c>
    </row>
    <row r="10" spans="1:6" ht="18" x14ac:dyDescent="0.45">
      <c r="A10" s="352" t="s">
        <v>233</v>
      </c>
      <c r="B10" s="96" t="s">
        <v>314</v>
      </c>
      <c r="C10" s="107">
        <v>43114.994951758003</v>
      </c>
      <c r="D10" s="107">
        <v>4359.2199999999993</v>
      </c>
      <c r="E10" s="107">
        <v>19271.95</v>
      </c>
      <c r="F10" s="105">
        <v>66746.164951757994</v>
      </c>
    </row>
    <row r="11" spans="1:6" ht="18" x14ac:dyDescent="0.45">
      <c r="A11" s="352"/>
      <c r="B11" s="95" t="s">
        <v>316</v>
      </c>
      <c r="C11" s="108">
        <v>35299.9</v>
      </c>
      <c r="D11" s="108">
        <v>2320.65</v>
      </c>
      <c r="E11" s="108">
        <v>4.37</v>
      </c>
      <c r="F11" s="147">
        <f>E11+D11+C11</f>
        <v>37624.92</v>
      </c>
    </row>
    <row r="12" spans="1:6" ht="18" x14ac:dyDescent="0.45">
      <c r="A12" s="352"/>
      <c r="B12" s="96" t="s">
        <v>9</v>
      </c>
      <c r="C12" s="107">
        <v>18908.468836304</v>
      </c>
      <c r="D12" s="107">
        <v>8931.5499999999993</v>
      </c>
      <c r="E12" s="107">
        <v>12715.54</v>
      </c>
      <c r="F12" s="105">
        <v>40555.558836304001</v>
      </c>
    </row>
    <row r="13" spans="1:6" ht="18" x14ac:dyDescent="0.45">
      <c r="A13" s="352"/>
      <c r="B13" s="96" t="s">
        <v>288</v>
      </c>
      <c r="C13" s="107">
        <v>11790.042954307</v>
      </c>
      <c r="D13" s="107">
        <v>0</v>
      </c>
      <c r="E13" s="107">
        <v>14.09</v>
      </c>
      <c r="F13" s="105">
        <v>11804.132954307001</v>
      </c>
    </row>
    <row r="14" spans="1:6" ht="18" x14ac:dyDescent="0.45">
      <c r="A14" s="352"/>
      <c r="B14" s="94" t="s">
        <v>319</v>
      </c>
      <c r="C14" s="106">
        <v>109113.406742369</v>
      </c>
      <c r="D14" s="106">
        <v>15611.419999999998</v>
      </c>
      <c r="E14" s="106">
        <v>32005.950000000004</v>
      </c>
      <c r="F14" s="106">
        <v>119105.85674236901</v>
      </c>
    </row>
    <row r="15" spans="1:6" ht="18" x14ac:dyDescent="0.45">
      <c r="A15" s="352"/>
      <c r="B15" s="94" t="s">
        <v>320</v>
      </c>
      <c r="C15" s="106">
        <v>73813.506742369005</v>
      </c>
      <c r="D15" s="106">
        <v>13290.769999999999</v>
      </c>
      <c r="E15" s="106">
        <v>32001.58</v>
      </c>
      <c r="F15" s="106">
        <v>119105.856742369</v>
      </c>
    </row>
    <row r="16" spans="1:6" ht="18" x14ac:dyDescent="0.45">
      <c r="A16" s="352" t="s">
        <v>322</v>
      </c>
      <c r="B16" s="96" t="s">
        <v>314</v>
      </c>
      <c r="C16" s="105">
        <v>45167.06</v>
      </c>
      <c r="D16" s="105">
        <v>5518.94</v>
      </c>
      <c r="E16" s="105">
        <v>23485.02</v>
      </c>
      <c r="F16" s="105">
        <v>74171.01999999999</v>
      </c>
    </row>
    <row r="17" spans="1:6" ht="18" x14ac:dyDescent="0.45">
      <c r="A17" s="352"/>
      <c r="B17" s="95" t="s">
        <v>316</v>
      </c>
      <c r="C17" s="109">
        <v>39454.67</v>
      </c>
      <c r="D17" s="109">
        <v>2018.76</v>
      </c>
      <c r="E17" s="109">
        <v>2.29</v>
      </c>
      <c r="F17" s="147">
        <f>E17+D17+C17</f>
        <v>41475.72</v>
      </c>
    </row>
    <row r="18" spans="1:6" ht="18" x14ac:dyDescent="0.45">
      <c r="A18" s="352"/>
      <c r="B18" s="96" t="s">
        <v>9</v>
      </c>
      <c r="C18" s="105">
        <v>22883.61</v>
      </c>
      <c r="D18" s="105">
        <v>11205.16</v>
      </c>
      <c r="E18" s="105">
        <v>15629.99</v>
      </c>
      <c r="F18" s="105">
        <v>49718.76</v>
      </c>
    </row>
    <row r="19" spans="1:6" ht="18" x14ac:dyDescent="0.45">
      <c r="A19" s="352"/>
      <c r="B19" s="96" t="s">
        <v>288</v>
      </c>
      <c r="C19" s="105">
        <v>12162.26</v>
      </c>
      <c r="D19" s="105">
        <v>140</v>
      </c>
      <c r="E19" s="105">
        <v>26.33</v>
      </c>
      <c r="F19" s="105">
        <v>12328.59</v>
      </c>
    </row>
    <row r="20" spans="1:6" ht="18" x14ac:dyDescent="0.45">
      <c r="A20" s="352"/>
      <c r="B20" s="94" t="s">
        <v>319</v>
      </c>
      <c r="C20" s="106">
        <v>119667.6</v>
      </c>
      <c r="D20" s="106">
        <v>18882.86</v>
      </c>
      <c r="E20" s="106">
        <v>39143.630000000005</v>
      </c>
      <c r="F20" s="106">
        <v>136218.37</v>
      </c>
    </row>
    <row r="21" spans="1:6" ht="18" x14ac:dyDescent="0.45">
      <c r="A21" s="352"/>
      <c r="B21" s="94" t="s">
        <v>320</v>
      </c>
      <c r="C21" s="106">
        <v>80212.929999999993</v>
      </c>
      <c r="D21" s="106">
        <v>16864.099999999999</v>
      </c>
      <c r="E21" s="106">
        <v>39141.340000000004</v>
      </c>
      <c r="F21" s="106">
        <v>136218.37</v>
      </c>
    </row>
    <row r="22" spans="1:6" ht="18" x14ac:dyDescent="0.45">
      <c r="A22" s="352" t="s">
        <v>361</v>
      </c>
      <c r="B22" s="96" t="s">
        <v>314</v>
      </c>
      <c r="C22" s="105">
        <v>54825.886100000003</v>
      </c>
      <c r="D22" s="105">
        <v>5243.0694000000003</v>
      </c>
      <c r="E22" s="105">
        <v>25849.3475</v>
      </c>
      <c r="F22" s="105">
        <v>85918.303</v>
      </c>
    </row>
    <row r="23" spans="1:6" ht="18" x14ac:dyDescent="0.45">
      <c r="A23" s="352"/>
      <c r="B23" s="95" t="s">
        <v>316</v>
      </c>
      <c r="C23" s="105">
        <v>40605.790099999998</v>
      </c>
      <c r="D23" s="105">
        <v>2498.3193000000001</v>
      </c>
      <c r="E23" s="105">
        <v>0</v>
      </c>
      <c r="F23" s="105">
        <v>43104.109400000001</v>
      </c>
    </row>
    <row r="24" spans="1:6" ht="18" x14ac:dyDescent="0.45">
      <c r="A24" s="352"/>
      <c r="B24" s="96" t="s">
        <v>9</v>
      </c>
      <c r="C24" s="105">
        <v>21621.308199999999</v>
      </c>
      <c r="D24" s="105">
        <v>10865.360500000001</v>
      </c>
      <c r="E24" s="105">
        <v>16531.224099999999</v>
      </c>
      <c r="F24" s="105">
        <v>49017.892800000001</v>
      </c>
    </row>
    <row r="25" spans="1:6" ht="18" x14ac:dyDescent="0.45">
      <c r="A25" s="352"/>
      <c r="B25" s="96" t="s">
        <v>288</v>
      </c>
      <c r="C25" s="105">
        <v>13947.097400000001</v>
      </c>
      <c r="D25" s="105">
        <v>141.715</v>
      </c>
      <c r="E25" s="105">
        <v>36.368000000000002</v>
      </c>
      <c r="F25" s="105">
        <v>14125.180400000001</v>
      </c>
    </row>
    <row r="26" spans="1:6" ht="18" x14ac:dyDescent="0.45">
      <c r="A26" s="352"/>
      <c r="B26" s="94" t="s">
        <v>319</v>
      </c>
      <c r="C26" s="106">
        <v>131000.0818</v>
      </c>
      <c r="D26" s="106">
        <v>18748.464200000002</v>
      </c>
      <c r="E26" s="106">
        <v>42416.939599999998</v>
      </c>
      <c r="F26" s="106">
        <v>149061.3762</v>
      </c>
    </row>
    <row r="27" spans="1:6" ht="18" x14ac:dyDescent="0.45">
      <c r="A27" s="352"/>
      <c r="B27" s="94" t="s">
        <v>320</v>
      </c>
      <c r="C27" s="106">
        <v>90394.291700000002</v>
      </c>
      <c r="D27" s="106">
        <v>16250.144900000001</v>
      </c>
      <c r="E27" s="106">
        <v>42416.939599999998</v>
      </c>
      <c r="F27" s="106">
        <v>149061.3762</v>
      </c>
    </row>
    <row r="28" spans="1:6" ht="17.25" x14ac:dyDescent="0.45">
      <c r="A28" s="348" t="s">
        <v>367</v>
      </c>
      <c r="B28" s="348"/>
      <c r="C28" s="348"/>
      <c r="D28" s="348"/>
      <c r="E28" s="348"/>
      <c r="F28" s="348"/>
    </row>
    <row r="29" spans="1:6" ht="18" customHeight="1" x14ac:dyDescent="0.45">
      <c r="A29" s="348" t="s">
        <v>317</v>
      </c>
      <c r="B29" s="348"/>
      <c r="C29" s="348"/>
      <c r="D29" s="348"/>
      <c r="E29" s="348"/>
      <c r="F29" s="348"/>
    </row>
    <row r="37" s="229" customFormat="1" ht="15.75" customHeight="1" x14ac:dyDescent="0.15"/>
    <row r="38" s="229" customFormat="1" ht="8.25" x14ac:dyDescent="0.15"/>
    <row r="39" s="229" customFormat="1" ht="8.25" x14ac:dyDescent="0.15"/>
  </sheetData>
  <mergeCells count="8">
    <mergeCell ref="A29:F29"/>
    <mergeCell ref="A1:F1"/>
    <mergeCell ref="A2:F2"/>
    <mergeCell ref="A4:A9"/>
    <mergeCell ref="A10:A15"/>
    <mergeCell ref="A16:A21"/>
    <mergeCell ref="A28:F28"/>
    <mergeCell ref="A22:A27"/>
  </mergeCells>
  <phoneticPr fontId="3" type="noConversion"/>
  <printOptions horizontalCentered="1"/>
  <pageMargins left="0.6" right="0.6" top="0.8" bottom="0.8" header="0.25" footer="0.25"/>
  <pageSetup paperSize="138"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96"/>
  <sheetViews>
    <sheetView view="pageBreakPreview" zoomScale="115" zoomScaleNormal="100" zoomScaleSheetLayoutView="115" workbookViewId="0">
      <selection activeCell="B2" sqref="B2:J2"/>
    </sheetView>
  </sheetViews>
  <sheetFormatPr defaultColWidth="9.140625" defaultRowHeight="18" x14ac:dyDescent="0.45"/>
  <cols>
    <col min="1" max="1" width="37.7109375" style="245" customWidth="1"/>
    <col min="2" max="5" width="12.140625" style="245" bestFit="1" customWidth="1"/>
    <col min="6" max="7" width="12.140625" style="245" customWidth="1"/>
    <col min="8" max="8" width="12.85546875" style="245" bestFit="1" customWidth="1"/>
    <col min="9" max="9" width="12.85546875" style="245" customWidth="1"/>
    <col min="10" max="10" width="13.28515625" style="245" customWidth="1"/>
    <col min="11" max="11" width="12.140625" style="245" bestFit="1" customWidth="1"/>
    <col min="12" max="12" width="14.28515625" style="245" bestFit="1" customWidth="1"/>
    <col min="13" max="13" width="12.85546875" style="245" bestFit="1" customWidth="1"/>
    <col min="14" max="57" width="9.140625" style="245"/>
    <col min="58" max="59" width="10.5703125" style="245" bestFit="1" customWidth="1"/>
    <col min="60" max="16384" width="9.140625" style="245"/>
  </cols>
  <sheetData>
    <row r="1" spans="1:59" ht="45" customHeight="1" x14ac:dyDescent="0.6">
      <c r="A1" s="353" t="s">
        <v>347</v>
      </c>
      <c r="B1" s="353"/>
      <c r="C1" s="353"/>
      <c r="D1" s="353"/>
      <c r="E1" s="353"/>
      <c r="F1" s="353"/>
      <c r="G1" s="353"/>
      <c r="H1" s="353"/>
      <c r="I1" s="353"/>
      <c r="J1" s="353"/>
      <c r="K1" s="353"/>
      <c r="L1" s="353"/>
      <c r="M1" s="259" t="s">
        <v>226</v>
      </c>
    </row>
    <row r="2" spans="1:59" x14ac:dyDescent="0.45">
      <c r="A2" s="357" t="s">
        <v>54</v>
      </c>
      <c r="B2" s="354" t="s">
        <v>23</v>
      </c>
      <c r="C2" s="354"/>
      <c r="D2" s="354"/>
      <c r="E2" s="354"/>
      <c r="F2" s="354"/>
      <c r="G2" s="354"/>
      <c r="H2" s="354"/>
      <c r="I2" s="354"/>
      <c r="J2" s="354"/>
      <c r="K2" s="354" t="s">
        <v>272</v>
      </c>
      <c r="L2" s="354"/>
      <c r="M2" s="354"/>
    </row>
    <row r="3" spans="1:59" ht="19.5" customHeight="1" x14ac:dyDescent="0.45">
      <c r="A3" s="357"/>
      <c r="B3" s="266" t="s">
        <v>326</v>
      </c>
      <c r="C3" s="266" t="s">
        <v>195</v>
      </c>
      <c r="D3" s="267" t="s">
        <v>196</v>
      </c>
      <c r="E3" s="267" t="s">
        <v>197</v>
      </c>
      <c r="F3" s="267" t="s">
        <v>236</v>
      </c>
      <c r="G3" s="267" t="s">
        <v>231</v>
      </c>
      <c r="H3" s="267" t="s">
        <v>233</v>
      </c>
      <c r="I3" s="267" t="s">
        <v>325</v>
      </c>
      <c r="J3" s="267" t="s">
        <v>362</v>
      </c>
      <c r="K3" s="267" t="s">
        <v>254</v>
      </c>
      <c r="L3" s="267" t="s">
        <v>362</v>
      </c>
      <c r="M3" s="267" t="s">
        <v>418</v>
      </c>
    </row>
    <row r="4" spans="1:59" x14ac:dyDescent="0.45">
      <c r="A4" s="246" t="s">
        <v>285</v>
      </c>
      <c r="B4" s="246">
        <v>223252.52835277544</v>
      </c>
      <c r="C4" s="73">
        <v>242363.84828479952</v>
      </c>
      <c r="D4" s="73">
        <v>260818.44377238691</v>
      </c>
      <c r="E4" s="73">
        <v>307714.49193089572</v>
      </c>
      <c r="F4" s="73">
        <v>345594.92898334254</v>
      </c>
      <c r="G4" s="73">
        <v>385893.04023853724</v>
      </c>
      <c r="H4" s="73">
        <v>388870.36509138334</v>
      </c>
      <c r="I4" s="73">
        <v>435255.02409953962</v>
      </c>
      <c r="J4" s="73">
        <v>493369.65812916763</v>
      </c>
      <c r="K4" s="73">
        <v>427730.18747727445</v>
      </c>
      <c r="L4" s="73">
        <v>485162.46581229276</v>
      </c>
      <c r="M4" s="73">
        <v>538133.5084866999</v>
      </c>
    </row>
    <row r="5" spans="1:59" x14ac:dyDescent="0.45">
      <c r="A5" s="246" t="s">
        <v>286</v>
      </c>
      <c r="B5" s="73">
        <v>43505.228475454991</v>
      </c>
      <c r="C5" s="73">
        <v>53157.229495560998</v>
      </c>
      <c r="D5" s="73">
        <v>60019.595630096999</v>
      </c>
      <c r="E5" s="73">
        <v>83724.777104378009</v>
      </c>
      <c r="F5" s="73">
        <v>108727.98071753397</v>
      </c>
      <c r="G5" s="73">
        <v>111045.68021446801</v>
      </c>
      <c r="H5" s="73">
        <v>109113.40674236901</v>
      </c>
      <c r="I5" s="73">
        <v>119667.59379091101</v>
      </c>
      <c r="J5" s="73">
        <v>131000.08181939801</v>
      </c>
      <c r="K5" s="73">
        <v>57187.830723220999</v>
      </c>
      <c r="L5" s="73">
        <v>67461.106689170309</v>
      </c>
      <c r="M5" s="73">
        <v>77923.004317646992</v>
      </c>
    </row>
    <row r="6" spans="1:59" x14ac:dyDescent="0.45">
      <c r="A6" s="247" t="s">
        <v>3</v>
      </c>
      <c r="B6" s="47">
        <v>30353.174645454994</v>
      </c>
      <c r="C6" s="47">
        <v>33940.76</v>
      </c>
      <c r="D6" s="47">
        <v>37129.708910000001</v>
      </c>
      <c r="E6" s="47">
        <v>51861.613884140999</v>
      </c>
      <c r="F6" s="47">
        <v>69691.955437055964</v>
      </c>
      <c r="G6" s="47">
        <v>71641.758417866993</v>
      </c>
      <c r="H6" s="47">
        <v>78414.894951758004</v>
      </c>
      <c r="I6" s="47">
        <v>84621.730932873004</v>
      </c>
      <c r="J6" s="47">
        <v>95431.676200000002</v>
      </c>
      <c r="K6" s="47">
        <v>45599.927499999998</v>
      </c>
      <c r="L6" s="248">
        <v>53856.960885540007</v>
      </c>
      <c r="M6" s="248">
        <v>60884.446524717998</v>
      </c>
    </row>
    <row r="7" spans="1:59" x14ac:dyDescent="0.45">
      <c r="A7" s="247" t="s">
        <v>287</v>
      </c>
      <c r="B7" s="47">
        <v>6669.4726566069985</v>
      </c>
      <c r="C7" s="47">
        <v>8884.3513999999996</v>
      </c>
      <c r="D7" s="47">
        <v>12325.144770000001</v>
      </c>
      <c r="E7" s="47">
        <v>20874.833486644999</v>
      </c>
      <c r="F7" s="47">
        <v>27071.367246359001</v>
      </c>
      <c r="G7" s="47">
        <v>24156.251796601024</v>
      </c>
      <c r="H7" s="47">
        <v>18908.468836304</v>
      </c>
      <c r="I7" s="47">
        <v>22883.609256175994</v>
      </c>
      <c r="J7" s="47">
        <v>21621.308219398001</v>
      </c>
      <c r="K7" s="47">
        <v>7988.5234</v>
      </c>
      <c r="L7" s="248">
        <v>7714.8311801719992</v>
      </c>
      <c r="M7" s="248">
        <v>8425.5954420580001</v>
      </c>
    </row>
    <row r="8" spans="1:59" x14ac:dyDescent="0.45">
      <c r="A8" s="247" t="s">
        <v>288</v>
      </c>
      <c r="B8" s="47">
        <v>6482.5811733929995</v>
      </c>
      <c r="C8" s="47">
        <v>10332.118095561</v>
      </c>
      <c r="D8" s="47">
        <v>10564.741950097001</v>
      </c>
      <c r="E8" s="47">
        <v>10988.329733592</v>
      </c>
      <c r="F8" s="47">
        <v>11964.658034119002</v>
      </c>
      <c r="G8" s="47">
        <v>15247.67</v>
      </c>
      <c r="H8" s="47">
        <v>11790.042954307</v>
      </c>
      <c r="I8" s="47">
        <v>12162.253601862009</v>
      </c>
      <c r="J8" s="47">
        <v>13947.097400000001</v>
      </c>
      <c r="K8" s="47">
        <v>3599.3798232210002</v>
      </c>
      <c r="L8" s="248">
        <v>5889.3146234583101</v>
      </c>
      <c r="M8" s="248">
        <v>8612.9623508709992</v>
      </c>
    </row>
    <row r="9" spans="1:59" s="250" customFormat="1" x14ac:dyDescent="0.45">
      <c r="A9" s="246" t="s">
        <v>289</v>
      </c>
      <c r="B9" s="73">
        <v>35662.077900000004</v>
      </c>
      <c r="C9" s="73">
        <v>40586.639999999999</v>
      </c>
      <c r="D9" s="73">
        <v>48196.157700000003</v>
      </c>
      <c r="E9" s="73">
        <v>60917.988117836998</v>
      </c>
      <c r="F9" s="73">
        <v>72671.75</v>
      </c>
      <c r="G9" s="73">
        <v>82963.366350525001</v>
      </c>
      <c r="H9" s="73">
        <v>79374.663398321005</v>
      </c>
      <c r="I9" s="73">
        <v>93588.794918838001</v>
      </c>
      <c r="J9" s="73">
        <v>106634.6479</v>
      </c>
      <c r="K9" s="73">
        <v>57120.34</v>
      </c>
      <c r="L9" s="146">
        <v>68223.806036986993</v>
      </c>
      <c r="M9" s="146">
        <v>58277.122702971901</v>
      </c>
    </row>
    <row r="10" spans="1:59" x14ac:dyDescent="0.45">
      <c r="A10" s="247" t="s">
        <v>290</v>
      </c>
      <c r="B10" s="47">
        <v>31244.1263</v>
      </c>
      <c r="C10" s="47">
        <v>35595.57</v>
      </c>
      <c r="D10" s="47">
        <v>42109.658200000005</v>
      </c>
      <c r="E10" s="47">
        <v>55386.648186745995</v>
      </c>
      <c r="F10" s="47">
        <v>65949.149999999994</v>
      </c>
      <c r="G10" s="47">
        <v>73860.400706275002</v>
      </c>
      <c r="H10" s="47">
        <v>70005.545138316011</v>
      </c>
      <c r="I10" s="47">
        <v>87010.664893144</v>
      </c>
      <c r="J10" s="47">
        <v>98433.2</v>
      </c>
      <c r="K10" s="47">
        <v>52766.92</v>
      </c>
      <c r="L10" s="248">
        <v>62790.464999999997</v>
      </c>
      <c r="M10" s="248">
        <v>52647.258187961903</v>
      </c>
      <c r="AZ10" s="359" t="s">
        <v>394</v>
      </c>
      <c r="BA10" s="361">
        <v>12255.61</v>
      </c>
      <c r="BB10" s="361">
        <v>14249.28</v>
      </c>
      <c r="BC10" s="362">
        <v>17631.77</v>
      </c>
    </row>
    <row r="11" spans="1:59" x14ac:dyDescent="0.45">
      <c r="A11" s="247" t="s">
        <v>291</v>
      </c>
      <c r="B11" s="47">
        <v>4417.9516000000003</v>
      </c>
      <c r="C11" s="47">
        <v>4991.07</v>
      </c>
      <c r="D11" s="47">
        <v>6086.4994999999999</v>
      </c>
      <c r="E11" s="47">
        <v>5531.339931090999</v>
      </c>
      <c r="F11" s="47">
        <v>6722.6</v>
      </c>
      <c r="G11" s="47">
        <v>9102.96564425</v>
      </c>
      <c r="H11" s="47">
        <v>9369.1182600049997</v>
      </c>
      <c r="I11" s="47">
        <v>6578.1300256940003</v>
      </c>
      <c r="J11" s="47">
        <v>8201.4478999999992</v>
      </c>
      <c r="K11" s="47">
        <v>4353.42</v>
      </c>
      <c r="L11" s="248">
        <v>5433.3410369869998</v>
      </c>
      <c r="M11" s="248">
        <v>5629.8645150100001</v>
      </c>
      <c r="AZ11" s="359"/>
      <c r="BA11" s="361"/>
      <c r="BB11" s="361"/>
      <c r="BC11" s="362"/>
      <c r="BF11" s="249">
        <v>16.267407334273855</v>
      </c>
      <c r="BG11" s="249">
        <v>23.737971322059778</v>
      </c>
    </row>
    <row r="12" spans="1:59" s="250" customFormat="1" x14ac:dyDescent="0.45">
      <c r="A12" s="246" t="s">
        <v>310</v>
      </c>
      <c r="B12" s="356"/>
      <c r="C12" s="356"/>
      <c r="D12" s="356"/>
      <c r="E12" s="356"/>
      <c r="F12" s="356"/>
      <c r="G12" s="73">
        <v>73136.606506908895</v>
      </c>
      <c r="H12" s="73">
        <v>70479.105301809395</v>
      </c>
      <c r="I12" s="73">
        <v>82494.643327938087</v>
      </c>
      <c r="J12" s="73">
        <v>93827.849526304999</v>
      </c>
      <c r="K12" s="73">
        <v>50197.517043092594</v>
      </c>
      <c r="L12" s="73">
        <v>60057.085127758</v>
      </c>
      <c r="M12" s="73">
        <v>50877.430345986402</v>
      </c>
      <c r="AZ12" s="359" t="s">
        <v>395</v>
      </c>
      <c r="BA12" s="360">
        <v>7048.72</v>
      </c>
      <c r="BB12" s="360">
        <v>8900.26</v>
      </c>
      <c r="BC12" s="363">
        <v>9032.23</v>
      </c>
      <c r="BF12" s="214"/>
      <c r="BG12" s="214"/>
    </row>
    <row r="13" spans="1:59" x14ac:dyDescent="0.45">
      <c r="A13" s="247" t="s">
        <v>290</v>
      </c>
      <c r="B13" s="356"/>
      <c r="C13" s="356"/>
      <c r="D13" s="356"/>
      <c r="E13" s="356"/>
      <c r="F13" s="356"/>
      <c r="G13" s="47">
        <v>64320.629713947899</v>
      </c>
      <c r="H13" s="47">
        <v>61339.048368312899</v>
      </c>
      <c r="I13" s="47">
        <v>76105.663327938091</v>
      </c>
      <c r="J13" s="47">
        <v>85912.541357242997</v>
      </c>
      <c r="K13" s="47">
        <v>46007.249815782598</v>
      </c>
      <c r="L13" s="248">
        <v>54811.43</v>
      </c>
      <c r="M13" s="248">
        <v>45411.6304853084</v>
      </c>
      <c r="AZ13" s="359"/>
      <c r="BA13" s="360"/>
      <c r="BB13" s="360"/>
      <c r="BC13" s="363"/>
      <c r="BF13" s="249">
        <v>26.267747903165393</v>
      </c>
      <c r="BG13" s="249">
        <v>1.4827656720140687</v>
      </c>
    </row>
    <row r="14" spans="1:59" x14ac:dyDescent="0.45">
      <c r="A14" s="247" t="s">
        <v>291</v>
      </c>
      <c r="B14" s="356"/>
      <c r="C14" s="356"/>
      <c r="D14" s="356"/>
      <c r="E14" s="356"/>
      <c r="F14" s="356"/>
      <c r="G14" s="47">
        <v>8815.9767929609989</v>
      </c>
      <c r="H14" s="47">
        <v>9140.0569334964985</v>
      </c>
      <c r="I14" s="47">
        <v>6388.98</v>
      </c>
      <c r="J14" s="47">
        <v>7915.3081690620002</v>
      </c>
      <c r="K14" s="47">
        <v>4190.2672273099997</v>
      </c>
      <c r="L14" s="248">
        <v>5245.6551277580002</v>
      </c>
      <c r="M14" s="248">
        <v>5465.789860678</v>
      </c>
      <c r="AZ14" s="359" t="s">
        <v>396</v>
      </c>
      <c r="BA14" s="360">
        <v>12702.88</v>
      </c>
      <c r="BB14" s="360">
        <v>14922.43</v>
      </c>
      <c r="BC14" s="251">
        <v>14408.7</v>
      </c>
      <c r="BF14" s="249"/>
      <c r="BG14" s="249"/>
    </row>
    <row r="15" spans="1:59" x14ac:dyDescent="0.45">
      <c r="A15" s="252" t="s">
        <v>292</v>
      </c>
      <c r="B15" s="47">
        <v>3396.0165000000002</v>
      </c>
      <c r="C15" s="47">
        <v>3637.4229</v>
      </c>
      <c r="D15" s="47">
        <v>3247.75</v>
      </c>
      <c r="E15" s="47">
        <v>3193.2359852110003</v>
      </c>
      <c r="F15" s="47">
        <v>3471.46</v>
      </c>
      <c r="G15" s="47">
        <v>2958.43</v>
      </c>
      <c r="H15" s="47">
        <v>1919.18</v>
      </c>
      <c r="I15" s="47">
        <v>2679.1578</v>
      </c>
      <c r="J15" s="47">
        <v>2414.8985499840005</v>
      </c>
      <c r="K15" s="47">
        <v>747.83</v>
      </c>
      <c r="L15" s="248">
        <v>1388.3261124579999</v>
      </c>
      <c r="M15" s="248">
        <v>1033.358633605</v>
      </c>
      <c r="AZ15" s="359"/>
      <c r="BA15" s="360"/>
      <c r="BB15" s="360"/>
      <c r="BC15" s="253" t="s">
        <v>393</v>
      </c>
      <c r="BF15" s="249">
        <v>17.472809315682753</v>
      </c>
      <c r="BG15" s="249">
        <v>-3.4426698600697039</v>
      </c>
    </row>
    <row r="16" spans="1:59" x14ac:dyDescent="0.45">
      <c r="A16" s="252" t="s">
        <v>293</v>
      </c>
      <c r="B16" s="47">
        <v>573.42200000000003</v>
      </c>
      <c r="C16" s="47">
        <v>609.0462</v>
      </c>
      <c r="D16" s="47">
        <v>327.74</v>
      </c>
      <c r="E16" s="47">
        <v>341.78634853699998</v>
      </c>
      <c r="F16" s="47">
        <v>552.38216036400001</v>
      </c>
      <c r="G16" s="47">
        <v>1004.1117348755</v>
      </c>
      <c r="H16" s="47">
        <v>4756.5785134170001</v>
      </c>
      <c r="I16" s="47">
        <v>4043.30116516</v>
      </c>
      <c r="J16" s="47">
        <v>4850.4886934810002</v>
      </c>
      <c r="K16" s="47">
        <v>3272.6203422480003</v>
      </c>
      <c r="L16" s="248">
        <v>3804.6138784729997</v>
      </c>
      <c r="M16" s="248">
        <v>3520.7873185629996</v>
      </c>
      <c r="AZ16" s="359"/>
      <c r="BA16" s="360"/>
      <c r="BB16" s="360"/>
      <c r="BC16" s="253"/>
      <c r="BF16" s="249"/>
      <c r="BG16" s="249"/>
    </row>
    <row r="17" spans="1:59" x14ac:dyDescent="0.45">
      <c r="A17" s="252" t="s">
        <v>294</v>
      </c>
      <c r="B17" s="47">
        <v>56.981099999999998</v>
      </c>
      <c r="C17" s="47">
        <v>208.15819999999999</v>
      </c>
      <c r="D17" s="47">
        <v>1369.4027000000001</v>
      </c>
      <c r="E17" s="47">
        <v>294.02143161999999</v>
      </c>
      <c r="F17" s="47">
        <v>323.5</v>
      </c>
      <c r="G17" s="47">
        <v>306.61</v>
      </c>
      <c r="H17" s="47">
        <v>178.82</v>
      </c>
      <c r="I17" s="47">
        <v>322.35160000000002</v>
      </c>
      <c r="J17" s="254">
        <v>293.84831797499999</v>
      </c>
      <c r="K17" s="47">
        <v>43.05</v>
      </c>
      <c r="L17" s="47">
        <v>79.745029099999996</v>
      </c>
      <c r="M17" s="248">
        <v>179.94568767799998</v>
      </c>
      <c r="AZ17" s="359" t="s">
        <v>397</v>
      </c>
      <c r="BA17" s="360">
        <v>11275.42</v>
      </c>
      <c r="BB17" s="360">
        <v>13756.08</v>
      </c>
      <c r="BD17" s="365" t="s">
        <v>398</v>
      </c>
      <c r="BF17" s="249">
        <v>22.000599534208039</v>
      </c>
      <c r="BG17" s="249">
        <v>-16.63</v>
      </c>
    </row>
    <row r="18" spans="1:59" x14ac:dyDescent="0.45">
      <c r="A18" s="252" t="s">
        <v>357</v>
      </c>
      <c r="B18" s="47">
        <v>39631.5164</v>
      </c>
      <c r="C18" s="47">
        <v>44833.109099999994</v>
      </c>
      <c r="D18" s="47">
        <v>51771.647700000001</v>
      </c>
      <c r="E18" s="47">
        <v>64453.010451585003</v>
      </c>
      <c r="F18" s="47">
        <v>76695.592160364002</v>
      </c>
      <c r="G18" s="47">
        <v>86925.908085400501</v>
      </c>
      <c r="H18" s="47">
        <v>86050.421911737998</v>
      </c>
      <c r="I18" s="47">
        <v>100311.253883998</v>
      </c>
      <c r="J18" s="47">
        <v>113900.03514346501</v>
      </c>
      <c r="K18" s="47">
        <v>61140.790342247994</v>
      </c>
      <c r="L18" s="47">
        <f>L9+L15+L16</f>
        <v>73416.746027917994</v>
      </c>
      <c r="M18" s="47">
        <f>M9+M15+M16</f>
        <v>62831.268655139902</v>
      </c>
      <c r="AZ18" s="359"/>
      <c r="BA18" s="360"/>
      <c r="BB18" s="360"/>
      <c r="BD18" s="365"/>
      <c r="BF18" s="249"/>
      <c r="BG18" s="249"/>
    </row>
    <row r="19" spans="1:59" s="250" customFormat="1" x14ac:dyDescent="0.45">
      <c r="A19" s="246" t="s">
        <v>295</v>
      </c>
      <c r="B19" s="73">
        <v>39688.497499999998</v>
      </c>
      <c r="C19" s="73">
        <v>45041.267299999992</v>
      </c>
      <c r="D19" s="73">
        <v>53141.0504</v>
      </c>
      <c r="E19" s="73">
        <v>64747.031883205003</v>
      </c>
      <c r="F19" s="73">
        <v>77019.092160364002</v>
      </c>
      <c r="G19" s="73">
        <v>87232.518085400501</v>
      </c>
      <c r="H19" s="73">
        <v>86229.241911738005</v>
      </c>
      <c r="I19" s="73">
        <v>100633.60548399799</v>
      </c>
      <c r="J19" s="73">
        <v>114193.88346144001</v>
      </c>
      <c r="K19" s="73">
        <v>61183.840342247997</v>
      </c>
      <c r="L19" s="73">
        <f>L9+L15+L16+L17</f>
        <v>73496.491057017993</v>
      </c>
      <c r="M19" s="73">
        <f>M9+M15+M16+M17</f>
        <v>63011.214342817904</v>
      </c>
      <c r="AZ19" s="359" t="s">
        <v>291</v>
      </c>
      <c r="BA19" s="360">
        <v>4190.2700000000004</v>
      </c>
      <c r="BB19" s="360">
        <v>5245.66</v>
      </c>
      <c r="BC19" s="366">
        <v>5629.86</v>
      </c>
      <c r="BF19" s="214">
        <v>25.186682481081156</v>
      </c>
      <c r="BG19" s="214">
        <v>7.324149868653322</v>
      </c>
    </row>
    <row r="20" spans="1:59" x14ac:dyDescent="0.45">
      <c r="A20" s="252" t="s">
        <v>356</v>
      </c>
      <c r="B20" s="356"/>
      <c r="C20" s="356"/>
      <c r="D20" s="356"/>
      <c r="E20" s="356"/>
      <c r="F20" s="356"/>
      <c r="G20" s="47">
        <v>77099.148241784394</v>
      </c>
      <c r="H20" s="47">
        <v>77154.863815226388</v>
      </c>
      <c r="I20" s="47">
        <v>89217.102293098083</v>
      </c>
      <c r="J20" s="47">
        <v>101093.23676977001</v>
      </c>
      <c r="K20" s="47">
        <v>54217.967385340598</v>
      </c>
      <c r="L20" s="47">
        <f>L12+L15+L16</f>
        <v>65250.025118689002</v>
      </c>
      <c r="M20" s="47">
        <f>M12+M15+M16</f>
        <v>55431.576298154403</v>
      </c>
      <c r="AZ20" s="359"/>
      <c r="BA20" s="360"/>
      <c r="BB20" s="360"/>
      <c r="BC20" s="366"/>
      <c r="BF20" s="249"/>
      <c r="BG20" s="249"/>
    </row>
    <row r="21" spans="1:59" s="250" customFormat="1" x14ac:dyDescent="0.45">
      <c r="A21" s="246" t="s">
        <v>309</v>
      </c>
      <c r="B21" s="356"/>
      <c r="C21" s="356"/>
      <c r="D21" s="356"/>
      <c r="E21" s="356"/>
      <c r="F21" s="356"/>
      <c r="G21" s="73">
        <v>77405.758241784395</v>
      </c>
      <c r="H21" s="73">
        <v>77333.683815226395</v>
      </c>
      <c r="I21" s="73">
        <v>89539.453893098078</v>
      </c>
      <c r="J21" s="73">
        <v>101387.08508774501</v>
      </c>
      <c r="K21" s="73">
        <v>54261.017385340601</v>
      </c>
      <c r="L21" s="73">
        <f>L12+L15+L16+L17</f>
        <v>65329.770147789</v>
      </c>
      <c r="M21" s="73">
        <f>M12+M15+M16+M17</f>
        <v>55611.521985832405</v>
      </c>
      <c r="AZ21" s="359" t="s">
        <v>190</v>
      </c>
      <c r="BA21" s="360">
        <v>2724.62</v>
      </c>
      <c r="BB21" s="360">
        <v>2983.36</v>
      </c>
      <c r="BC21" s="364">
        <v>3520.79</v>
      </c>
      <c r="BF21" s="214"/>
      <c r="BG21" s="214"/>
    </row>
    <row r="22" spans="1:59" s="250" customFormat="1" x14ac:dyDescent="0.45">
      <c r="A22" s="246" t="s">
        <v>296</v>
      </c>
      <c r="B22" s="73">
        <v>-3816.7309754549933</v>
      </c>
      <c r="C22" s="73">
        <v>-8115.9621955610055</v>
      </c>
      <c r="D22" s="73">
        <v>-6878.5452300969991</v>
      </c>
      <c r="E22" s="73">
        <v>-18977.745221173005</v>
      </c>
      <c r="F22" s="73">
        <v>-31708.888557169965</v>
      </c>
      <c r="G22" s="73"/>
      <c r="H22" s="146"/>
      <c r="I22" s="146"/>
      <c r="J22" s="146"/>
      <c r="K22" s="146">
        <v>3996.0096190269978</v>
      </c>
      <c r="L22" s="146">
        <f>L19-L5</f>
        <v>6035.3843678476842</v>
      </c>
      <c r="M22" s="146">
        <f>M19-M5</f>
        <v>-14911.789974829087</v>
      </c>
      <c r="AZ22" s="359"/>
      <c r="BA22" s="360"/>
      <c r="BB22" s="360"/>
      <c r="BC22" s="364"/>
      <c r="BF22" s="214">
        <v>9.4963701360189763</v>
      </c>
      <c r="BG22" s="214">
        <v>18.014252386570838</v>
      </c>
    </row>
    <row r="23" spans="1:59" s="250" customFormat="1" x14ac:dyDescent="0.45">
      <c r="A23" s="246" t="s">
        <v>311</v>
      </c>
      <c r="B23" s="356"/>
      <c r="C23" s="356"/>
      <c r="D23" s="356"/>
      <c r="E23" s="356"/>
      <c r="F23" s="356"/>
      <c r="G23" s="73">
        <v>-33639.921972683616</v>
      </c>
      <c r="H23" s="73">
        <v>-31779.722927142619</v>
      </c>
      <c r="I23" s="73">
        <v>-30128.139897812929</v>
      </c>
      <c r="J23" s="73">
        <v>-29612.996731652995</v>
      </c>
      <c r="K23" s="73">
        <v>-2926.8133378803977</v>
      </c>
      <c r="L23" s="73">
        <v>-2131.3365413813081</v>
      </c>
      <c r="M23" s="73">
        <f>M21-M5</f>
        <v>-22311.482331814586</v>
      </c>
      <c r="AZ23" s="359"/>
      <c r="BA23" s="360"/>
      <c r="BB23" s="360"/>
      <c r="BC23" s="364"/>
    </row>
    <row r="24" spans="1:59" s="250" customFormat="1" x14ac:dyDescent="0.45">
      <c r="A24" s="246" t="s">
        <v>297</v>
      </c>
      <c r="B24" s="73">
        <v>5308.90325454501</v>
      </c>
      <c r="C24" s="73">
        <v>6645.8799999999974</v>
      </c>
      <c r="D24" s="73">
        <v>11066.448790000002</v>
      </c>
      <c r="E24" s="73">
        <v>9056.3742336959986</v>
      </c>
      <c r="F24" s="73">
        <v>2979.7945629440364</v>
      </c>
      <c r="G24" s="73"/>
      <c r="H24" s="73"/>
      <c r="I24" s="73"/>
      <c r="J24" s="73"/>
      <c r="K24" s="73">
        <v>11520.412499999999</v>
      </c>
      <c r="L24" s="73">
        <f>L9-L6</f>
        <v>14366.845151446985</v>
      </c>
      <c r="M24" s="73">
        <f>M9-M6</f>
        <v>-2607.3238217460967</v>
      </c>
    </row>
    <row r="25" spans="1:59" s="250" customFormat="1" x14ac:dyDescent="0.45">
      <c r="A25" s="246" t="s">
        <v>312</v>
      </c>
      <c r="B25" s="356"/>
      <c r="C25" s="356"/>
      <c r="D25" s="356"/>
      <c r="E25" s="356"/>
      <c r="F25" s="356"/>
      <c r="G25" s="73">
        <v>1494.8480890419014</v>
      </c>
      <c r="H25" s="73">
        <v>-7935.7896499486087</v>
      </c>
      <c r="I25" s="73">
        <v>-2127.0876049349172</v>
      </c>
      <c r="J25" s="73">
        <v>-1603.8266736950027</v>
      </c>
      <c r="K25" s="73">
        <v>4597.5895430925957</v>
      </c>
      <c r="L25" s="73">
        <f>L12-L6</f>
        <v>6200.124242217993</v>
      </c>
      <c r="M25" s="73">
        <f>M12-M6</f>
        <v>-10007.016178731596</v>
      </c>
    </row>
    <row r="26" spans="1:59" s="250" customFormat="1" x14ac:dyDescent="0.45">
      <c r="A26" s="246" t="s">
        <v>298</v>
      </c>
      <c r="B26" s="47">
        <v>1998.3</v>
      </c>
      <c r="C26" s="73">
        <v>4242.3</v>
      </c>
      <c r="D26" s="73">
        <v>8777.5</v>
      </c>
      <c r="E26" s="73">
        <v>8833.7999999999993</v>
      </c>
      <c r="F26" s="73">
        <v>14475.09</v>
      </c>
      <c r="G26" s="73">
        <v>9638.2000000000007</v>
      </c>
      <c r="H26" s="73">
        <v>19490.28</v>
      </c>
      <c r="I26" s="73">
        <v>22400.912</v>
      </c>
      <c r="J26" s="73">
        <v>23184.55</v>
      </c>
      <c r="K26" s="73">
        <v>11251.53</v>
      </c>
      <c r="L26" s="146">
        <v>8950</v>
      </c>
      <c r="M26" s="73">
        <v>8720.09</v>
      </c>
    </row>
    <row r="27" spans="1:59" s="250" customFormat="1" x14ac:dyDescent="0.45">
      <c r="A27" s="246" t="s">
        <v>308</v>
      </c>
      <c r="B27" s="73">
        <v>55350.768404258008</v>
      </c>
      <c r="C27" s="73">
        <v>54491.863904259</v>
      </c>
      <c r="D27" s="73">
        <v>62778.932800000002</v>
      </c>
      <c r="E27" s="73">
        <v>69768.94</v>
      </c>
      <c r="F27" s="73">
        <v>91731.564699999988</v>
      </c>
      <c r="G27" s="73">
        <v>104815.671</v>
      </c>
      <c r="H27" s="73">
        <v>143340.25099999999</v>
      </c>
      <c r="I27" s="73">
        <v>173763.69439642411</v>
      </c>
      <c r="J27" s="73">
        <v>201329.64</v>
      </c>
      <c r="K27" s="73">
        <v>160298.19099999999</v>
      </c>
      <c r="L27" s="73">
        <v>184818.57557660001</v>
      </c>
      <c r="M27" s="73">
        <v>208006.03</v>
      </c>
      <c r="BC27" s="250">
        <v>19.641528107364678</v>
      </c>
    </row>
    <row r="28" spans="1:59" x14ac:dyDescent="0.45">
      <c r="A28" s="255" t="s">
        <v>299</v>
      </c>
      <c r="B28" s="47">
        <v>34681.910000000003</v>
      </c>
      <c r="C28" s="47">
        <v>34326.18</v>
      </c>
      <c r="D28" s="47">
        <v>38876.03</v>
      </c>
      <c r="E28" s="47">
        <v>41397.879999999997</v>
      </c>
      <c r="F28" s="47">
        <v>52615.411</v>
      </c>
      <c r="G28" s="47">
        <v>59492.620999999999</v>
      </c>
      <c r="H28" s="47">
        <v>81966.710999999996</v>
      </c>
      <c r="I28" s="47">
        <v>93469.524396424094</v>
      </c>
      <c r="J28" s="47">
        <v>102584.71</v>
      </c>
      <c r="K28" s="47">
        <v>88547.790999999983</v>
      </c>
      <c r="L28" s="256">
        <v>98499.084576599998</v>
      </c>
      <c r="M28" s="256">
        <v>106978.28</v>
      </c>
    </row>
    <row r="29" spans="1:59" x14ac:dyDescent="0.45">
      <c r="A29" s="255" t="s">
        <v>300</v>
      </c>
      <c r="B29" s="47">
        <v>20668.858404258001</v>
      </c>
      <c r="C29" s="47">
        <v>20165.683904259</v>
      </c>
      <c r="D29" s="47">
        <v>23902.902800000003</v>
      </c>
      <c r="E29" s="47">
        <v>28371.06</v>
      </c>
      <c r="F29" s="47">
        <v>39116.153699999995</v>
      </c>
      <c r="G29" s="47">
        <v>45323.05</v>
      </c>
      <c r="H29" s="47">
        <v>61373.54</v>
      </c>
      <c r="I29" s="47">
        <v>80294.17</v>
      </c>
      <c r="J29" s="47">
        <v>98744.93</v>
      </c>
      <c r="K29" s="47">
        <v>71750.399999999994</v>
      </c>
      <c r="L29" s="256">
        <v>86319.491000000009</v>
      </c>
      <c r="M29" s="256">
        <v>101027.75</v>
      </c>
    </row>
    <row r="30" spans="1:59" s="250" customFormat="1" x14ac:dyDescent="0.45">
      <c r="A30" s="246" t="s">
        <v>301</v>
      </c>
      <c r="B30" s="73">
        <v>5391.4888350009996</v>
      </c>
      <c r="C30" s="73">
        <v>7373.4983220010008</v>
      </c>
      <c r="D30" s="73">
        <v>7680.3087125010006</v>
      </c>
      <c r="E30" s="73">
        <v>7128.8303394880004</v>
      </c>
      <c r="F30" s="73">
        <v>7192.1119240540002</v>
      </c>
      <c r="G30" s="73">
        <v>7506.6552540039993</v>
      </c>
      <c r="H30" s="73">
        <v>8359.7702355509991</v>
      </c>
      <c r="I30" s="73">
        <v>9501.2267654578372</v>
      </c>
      <c r="J30" s="73">
        <v>12197.958769166999</v>
      </c>
      <c r="K30" s="73">
        <v>3897.1561766330005</v>
      </c>
      <c r="L30" s="146">
        <v>6646.5168383877099</v>
      </c>
      <c r="M30" s="146">
        <v>12166.62</v>
      </c>
      <c r="BC30" s="250">
        <v>2.8986257740136576</v>
      </c>
    </row>
    <row r="31" spans="1:59" x14ac:dyDescent="0.45">
      <c r="A31" s="246" t="s">
        <v>302</v>
      </c>
      <c r="B31" s="73">
        <v>4187.7088350009999</v>
      </c>
      <c r="C31" s="73">
        <v>6447.1785220010006</v>
      </c>
      <c r="D31" s="73">
        <v>6813.0047105010008</v>
      </c>
      <c r="E31" s="73">
        <v>6126.4604198340003</v>
      </c>
      <c r="F31" s="73">
        <v>5567.3807630000001</v>
      </c>
      <c r="G31" s="73">
        <v>5435.2</v>
      </c>
      <c r="H31" s="73">
        <v>5753.7429543069993</v>
      </c>
      <c r="I31" s="73">
        <v>6016.9734528429772</v>
      </c>
      <c r="J31" s="73">
        <v>7675.3654529899995</v>
      </c>
      <c r="K31" s="73">
        <v>2014.0457338610001</v>
      </c>
      <c r="L31" s="146">
        <v>4291.2346234583101</v>
      </c>
      <c r="M31" s="146">
        <v>8098.81</v>
      </c>
    </row>
    <row r="32" spans="1:59" x14ac:dyDescent="0.45">
      <c r="A32" s="255" t="s">
        <v>299</v>
      </c>
      <c r="B32" s="47">
        <v>1672.4637</v>
      </c>
      <c r="C32" s="47">
        <v>1704.18</v>
      </c>
      <c r="D32" s="47">
        <v>1779.51</v>
      </c>
      <c r="E32" s="47">
        <v>2270.3200000000002</v>
      </c>
      <c r="F32" s="47">
        <v>1858.92</v>
      </c>
      <c r="G32" s="47">
        <v>2003.89</v>
      </c>
      <c r="H32" s="47">
        <v>2356.04</v>
      </c>
      <c r="I32" s="47">
        <v>2326.8609195219774</v>
      </c>
      <c r="J32" s="47">
        <v>2941.5859529900004</v>
      </c>
      <c r="K32" s="47">
        <v>1191.6400000000001</v>
      </c>
      <c r="L32" s="248">
        <v>1366.56562345831</v>
      </c>
      <c r="M32" s="248">
        <v>1881.63</v>
      </c>
    </row>
    <row r="33" spans="1:13" x14ac:dyDescent="0.45">
      <c r="A33" s="255" t="s">
        <v>300</v>
      </c>
      <c r="B33" s="47">
        <v>2515.2451350009997</v>
      </c>
      <c r="C33" s="47">
        <v>4742.9985220010003</v>
      </c>
      <c r="D33" s="47">
        <v>5033.4947105010006</v>
      </c>
      <c r="E33" s="47">
        <v>3856.1404198339997</v>
      </c>
      <c r="F33" s="47">
        <v>3708.460763</v>
      </c>
      <c r="G33" s="47">
        <v>3431.31</v>
      </c>
      <c r="H33" s="47">
        <v>3397.7029543069998</v>
      </c>
      <c r="I33" s="47">
        <v>3690.1125333209998</v>
      </c>
      <c r="J33" s="47">
        <v>4733.7794999999996</v>
      </c>
      <c r="K33" s="47">
        <v>822.40573386100004</v>
      </c>
      <c r="L33" s="248">
        <v>2924.6689999999999</v>
      </c>
      <c r="M33" s="248">
        <v>6217.18</v>
      </c>
    </row>
    <row r="34" spans="1:13" x14ac:dyDescent="0.45">
      <c r="A34" s="246" t="s">
        <v>303</v>
      </c>
      <c r="B34" s="73">
        <v>1203.78</v>
      </c>
      <c r="C34" s="73">
        <v>926.31979999999999</v>
      </c>
      <c r="D34" s="73">
        <v>867.30400199999985</v>
      </c>
      <c r="E34" s="73">
        <v>1002.369919654</v>
      </c>
      <c r="F34" s="73">
        <v>1624.7311610540003</v>
      </c>
      <c r="G34" s="73">
        <v>2071.4552540039995</v>
      </c>
      <c r="H34" s="73">
        <v>2606.0272812439998</v>
      </c>
      <c r="I34" s="73">
        <v>3484.2533126148601</v>
      </c>
      <c r="J34" s="73">
        <v>4522.5933161769999</v>
      </c>
      <c r="K34" s="73">
        <v>1883.1104427720002</v>
      </c>
      <c r="L34" s="146">
        <v>2355.2822149293997</v>
      </c>
      <c r="M34" s="146">
        <v>4067.81</v>
      </c>
    </row>
    <row r="35" spans="1:13" x14ac:dyDescent="0.45">
      <c r="A35" s="255" t="s">
        <v>299</v>
      </c>
      <c r="B35" s="47">
        <v>336.52</v>
      </c>
      <c r="C35" s="47">
        <v>303.61</v>
      </c>
      <c r="D35" s="47">
        <v>331.09</v>
      </c>
      <c r="E35" s="47">
        <v>326.35000000000002</v>
      </c>
      <c r="F35" s="47">
        <v>386.04</v>
      </c>
      <c r="G35" s="47">
        <v>450.51</v>
      </c>
      <c r="H35" s="47">
        <v>523.77</v>
      </c>
      <c r="I35" s="47">
        <v>627.45397177686004</v>
      </c>
      <c r="J35" s="47">
        <v>754.09398580000004</v>
      </c>
      <c r="K35" s="47">
        <v>332.24</v>
      </c>
      <c r="L35" s="248">
        <v>404.58562958440007</v>
      </c>
      <c r="M35" s="248">
        <v>532.94000000000005</v>
      </c>
    </row>
    <row r="36" spans="1:13" x14ac:dyDescent="0.45">
      <c r="A36" s="255" t="s">
        <v>300</v>
      </c>
      <c r="B36" s="47">
        <v>867.26</v>
      </c>
      <c r="C36" s="47">
        <v>622.70979999999997</v>
      </c>
      <c r="D36" s="47">
        <v>536.21400199999994</v>
      </c>
      <c r="E36" s="47">
        <v>676.01991965399998</v>
      </c>
      <c r="F36" s="47">
        <v>1238.6911610540003</v>
      </c>
      <c r="G36" s="47">
        <v>1620.9452540039995</v>
      </c>
      <c r="H36" s="47">
        <v>2082.2572812439998</v>
      </c>
      <c r="I36" s="47">
        <v>2856.7993408379998</v>
      </c>
      <c r="J36" s="47">
        <v>3768.4993303769998</v>
      </c>
      <c r="K36" s="47">
        <v>1550.8704427720002</v>
      </c>
      <c r="L36" s="248">
        <v>1950.6965853449999</v>
      </c>
      <c r="M36" s="248">
        <v>3534.87</v>
      </c>
    </row>
    <row r="37" spans="1:13" s="257" customFormat="1" ht="15.75" customHeight="1" x14ac:dyDescent="0.35">
      <c r="A37" s="260" t="s">
        <v>304</v>
      </c>
      <c r="B37" s="261">
        <v>6020.4587221850006</v>
      </c>
      <c r="C37" s="261">
        <v>6390.1562982629994</v>
      </c>
      <c r="D37" s="261">
        <v>7277.2281305309989</v>
      </c>
      <c r="E37" s="261">
        <v>9984.1457827440026</v>
      </c>
      <c r="F37" s="261">
        <v>13155.139374489003</v>
      </c>
      <c r="G37" s="261">
        <v>14727.116022853999</v>
      </c>
      <c r="H37" s="261">
        <v>13970.44</v>
      </c>
      <c r="I37" s="261">
        <v>20942.95</v>
      </c>
      <c r="J37" s="261">
        <v>16009.103900381</v>
      </c>
      <c r="K37" s="261">
        <v>6009.2093000000004</v>
      </c>
      <c r="L37" s="261">
        <v>4798.6401140670005</v>
      </c>
      <c r="M37" s="261">
        <v>5344.4545292699995</v>
      </c>
    </row>
    <row r="38" spans="1:13" s="218" customFormat="1" ht="12.75" x14ac:dyDescent="0.35">
      <c r="A38" s="262" t="s">
        <v>62</v>
      </c>
      <c r="B38" s="263">
        <v>1799.882192436</v>
      </c>
      <c r="C38" s="263">
        <v>2561.5782186369997</v>
      </c>
      <c r="D38" s="263">
        <v>3322.8295633379998</v>
      </c>
      <c r="E38" s="263">
        <v>5902.220464281002</v>
      </c>
      <c r="F38" s="263">
        <v>9223.272284849003</v>
      </c>
      <c r="G38" s="263">
        <v>12437.25</v>
      </c>
      <c r="H38" s="263">
        <v>11648.87</v>
      </c>
      <c r="I38" s="263">
        <v>17294.82</v>
      </c>
      <c r="J38" s="263">
        <v>13594.205350397</v>
      </c>
      <c r="K38" s="263">
        <v>5037.8600000000006</v>
      </c>
      <c r="L38" s="263">
        <v>3887.4921450990005</v>
      </c>
      <c r="M38" s="263">
        <v>4311.0958956649993</v>
      </c>
    </row>
    <row r="39" spans="1:13" s="218" customFormat="1" ht="12.75" x14ac:dyDescent="0.35">
      <c r="A39" s="262" t="s">
        <v>2</v>
      </c>
      <c r="B39" s="263">
        <v>4220.5765297490007</v>
      </c>
      <c r="C39" s="263">
        <v>3828.5780796259996</v>
      </c>
      <c r="D39" s="263">
        <v>3954.3985671929986</v>
      </c>
      <c r="E39" s="263">
        <v>4081.9253184629997</v>
      </c>
      <c r="F39" s="263">
        <v>3931.8670896400004</v>
      </c>
      <c r="G39" s="263">
        <v>2289.8660228539998</v>
      </c>
      <c r="H39" s="263">
        <v>2321.5699999999997</v>
      </c>
      <c r="I39" s="263">
        <v>3648.13</v>
      </c>
      <c r="J39" s="263">
        <v>2414.8985499840005</v>
      </c>
      <c r="K39" s="263">
        <v>971.34929999999997</v>
      </c>
      <c r="L39" s="263">
        <v>911.14796896799999</v>
      </c>
      <c r="M39" s="263">
        <v>1033.358633605</v>
      </c>
    </row>
    <row r="40" spans="1:13" s="250" customFormat="1" x14ac:dyDescent="0.45">
      <c r="A40" s="246" t="s">
        <v>305</v>
      </c>
      <c r="B40" s="73">
        <v>5509.2564999999995</v>
      </c>
      <c r="C40" s="73">
        <v>6563.8428999999996</v>
      </c>
      <c r="D40" s="73">
        <v>7625.15</v>
      </c>
      <c r="E40" s="73">
        <v>8994.4859852110003</v>
      </c>
      <c r="F40" s="73">
        <v>13361.919999999998</v>
      </c>
      <c r="G40" s="73">
        <v>12398.51</v>
      </c>
      <c r="H40" s="73">
        <v>19221.5</v>
      </c>
      <c r="I40" s="73">
        <v>15765.8678</v>
      </c>
      <c r="J40" s="73">
        <v>15722.34</v>
      </c>
      <c r="K40" s="73">
        <v>9249.6200000000008</v>
      </c>
      <c r="L40" s="146">
        <v>7909.9419677189999</v>
      </c>
      <c r="M40" s="146">
        <v>7258.86</v>
      </c>
    </row>
    <row r="41" spans="1:13" x14ac:dyDescent="0.45">
      <c r="A41" s="255" t="s">
        <v>62</v>
      </c>
      <c r="B41" s="264">
        <v>2113.2399999999998</v>
      </c>
      <c r="C41" s="47">
        <v>2926.42</v>
      </c>
      <c r="D41" s="47">
        <v>4377.3999999999996</v>
      </c>
      <c r="E41" s="47">
        <v>5801.25</v>
      </c>
      <c r="F41" s="47">
        <v>9890.4599999999991</v>
      </c>
      <c r="G41" s="47">
        <v>9440.08</v>
      </c>
      <c r="H41" s="47">
        <v>17302.32</v>
      </c>
      <c r="I41" s="47">
        <v>13086.715504715399</v>
      </c>
      <c r="J41" s="265">
        <v>13308.34</v>
      </c>
      <c r="K41" s="47">
        <v>8501.7900000000009</v>
      </c>
      <c r="L41" s="47">
        <v>6521.6158552610004</v>
      </c>
      <c r="M41" s="265">
        <v>6225.5</v>
      </c>
    </row>
    <row r="42" spans="1:13" x14ac:dyDescent="0.45">
      <c r="A42" s="255" t="s">
        <v>2</v>
      </c>
      <c r="B42" s="47">
        <v>3396.0165000000002</v>
      </c>
      <c r="C42" s="47">
        <v>3637.4229</v>
      </c>
      <c r="D42" s="47">
        <v>3247.75</v>
      </c>
      <c r="E42" s="47">
        <v>3193.2359852110003</v>
      </c>
      <c r="F42" s="47">
        <v>3471.46</v>
      </c>
      <c r="G42" s="47">
        <v>2958.43</v>
      </c>
      <c r="H42" s="47">
        <v>1919.18</v>
      </c>
      <c r="I42" s="47">
        <v>2679.1578</v>
      </c>
      <c r="J42" s="47">
        <v>2414</v>
      </c>
      <c r="K42" s="47">
        <v>747.83</v>
      </c>
      <c r="L42" s="47">
        <v>1388.3261124579999</v>
      </c>
      <c r="M42" s="47">
        <v>1033.3599999999999</v>
      </c>
    </row>
    <row r="43" spans="1:13" x14ac:dyDescent="0.45">
      <c r="A43" s="246" t="s">
        <v>313</v>
      </c>
      <c r="B43" s="73">
        <v>15242.3</v>
      </c>
      <c r="C43" s="73">
        <v>22581.93</v>
      </c>
      <c r="D43" s="73">
        <v>19559.87</v>
      </c>
      <c r="E43" s="73">
        <v>25024.46</v>
      </c>
      <c r="F43" s="73">
        <v>20199.8</v>
      </c>
      <c r="G43" s="73">
        <v>13825.609999999999</v>
      </c>
      <c r="H43" s="73">
        <v>21988.320344</v>
      </c>
      <c r="I43" s="73">
        <v>22537.068939999997</v>
      </c>
      <c r="J43" s="73">
        <v>23791.699999999997</v>
      </c>
      <c r="K43" s="73">
        <v>18743.626819999998</v>
      </c>
      <c r="L43" s="73">
        <v>12607.2454</v>
      </c>
      <c r="M43" s="73">
        <v>13712.1</v>
      </c>
    </row>
    <row r="44" spans="1:13" x14ac:dyDescent="0.45">
      <c r="A44" s="255" t="s">
        <v>62</v>
      </c>
      <c r="B44" s="47">
        <v>7950.5</v>
      </c>
      <c r="C44" s="47">
        <v>13421.62</v>
      </c>
      <c r="D44" s="47">
        <v>11639.5</v>
      </c>
      <c r="E44" s="47">
        <v>15256.88</v>
      </c>
      <c r="F44" s="47">
        <v>11709.4</v>
      </c>
      <c r="G44" s="47">
        <v>10482.709999999999</v>
      </c>
      <c r="H44" s="47">
        <v>18977.776999999998</v>
      </c>
      <c r="I44" s="47">
        <v>19798.412319999996</v>
      </c>
      <c r="J44" s="47">
        <v>14461</v>
      </c>
      <c r="K44" s="47">
        <v>1812.5248999999999</v>
      </c>
      <c r="L44" s="264">
        <v>946.26600000000008</v>
      </c>
      <c r="M44" s="264">
        <v>11400</v>
      </c>
    </row>
    <row r="45" spans="1:13" x14ac:dyDescent="0.45">
      <c r="A45" s="255" t="s">
        <v>2</v>
      </c>
      <c r="B45" s="47">
        <v>7291.8</v>
      </c>
      <c r="C45" s="47">
        <v>9160.31</v>
      </c>
      <c r="D45" s="47">
        <v>7920.37</v>
      </c>
      <c r="E45" s="47">
        <v>9767.58</v>
      </c>
      <c r="F45" s="47">
        <v>8490.4</v>
      </c>
      <c r="G45" s="47">
        <v>3342.8999999999996</v>
      </c>
      <c r="H45" s="47">
        <v>3010.5433439999997</v>
      </c>
      <c r="I45" s="47">
        <v>2738.6566199999997</v>
      </c>
      <c r="J45" s="47">
        <v>9330.6999999999989</v>
      </c>
      <c r="K45" s="47">
        <v>16931.101919999997</v>
      </c>
      <c r="L45" s="264">
        <v>11660.9794</v>
      </c>
      <c r="M45" s="264">
        <v>2312.1</v>
      </c>
    </row>
    <row r="46" spans="1:13" s="250" customFormat="1" x14ac:dyDescent="0.45">
      <c r="A46" s="246" t="s">
        <v>306</v>
      </c>
      <c r="B46" s="73">
        <v>2294.8723654609998</v>
      </c>
      <c r="C46" s="73">
        <v>3884.9395735800003</v>
      </c>
      <c r="D46" s="73">
        <v>3751.7372395960001</v>
      </c>
      <c r="E46" s="73">
        <v>4861.8693137559994</v>
      </c>
      <c r="F46" s="73">
        <v>6397.2772711190009</v>
      </c>
      <c r="G46" s="73">
        <v>9812.4700000000012</v>
      </c>
      <c r="H46" s="73">
        <v>6036.41</v>
      </c>
      <c r="I46" s="73">
        <v>6139.23</v>
      </c>
      <c r="J46" s="73">
        <v>6271.7319344019988</v>
      </c>
      <c r="K46" s="73">
        <v>1585.3300000000002</v>
      </c>
      <c r="L46" s="73">
        <v>1598.08</v>
      </c>
      <c r="M46" s="73">
        <v>514.15190000000007</v>
      </c>
    </row>
    <row r="47" spans="1:13" x14ac:dyDescent="0.45">
      <c r="A47" s="255" t="s">
        <v>57</v>
      </c>
      <c r="B47" s="47">
        <v>1349.7720482689999</v>
      </c>
      <c r="C47" s="47">
        <v>2833.8968421100003</v>
      </c>
      <c r="D47" s="47">
        <v>2481.65823641</v>
      </c>
      <c r="E47" s="47">
        <v>2891.0920183479998</v>
      </c>
      <c r="F47" s="47">
        <v>1919.5731382290001</v>
      </c>
      <c r="G47" s="47">
        <v>3942.7</v>
      </c>
      <c r="H47" s="47">
        <v>4763.67</v>
      </c>
      <c r="I47" s="47">
        <v>3442.5</v>
      </c>
      <c r="J47" s="47">
        <v>4730.0416504369996</v>
      </c>
      <c r="K47" s="47">
        <v>642.34</v>
      </c>
      <c r="L47" s="264">
        <v>712.18</v>
      </c>
      <c r="M47" s="248">
        <v>282.2996</v>
      </c>
    </row>
    <row r="48" spans="1:13" x14ac:dyDescent="0.45">
      <c r="A48" s="255" t="s">
        <v>247</v>
      </c>
      <c r="B48" s="47">
        <v>941.22653311700003</v>
      </c>
      <c r="C48" s="47">
        <v>852.40123864999998</v>
      </c>
      <c r="D48" s="47">
        <v>1199.4013288660001</v>
      </c>
      <c r="E48" s="47">
        <v>1687.4665874279999</v>
      </c>
      <c r="F48" s="47">
        <v>4460.8852928900005</v>
      </c>
      <c r="G48" s="47">
        <v>5845.77</v>
      </c>
      <c r="H48" s="47">
        <v>1243.75</v>
      </c>
      <c r="I48" s="47">
        <v>2677.56</v>
      </c>
      <c r="J48" s="47">
        <v>1522.1401239649999</v>
      </c>
      <c r="K48" s="47">
        <v>923.82</v>
      </c>
      <c r="L48" s="264">
        <v>866.35</v>
      </c>
      <c r="M48" s="248">
        <v>231.85230000000001</v>
      </c>
    </row>
    <row r="49" spans="1:13" x14ac:dyDescent="0.45">
      <c r="A49" s="255" t="s">
        <v>183</v>
      </c>
      <c r="B49" s="47">
        <v>3.8737840750000001</v>
      </c>
      <c r="C49" s="47">
        <v>198.64149282</v>
      </c>
      <c r="D49" s="47">
        <v>70.677674320000008</v>
      </c>
      <c r="E49" s="47">
        <v>283.31070797999996</v>
      </c>
      <c r="F49" s="47">
        <v>16.818840000000002</v>
      </c>
      <c r="G49" s="47">
        <v>24</v>
      </c>
      <c r="H49" s="47">
        <v>28.99</v>
      </c>
      <c r="I49" s="47">
        <v>19.170000000000002</v>
      </c>
      <c r="J49" s="47">
        <v>19.550160000000002</v>
      </c>
      <c r="K49" s="47">
        <v>19.170000000000002</v>
      </c>
      <c r="L49" s="264">
        <v>19.55</v>
      </c>
      <c r="M49" s="264">
        <v>0</v>
      </c>
    </row>
    <row r="50" spans="1:13" x14ac:dyDescent="0.45">
      <c r="A50" s="358" t="s">
        <v>366</v>
      </c>
      <c r="B50" s="358"/>
      <c r="C50" s="358"/>
      <c r="D50" s="358"/>
      <c r="E50" s="358"/>
      <c r="F50" s="358"/>
      <c r="G50" s="358"/>
      <c r="H50" s="358"/>
      <c r="I50" s="358"/>
      <c r="J50" s="358"/>
      <c r="K50" s="358"/>
      <c r="L50" s="358"/>
    </row>
    <row r="51" spans="1:13" ht="34.5" customHeight="1" x14ac:dyDescent="0.45">
      <c r="A51" s="355" t="s">
        <v>426</v>
      </c>
      <c r="B51" s="355"/>
      <c r="C51" s="355"/>
      <c r="D51" s="355"/>
      <c r="E51" s="355"/>
      <c r="F51" s="355"/>
      <c r="G51" s="355"/>
      <c r="H51" s="355"/>
      <c r="I51" s="355"/>
      <c r="J51" s="355"/>
      <c r="K51" s="355"/>
      <c r="L51" s="355"/>
    </row>
    <row r="52" spans="1:13" x14ac:dyDescent="0.45">
      <c r="J52" s="245" t="s">
        <v>399</v>
      </c>
    </row>
    <row r="53" spans="1:13" x14ac:dyDescent="0.45">
      <c r="I53" s="249"/>
    </row>
    <row r="54" spans="1:13" x14ac:dyDescent="0.45">
      <c r="I54" s="249"/>
    </row>
    <row r="55" spans="1:13" x14ac:dyDescent="0.45">
      <c r="I55" s="249"/>
    </row>
    <row r="56" spans="1:13" x14ac:dyDescent="0.45">
      <c r="I56" s="249"/>
    </row>
    <row r="57" spans="1:13" x14ac:dyDescent="0.45">
      <c r="I57" s="249"/>
    </row>
    <row r="58" spans="1:13" x14ac:dyDescent="0.45">
      <c r="I58" s="249"/>
    </row>
    <row r="59" spans="1:13" x14ac:dyDescent="0.45">
      <c r="I59" s="249"/>
    </row>
    <row r="60" spans="1:13" x14ac:dyDescent="0.45">
      <c r="I60" s="249"/>
    </row>
    <row r="61" spans="1:13" x14ac:dyDescent="0.45">
      <c r="I61" s="249"/>
    </row>
    <row r="62" spans="1:13" x14ac:dyDescent="0.45">
      <c r="I62" s="249"/>
    </row>
    <row r="63" spans="1:13" x14ac:dyDescent="0.45">
      <c r="I63" s="249"/>
    </row>
    <row r="64" spans="1:13" x14ac:dyDescent="0.45">
      <c r="I64" s="249"/>
    </row>
    <row r="65" spans="8:9" x14ac:dyDescent="0.45">
      <c r="I65" s="249"/>
    </row>
    <row r="66" spans="8:9" x14ac:dyDescent="0.45">
      <c r="I66" s="249"/>
    </row>
    <row r="67" spans="8:9" x14ac:dyDescent="0.45">
      <c r="I67" s="249"/>
    </row>
    <row r="68" spans="8:9" x14ac:dyDescent="0.45">
      <c r="I68" s="249"/>
    </row>
    <row r="69" spans="8:9" x14ac:dyDescent="0.45">
      <c r="I69" s="249"/>
    </row>
    <row r="70" spans="8:9" x14ac:dyDescent="0.45">
      <c r="I70" s="249"/>
    </row>
    <row r="71" spans="8:9" x14ac:dyDescent="0.45">
      <c r="H71" s="249"/>
      <c r="I71" s="249"/>
    </row>
    <row r="72" spans="8:9" x14ac:dyDescent="0.45">
      <c r="I72" s="249"/>
    </row>
    <row r="73" spans="8:9" x14ac:dyDescent="0.45">
      <c r="H73" s="249"/>
      <c r="I73" s="249"/>
    </row>
    <row r="74" spans="8:9" x14ac:dyDescent="0.45">
      <c r="I74" s="249"/>
    </row>
    <row r="75" spans="8:9" x14ac:dyDescent="0.45">
      <c r="I75" s="249"/>
    </row>
    <row r="76" spans="8:9" x14ac:dyDescent="0.45">
      <c r="I76" s="249"/>
    </row>
    <row r="77" spans="8:9" x14ac:dyDescent="0.45">
      <c r="I77" s="249"/>
    </row>
    <row r="78" spans="8:9" x14ac:dyDescent="0.45">
      <c r="I78" s="249"/>
    </row>
    <row r="79" spans="8:9" x14ac:dyDescent="0.45">
      <c r="I79" s="249"/>
    </row>
    <row r="80" spans="8:9" x14ac:dyDescent="0.45">
      <c r="I80" s="249"/>
    </row>
    <row r="81" spans="9:9" x14ac:dyDescent="0.45">
      <c r="I81" s="249"/>
    </row>
    <row r="82" spans="9:9" x14ac:dyDescent="0.45">
      <c r="I82" s="249"/>
    </row>
    <row r="83" spans="9:9" x14ac:dyDescent="0.45">
      <c r="I83" s="249"/>
    </row>
    <row r="84" spans="9:9" x14ac:dyDescent="0.45">
      <c r="I84" s="249"/>
    </row>
    <row r="85" spans="9:9" x14ac:dyDescent="0.45">
      <c r="I85" s="249"/>
    </row>
    <row r="86" spans="9:9" x14ac:dyDescent="0.45">
      <c r="I86" s="249"/>
    </row>
    <row r="87" spans="9:9" x14ac:dyDescent="0.45">
      <c r="I87" s="249"/>
    </row>
    <row r="88" spans="9:9" x14ac:dyDescent="0.45">
      <c r="I88" s="249"/>
    </row>
    <row r="89" spans="9:9" x14ac:dyDescent="0.45">
      <c r="I89" s="249"/>
    </row>
    <row r="90" spans="9:9" x14ac:dyDescent="0.45">
      <c r="I90" s="249"/>
    </row>
    <row r="91" spans="9:9" x14ac:dyDescent="0.45">
      <c r="I91" s="249"/>
    </row>
    <row r="92" spans="9:9" x14ac:dyDescent="0.45">
      <c r="I92" s="249"/>
    </row>
    <row r="93" spans="9:9" x14ac:dyDescent="0.45">
      <c r="I93" s="249"/>
    </row>
    <row r="94" spans="9:9" x14ac:dyDescent="0.45">
      <c r="I94" s="249"/>
    </row>
    <row r="95" spans="9:9" x14ac:dyDescent="0.45">
      <c r="I95" s="249"/>
    </row>
    <row r="96" spans="9:9" x14ac:dyDescent="0.45">
      <c r="I96" s="249"/>
    </row>
  </sheetData>
  <mergeCells count="33">
    <mergeCell ref="AZ21:AZ23"/>
    <mergeCell ref="BA21:BA23"/>
    <mergeCell ref="BB21:BB23"/>
    <mergeCell ref="BC21:BC23"/>
    <mergeCell ref="BD17:BD18"/>
    <mergeCell ref="AZ19:AZ20"/>
    <mergeCell ref="BA19:BA20"/>
    <mergeCell ref="BB19:BB20"/>
    <mergeCell ref="BC19:BC20"/>
    <mergeCell ref="AZ10:AZ11"/>
    <mergeCell ref="BA10:BA11"/>
    <mergeCell ref="BB10:BB11"/>
    <mergeCell ref="BC10:BC11"/>
    <mergeCell ref="AZ12:AZ13"/>
    <mergeCell ref="BA12:BA13"/>
    <mergeCell ref="BB12:BB13"/>
    <mergeCell ref="BC12:BC13"/>
    <mergeCell ref="AZ14:AZ16"/>
    <mergeCell ref="BA14:BA16"/>
    <mergeCell ref="BB14:BB16"/>
    <mergeCell ref="AZ17:AZ18"/>
    <mergeCell ref="BA17:BA18"/>
    <mergeCell ref="BB17:BB18"/>
    <mergeCell ref="A1:L1"/>
    <mergeCell ref="K2:M2"/>
    <mergeCell ref="A51:L51"/>
    <mergeCell ref="B12:F14"/>
    <mergeCell ref="B20:F21"/>
    <mergeCell ref="B23:F23"/>
    <mergeCell ref="B25:F25"/>
    <mergeCell ref="A2:A3"/>
    <mergeCell ref="B2:J2"/>
    <mergeCell ref="A50:L50"/>
  </mergeCells>
  <printOptions horizontalCentered="1"/>
  <pageMargins left="0.6" right="0.6" top="0.8" bottom="0.8" header="0.25" footer="0.25"/>
  <pageSetup paperSize="138" scale="59" fitToHeight="0" orientation="landscape" r:id="rId1"/>
  <rowBreaks count="1" manualBreakCount="1">
    <brk id="2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1"/>
  <sheetViews>
    <sheetView view="pageBreakPreview" zoomScaleNormal="100" zoomScaleSheetLayoutView="100" workbookViewId="0">
      <selection activeCell="C3" sqref="C3:K3"/>
    </sheetView>
  </sheetViews>
  <sheetFormatPr defaultColWidth="9.140625" defaultRowHeight="12.75" x14ac:dyDescent="0.2"/>
  <cols>
    <col min="1" max="1" width="9.140625" style="179"/>
    <col min="2" max="2" width="42.42578125" style="179" customWidth="1"/>
    <col min="3" max="3" width="13.5703125" style="179" bestFit="1" customWidth="1"/>
    <col min="4" max="4" width="13.42578125" style="179" bestFit="1" customWidth="1"/>
    <col min="5" max="5" width="13.5703125" style="179" bestFit="1" customWidth="1"/>
    <col min="6" max="6" width="13.5703125" style="179" customWidth="1"/>
    <col min="7" max="8" width="13.42578125" style="179" bestFit="1" customWidth="1"/>
    <col min="9" max="9" width="13.42578125" style="181" bestFit="1" customWidth="1"/>
    <col min="10" max="10" width="13.5703125" style="181" bestFit="1" customWidth="1"/>
    <col min="11" max="11" width="15.7109375" style="181" customWidth="1"/>
    <col min="12" max="12" width="13.5703125" style="181" bestFit="1" customWidth="1"/>
    <col min="13" max="13" width="13.42578125" style="179" bestFit="1" customWidth="1"/>
    <col min="14" max="14" width="16.140625" style="179" customWidth="1"/>
    <col min="15" max="16384" width="9.140625" style="179"/>
  </cols>
  <sheetData>
    <row r="1" spans="1:15" ht="27.75" customHeight="1" x14ac:dyDescent="0.75">
      <c r="A1" s="367" t="s">
        <v>419</v>
      </c>
      <c r="B1" s="367"/>
      <c r="C1" s="367"/>
      <c r="D1" s="367"/>
      <c r="E1" s="367"/>
      <c r="F1" s="367"/>
      <c r="G1" s="367"/>
      <c r="H1" s="367"/>
      <c r="I1" s="367"/>
      <c r="J1" s="367"/>
      <c r="K1" s="367"/>
      <c r="L1" s="367"/>
      <c r="M1" s="367"/>
      <c r="N1" s="367"/>
      <c r="O1" s="367"/>
    </row>
    <row r="2" spans="1:15" ht="19.5" x14ac:dyDescent="0.5">
      <c r="A2" s="130"/>
      <c r="B2" s="130"/>
      <c r="C2" s="130"/>
      <c r="D2" s="130"/>
      <c r="E2" s="130"/>
      <c r="F2" s="130"/>
      <c r="G2" s="130"/>
      <c r="H2" s="130"/>
      <c r="I2" s="130"/>
      <c r="J2" s="130"/>
      <c r="K2" s="130"/>
      <c r="L2" s="130"/>
      <c r="M2" s="130"/>
      <c r="N2" s="148" t="s">
        <v>24</v>
      </c>
    </row>
    <row r="3" spans="1:15" s="178" customFormat="1" ht="24.95" customHeight="1" x14ac:dyDescent="0.2">
      <c r="A3" s="372" t="s">
        <v>22</v>
      </c>
      <c r="B3" s="373"/>
      <c r="C3" s="368" t="s">
        <v>23</v>
      </c>
      <c r="D3" s="368"/>
      <c r="E3" s="368"/>
      <c r="F3" s="368"/>
      <c r="G3" s="368"/>
      <c r="H3" s="368"/>
      <c r="I3" s="368"/>
      <c r="J3" s="368"/>
      <c r="K3" s="368"/>
      <c r="L3" s="368" t="s">
        <v>272</v>
      </c>
      <c r="M3" s="368"/>
      <c r="N3" s="368"/>
    </row>
    <row r="4" spans="1:15" s="178" customFormat="1" ht="24.95" customHeight="1" x14ac:dyDescent="0.2">
      <c r="A4" s="373"/>
      <c r="B4" s="373"/>
      <c r="C4" s="163" t="s">
        <v>46</v>
      </c>
      <c r="D4" s="163" t="s">
        <v>105</v>
      </c>
      <c r="E4" s="163" t="s">
        <v>252</v>
      </c>
      <c r="F4" s="163" t="s">
        <v>116</v>
      </c>
      <c r="G4" s="163" t="s">
        <v>118</v>
      </c>
      <c r="H4" s="163" t="s">
        <v>232</v>
      </c>
      <c r="I4" s="163" t="s">
        <v>233</v>
      </c>
      <c r="J4" s="163" t="s">
        <v>273</v>
      </c>
      <c r="K4" s="163" t="s">
        <v>363</v>
      </c>
      <c r="L4" s="163" t="s">
        <v>273</v>
      </c>
      <c r="M4" s="163" t="s">
        <v>321</v>
      </c>
      <c r="N4" s="163" t="s">
        <v>364</v>
      </c>
    </row>
    <row r="5" spans="1:15" s="178" customFormat="1" ht="24.95" customHeight="1" x14ac:dyDescent="0.2">
      <c r="A5" s="273">
        <v>11100</v>
      </c>
      <c r="B5" s="274" t="s">
        <v>25</v>
      </c>
      <c r="C5" s="42">
        <v>7561.36</v>
      </c>
      <c r="D5" s="42">
        <v>8616.56</v>
      </c>
      <c r="E5" s="42">
        <v>11413.8</v>
      </c>
      <c r="F5" s="42">
        <v>14484.605603399003</v>
      </c>
      <c r="G5" s="42">
        <v>15479</v>
      </c>
      <c r="H5" s="42">
        <v>18841.355340104001</v>
      </c>
      <c r="I5" s="42">
        <v>21323.735177360002</v>
      </c>
      <c r="J5" s="42">
        <v>22148.352117575003</v>
      </c>
      <c r="K5" s="42">
        <v>25218.854470764003</v>
      </c>
      <c r="L5" s="42">
        <v>12259.170169708999</v>
      </c>
      <c r="M5" s="42">
        <v>14446.703492086999</v>
      </c>
      <c r="N5" s="42">
        <v>13880.312872021997</v>
      </c>
    </row>
    <row r="6" spans="1:15" ht="24.95" customHeight="1" x14ac:dyDescent="0.2">
      <c r="A6" s="268">
        <v>11110</v>
      </c>
      <c r="B6" s="271" t="s">
        <v>26</v>
      </c>
      <c r="C6" s="149">
        <v>1943.4</v>
      </c>
      <c r="D6" s="149">
        <v>2255.7800000000002</v>
      </c>
      <c r="E6" s="149">
        <v>2996.5</v>
      </c>
      <c r="F6" s="149">
        <v>3485.4542596709998</v>
      </c>
      <c r="G6" s="149">
        <v>4140.6899999999996</v>
      </c>
      <c r="H6" s="149">
        <v>5500.4990757940004</v>
      </c>
      <c r="I6" s="149">
        <v>5792.7847862399994</v>
      </c>
      <c r="J6" s="149">
        <v>8349.160160772999</v>
      </c>
      <c r="K6" s="149">
        <v>9250.4458351030007</v>
      </c>
      <c r="L6" s="149">
        <v>5034.2316960070002</v>
      </c>
      <c r="M6" s="149">
        <v>6149.6258309740006</v>
      </c>
      <c r="N6" s="149">
        <v>4743.2063359650001</v>
      </c>
    </row>
    <row r="7" spans="1:15" ht="24.95" customHeight="1" x14ac:dyDescent="0.2">
      <c r="A7" s="268">
        <v>11120</v>
      </c>
      <c r="B7" s="271" t="s">
        <v>27</v>
      </c>
      <c r="C7" s="149">
        <v>4542.3</v>
      </c>
      <c r="D7" s="149">
        <v>5203.37</v>
      </c>
      <c r="E7" s="149">
        <v>7096.9</v>
      </c>
      <c r="F7" s="149">
        <v>9264.8430170810007</v>
      </c>
      <c r="G7" s="149">
        <v>8759.68</v>
      </c>
      <c r="H7" s="149">
        <v>10486.81047353</v>
      </c>
      <c r="I7" s="149">
        <v>12315.550083322003</v>
      </c>
      <c r="J7" s="149">
        <v>10464.666001178002</v>
      </c>
      <c r="K7" s="149">
        <v>12301.347181217003</v>
      </c>
      <c r="L7" s="149">
        <v>4720.8345932210004</v>
      </c>
      <c r="M7" s="149">
        <v>5771.9615066790002</v>
      </c>
      <c r="N7" s="149">
        <v>5939.2627159009999</v>
      </c>
    </row>
    <row r="8" spans="1:15" ht="24.95" customHeight="1" x14ac:dyDescent="0.2">
      <c r="A8" s="268">
        <v>11130</v>
      </c>
      <c r="B8" s="271" t="s">
        <v>28</v>
      </c>
      <c r="C8" s="149">
        <v>1075.6600000000001</v>
      </c>
      <c r="D8" s="149">
        <v>1157.4100000000001</v>
      </c>
      <c r="E8" s="149">
        <v>1320.4</v>
      </c>
      <c r="F8" s="149">
        <v>1734.3083266470001</v>
      </c>
      <c r="G8" s="149">
        <v>2578.63</v>
      </c>
      <c r="H8" s="149">
        <v>2854.0457907799996</v>
      </c>
      <c r="I8" s="149">
        <v>3215.4003077980001</v>
      </c>
      <c r="J8" s="149">
        <v>3334.5259556240003</v>
      </c>
      <c r="K8" s="149">
        <v>3667.0614544440004</v>
      </c>
      <c r="L8" s="149">
        <v>2504.1038804810005</v>
      </c>
      <c r="M8" s="149">
        <v>2525.1161544339998</v>
      </c>
      <c r="N8" s="149">
        <v>3197.8438201559993</v>
      </c>
    </row>
    <row r="9" spans="1:15" ht="24.95" customHeight="1" x14ac:dyDescent="0.2">
      <c r="A9" s="270">
        <v>11200</v>
      </c>
      <c r="B9" s="272" t="s">
        <v>29</v>
      </c>
      <c r="C9" s="14">
        <v>244.99</v>
      </c>
      <c r="D9" s="14">
        <v>292.58</v>
      </c>
      <c r="E9" s="14">
        <v>326.98</v>
      </c>
      <c r="F9" s="14">
        <v>413.69371616399997</v>
      </c>
      <c r="G9" s="14">
        <v>509.78</v>
      </c>
      <c r="H9" s="14">
        <v>600.62446266699999</v>
      </c>
      <c r="I9" s="14">
        <v>650.81104909199996</v>
      </c>
      <c r="J9" s="14">
        <v>688.35696054799996</v>
      </c>
      <c r="K9" s="14">
        <v>780.60071448600002</v>
      </c>
      <c r="L9" s="14">
        <v>443.70949561700002</v>
      </c>
      <c r="M9" s="14">
        <v>475.7271733</v>
      </c>
      <c r="N9" s="14">
        <v>524.18344333699997</v>
      </c>
    </row>
    <row r="10" spans="1:15" ht="24.95" customHeight="1" x14ac:dyDescent="0.2">
      <c r="A10" s="268">
        <v>11211</v>
      </c>
      <c r="B10" s="271" t="s">
        <v>30</v>
      </c>
      <c r="C10" s="149">
        <v>244.99</v>
      </c>
      <c r="D10" s="149">
        <v>292.58</v>
      </c>
      <c r="E10" s="149">
        <v>326.98</v>
      </c>
      <c r="F10" s="149">
        <v>413.69371616399997</v>
      </c>
      <c r="G10" s="149">
        <v>509.78</v>
      </c>
      <c r="H10" s="149">
        <v>600.62446266699999</v>
      </c>
      <c r="I10" s="149">
        <v>650.81104909200008</v>
      </c>
      <c r="J10" s="149">
        <v>688.35696054799996</v>
      </c>
      <c r="K10" s="149">
        <v>780.60071448600002</v>
      </c>
      <c r="L10" s="149">
        <v>443.70949561700002</v>
      </c>
      <c r="M10" s="149">
        <v>475.7271733</v>
      </c>
      <c r="N10" s="149">
        <v>524.18344333699997</v>
      </c>
    </row>
    <row r="11" spans="1:15" ht="24.95" customHeight="1" x14ac:dyDescent="0.2">
      <c r="A11" s="270">
        <v>11300</v>
      </c>
      <c r="B11" s="272" t="s">
        <v>31</v>
      </c>
      <c r="C11" s="14">
        <v>667.11</v>
      </c>
      <c r="D11" s="14">
        <v>939.94</v>
      </c>
      <c r="E11" s="14">
        <v>1314.9402</v>
      </c>
      <c r="F11" s="14">
        <v>1829.4028482600002</v>
      </c>
      <c r="G11" s="14">
        <v>1933.23</v>
      </c>
      <c r="H11" s="14">
        <v>0</v>
      </c>
      <c r="I11" s="14">
        <v>0</v>
      </c>
      <c r="J11" s="14">
        <v>0</v>
      </c>
      <c r="K11" s="14">
        <v>2.5974799999999999E-2</v>
      </c>
      <c r="L11" s="14">
        <v>0</v>
      </c>
      <c r="M11" s="14">
        <v>0</v>
      </c>
      <c r="N11" s="149">
        <v>5.0140999999999996E-3</v>
      </c>
    </row>
    <row r="12" spans="1:15" ht="24.95" customHeight="1" x14ac:dyDescent="0.2">
      <c r="A12" s="268">
        <v>11310</v>
      </c>
      <c r="B12" s="271" t="s">
        <v>32</v>
      </c>
      <c r="C12" s="149">
        <v>2.85</v>
      </c>
      <c r="D12" s="149">
        <v>2.19</v>
      </c>
      <c r="E12" s="149">
        <v>0.51019999999999999</v>
      </c>
      <c r="F12" s="149">
        <v>13.588522853999999</v>
      </c>
      <c r="G12" s="149">
        <v>1.03</v>
      </c>
      <c r="H12" s="149">
        <v>0</v>
      </c>
      <c r="I12" s="149">
        <v>0</v>
      </c>
      <c r="J12" s="149">
        <v>0</v>
      </c>
      <c r="K12" s="14">
        <v>2.4708600000000001E-2</v>
      </c>
      <c r="L12" s="149">
        <v>0</v>
      </c>
      <c r="M12" s="149">
        <v>0</v>
      </c>
      <c r="N12" s="149">
        <v>5.0140999999999996E-3</v>
      </c>
    </row>
    <row r="13" spans="1:15" ht="24.95" customHeight="1" x14ac:dyDescent="0.2">
      <c r="A13" s="268">
        <v>11340</v>
      </c>
      <c r="B13" s="271" t="s">
        <v>33</v>
      </c>
      <c r="C13" s="149">
        <v>664.26</v>
      </c>
      <c r="D13" s="149">
        <v>937.75</v>
      </c>
      <c r="E13" s="149">
        <v>1314.43</v>
      </c>
      <c r="F13" s="149">
        <v>1815.8143254060001</v>
      </c>
      <c r="G13" s="149">
        <v>1932.2</v>
      </c>
      <c r="H13" s="149">
        <v>0</v>
      </c>
      <c r="I13" s="149">
        <v>0</v>
      </c>
      <c r="J13" s="149">
        <v>0</v>
      </c>
      <c r="K13" s="14">
        <v>1.2662000000000001E-3</v>
      </c>
      <c r="L13" s="149">
        <v>0</v>
      </c>
      <c r="M13" s="149">
        <v>0</v>
      </c>
      <c r="N13" s="149">
        <v>0</v>
      </c>
      <c r="O13" s="179" t="s">
        <v>193</v>
      </c>
    </row>
    <row r="14" spans="1:15" ht="24.95" customHeight="1" x14ac:dyDescent="0.2">
      <c r="A14" s="270">
        <v>11400</v>
      </c>
      <c r="B14" s="272" t="s">
        <v>34</v>
      </c>
      <c r="C14" s="14">
        <v>15771.84</v>
      </c>
      <c r="D14" s="14">
        <v>18002.519999999997</v>
      </c>
      <c r="E14" s="14">
        <v>20566.870000000003</v>
      </c>
      <c r="F14" s="14">
        <v>27856.894423394995</v>
      </c>
      <c r="G14" s="14">
        <v>34804.94</v>
      </c>
      <c r="H14" s="14">
        <v>39564.277557538</v>
      </c>
      <c r="I14" s="14">
        <v>35641.256820298004</v>
      </c>
      <c r="J14" s="14">
        <v>46278.674303881002</v>
      </c>
      <c r="K14" s="14">
        <v>52562.959921034002</v>
      </c>
      <c r="L14" s="14">
        <v>28788.591034615994</v>
      </c>
      <c r="M14" s="14">
        <f>M15+M16+M17+M18+M19</f>
        <v>34111.923563950004</v>
      </c>
      <c r="N14" s="14">
        <v>28658.865466902</v>
      </c>
      <c r="O14" s="179" t="s">
        <v>193</v>
      </c>
    </row>
    <row r="15" spans="1:15" ht="24.95" customHeight="1" x14ac:dyDescent="0.2">
      <c r="A15" s="268">
        <v>11410</v>
      </c>
      <c r="B15" s="271" t="s">
        <v>104</v>
      </c>
      <c r="C15" s="149">
        <v>10110.459999999999</v>
      </c>
      <c r="D15" s="149">
        <v>11252.18</v>
      </c>
      <c r="E15" s="149">
        <v>12241.19</v>
      </c>
      <c r="F15" s="149">
        <v>16106.826614015998</v>
      </c>
      <c r="G15" s="149">
        <v>20680.98</v>
      </c>
      <c r="H15" s="149">
        <v>24012.129008393003</v>
      </c>
      <c r="I15" s="149">
        <v>22401.645737233001</v>
      </c>
      <c r="J15" s="149">
        <v>28201.908548492996</v>
      </c>
      <c r="K15" s="149">
        <v>31427.910570430002</v>
      </c>
      <c r="L15" s="149">
        <v>17504.467876896997</v>
      </c>
      <c r="M15" s="149">
        <v>20354.400000000001</v>
      </c>
      <c r="N15" s="149">
        <v>17631.768346950001</v>
      </c>
    </row>
    <row r="16" spans="1:15" ht="24.95" customHeight="1" x14ac:dyDescent="0.2">
      <c r="A16" s="268">
        <v>11420</v>
      </c>
      <c r="B16" s="271" t="s">
        <v>35</v>
      </c>
      <c r="C16" s="149">
        <v>4541.26</v>
      </c>
      <c r="D16" s="149">
        <v>5353.82</v>
      </c>
      <c r="E16" s="149">
        <v>6577.64</v>
      </c>
      <c r="F16" s="149">
        <v>8480.5499977380005</v>
      </c>
      <c r="G16" s="149">
        <v>10257.92</v>
      </c>
      <c r="H16" s="149">
        <v>12185.35</v>
      </c>
      <c r="I16" s="149">
        <v>10392.77263372</v>
      </c>
      <c r="J16" s="149">
        <v>13781.053708707999</v>
      </c>
      <c r="K16" s="149">
        <v>16677.773850013</v>
      </c>
      <c r="L16" s="149">
        <v>8559.5257790510004</v>
      </c>
      <c r="M16" s="149">
        <v>10774.186975994999</v>
      </c>
      <c r="N16" s="149">
        <v>9032.232385665</v>
      </c>
    </row>
    <row r="17" spans="1:15" ht="24.95" customHeight="1" x14ac:dyDescent="0.2">
      <c r="A17" s="268">
        <v>11440</v>
      </c>
      <c r="B17" s="271" t="s">
        <v>36</v>
      </c>
      <c r="C17" s="149">
        <v>87.35</v>
      </c>
      <c r="D17" s="149">
        <v>103.19</v>
      </c>
      <c r="E17" s="149">
        <v>128.41</v>
      </c>
      <c r="F17" s="149">
        <v>161.20126201799999</v>
      </c>
      <c r="G17" s="149">
        <v>206.45</v>
      </c>
      <c r="H17" s="149">
        <v>152.45118223</v>
      </c>
      <c r="I17" s="149">
        <v>79.507853954999987</v>
      </c>
      <c r="J17" s="149">
        <v>39.551613648</v>
      </c>
      <c r="K17" s="149">
        <v>124.81612684</v>
      </c>
      <c r="L17" s="149">
        <v>26.813742105999999</v>
      </c>
      <c r="M17" s="149">
        <v>47.993137232999999</v>
      </c>
      <c r="N17" s="149">
        <v>106.53044981699999</v>
      </c>
    </row>
    <row r="18" spans="1:15" ht="24.95" customHeight="1" x14ac:dyDescent="0.2">
      <c r="A18" s="268">
        <v>11450</v>
      </c>
      <c r="B18" s="271" t="s">
        <v>37</v>
      </c>
      <c r="C18" s="149">
        <v>1032.77</v>
      </c>
      <c r="D18" s="149">
        <v>1293.33</v>
      </c>
      <c r="E18" s="149">
        <v>1619.63</v>
      </c>
      <c r="F18" s="149">
        <v>3108.3165496230004</v>
      </c>
      <c r="G18" s="149">
        <v>3659.59</v>
      </c>
      <c r="H18" s="149">
        <v>3214.3473669150003</v>
      </c>
      <c r="I18" s="149">
        <v>2767.3305953899999</v>
      </c>
      <c r="J18" s="149">
        <v>4085.6137764569994</v>
      </c>
      <c r="K18" s="149">
        <v>4324.8105917699995</v>
      </c>
      <c r="L18" s="149">
        <v>2518.5964749260002</v>
      </c>
      <c r="M18" s="149">
        <v>2930.1474007480001</v>
      </c>
      <c r="N18" s="149">
        <v>1884.2229978389998</v>
      </c>
    </row>
    <row r="19" spans="1:15" s="211" customFormat="1" ht="24.95" customHeight="1" x14ac:dyDescent="0.2">
      <c r="A19" s="268">
        <v>11460</v>
      </c>
      <c r="B19" s="271" t="s">
        <v>251</v>
      </c>
      <c r="C19" s="149">
        <v>0</v>
      </c>
      <c r="D19" s="149">
        <v>0</v>
      </c>
      <c r="E19" s="149">
        <v>0</v>
      </c>
      <c r="F19" s="149">
        <v>0</v>
      </c>
      <c r="G19" s="149">
        <v>0</v>
      </c>
      <c r="H19" s="149">
        <v>0</v>
      </c>
      <c r="I19" s="149">
        <v>0</v>
      </c>
      <c r="J19" s="149">
        <v>170.54665657499999</v>
      </c>
      <c r="K19" s="149">
        <v>7.648781981</v>
      </c>
      <c r="L19" s="149">
        <v>179.18716163599998</v>
      </c>
      <c r="M19" s="149">
        <v>5.1960499740000001</v>
      </c>
      <c r="N19" s="149">
        <v>4.1112866310000005</v>
      </c>
    </row>
    <row r="20" spans="1:15" ht="24.95" customHeight="1" x14ac:dyDescent="0.2">
      <c r="A20" s="270">
        <v>11500</v>
      </c>
      <c r="B20" s="272" t="s">
        <v>38</v>
      </c>
      <c r="C20" s="14">
        <v>6798.05</v>
      </c>
      <c r="D20" s="14">
        <v>7484.13</v>
      </c>
      <c r="E20" s="14">
        <v>8215.9079999999994</v>
      </c>
      <c r="F20" s="14">
        <v>10305.875905814999</v>
      </c>
      <c r="G20" s="14">
        <v>12686.54</v>
      </c>
      <c r="H20" s="14">
        <v>14331.903345965999</v>
      </c>
      <c r="I20" s="14">
        <v>12379.030073239999</v>
      </c>
      <c r="J20" s="14">
        <v>17895.185914899997</v>
      </c>
      <c r="K20" s="14">
        <v>19870.318495692001</v>
      </c>
      <c r="L20" s="14">
        <v>11275.422510840001</v>
      </c>
      <c r="M20" s="14">
        <v>13756.084755269001</v>
      </c>
      <c r="N20" s="14">
        <v>9583.3408146759994</v>
      </c>
    </row>
    <row r="21" spans="1:15" ht="24.95" customHeight="1" x14ac:dyDescent="0.2">
      <c r="A21" s="268">
        <v>11511</v>
      </c>
      <c r="B21" s="271" t="s">
        <v>39</v>
      </c>
      <c r="C21" s="149">
        <v>6412.54</v>
      </c>
      <c r="D21" s="149">
        <v>7052.67</v>
      </c>
      <c r="E21" s="149">
        <v>7782.2179999999998</v>
      </c>
      <c r="F21" s="149">
        <v>9841.03051848</v>
      </c>
      <c r="G21" s="149">
        <v>12161.48</v>
      </c>
      <c r="H21" s="149">
        <v>13700.862045803999</v>
      </c>
      <c r="I21" s="149">
        <v>11758.557326985001</v>
      </c>
      <c r="J21" s="149">
        <v>16818.521703056998</v>
      </c>
      <c r="K21" s="149">
        <v>18731.126457652001</v>
      </c>
      <c r="L21" s="149">
        <v>10497.429255297</v>
      </c>
      <c r="M21" s="149">
        <v>12879.697888829</v>
      </c>
      <c r="N21" s="149">
        <v>8988.9548914549996</v>
      </c>
      <c r="O21" s="212"/>
    </row>
    <row r="22" spans="1:15" ht="24.95" customHeight="1" x14ac:dyDescent="0.2">
      <c r="A22" s="268">
        <v>11520</v>
      </c>
      <c r="B22" s="271" t="s">
        <v>40</v>
      </c>
      <c r="C22" s="149">
        <v>106.65</v>
      </c>
      <c r="D22" s="149">
        <v>31.46</v>
      </c>
      <c r="E22" s="149">
        <v>11.37</v>
      </c>
      <c r="F22" s="149">
        <v>12.513197701000001</v>
      </c>
      <c r="G22" s="149">
        <v>10.25</v>
      </c>
      <c r="H22" s="149">
        <v>23.763386300000001</v>
      </c>
      <c r="I22" s="149">
        <v>11.236604699999999</v>
      </c>
      <c r="J22" s="149">
        <v>28.707209899999999</v>
      </c>
      <c r="K22" s="149">
        <v>40.0604102</v>
      </c>
      <c r="L22" s="149">
        <v>34.961147000000004</v>
      </c>
      <c r="M22" s="149">
        <v>36.260539000000001</v>
      </c>
      <c r="N22" s="149">
        <v>25.869471300000001</v>
      </c>
    </row>
    <row r="23" spans="1:15" ht="24.95" customHeight="1" x14ac:dyDescent="0.2">
      <c r="A23" s="268">
        <v>11560</v>
      </c>
      <c r="B23" s="271" t="s">
        <v>41</v>
      </c>
      <c r="C23" s="149">
        <v>278.86</v>
      </c>
      <c r="D23" s="149">
        <v>400</v>
      </c>
      <c r="E23" s="149">
        <v>422.32</v>
      </c>
      <c r="F23" s="149">
        <v>452.33218963400003</v>
      </c>
      <c r="G23" s="149">
        <v>514.80999999999995</v>
      </c>
      <c r="H23" s="149">
        <v>607.2779138620001</v>
      </c>
      <c r="I23" s="149">
        <v>609.2361415549999</v>
      </c>
      <c r="J23" s="149">
        <v>1047.957001943</v>
      </c>
      <c r="K23" s="149">
        <v>1099.1316278400002</v>
      </c>
      <c r="L23" s="149">
        <v>743.03210854299994</v>
      </c>
      <c r="M23" s="149">
        <v>840.12632744000007</v>
      </c>
      <c r="N23" s="149">
        <v>568.516451921</v>
      </c>
    </row>
    <row r="24" spans="1:15" ht="24.95" customHeight="1" x14ac:dyDescent="0.2">
      <c r="A24" s="270">
        <v>11600</v>
      </c>
      <c r="B24" s="272" t="s">
        <v>42</v>
      </c>
      <c r="C24" s="14">
        <v>200.77</v>
      </c>
      <c r="D24" s="14">
        <v>259.84000000000003</v>
      </c>
      <c r="E24" s="14">
        <v>271.15999999999997</v>
      </c>
      <c r="F24" s="14">
        <v>496.175689713</v>
      </c>
      <c r="G24" s="14">
        <v>535.66</v>
      </c>
      <c r="H24" s="14">
        <v>522.24</v>
      </c>
      <c r="I24" s="14">
        <v>10.712018326000001</v>
      </c>
      <c r="J24" s="14">
        <v>9.5596239999999999E-2</v>
      </c>
      <c r="K24" s="14">
        <v>0.44</v>
      </c>
      <c r="L24" s="14">
        <v>2.4351654E-2</v>
      </c>
      <c r="M24" s="14">
        <v>2.7961703999999997E-2</v>
      </c>
      <c r="N24" s="14">
        <v>0.55000000000000004</v>
      </c>
    </row>
    <row r="25" spans="1:15" ht="24.95" customHeight="1" x14ac:dyDescent="0.2">
      <c r="A25" s="268">
        <v>11610</v>
      </c>
      <c r="B25" s="271" t="s">
        <v>43</v>
      </c>
      <c r="C25" s="149">
        <v>87.22</v>
      </c>
      <c r="D25" s="149">
        <v>118.5</v>
      </c>
      <c r="E25" s="149">
        <v>114.15</v>
      </c>
      <c r="F25" s="149">
        <v>159.848107763</v>
      </c>
      <c r="G25" s="149">
        <v>160.51</v>
      </c>
      <c r="H25" s="149">
        <v>522.23854489799498</v>
      </c>
      <c r="I25" s="369">
        <v>10.712018326000001</v>
      </c>
      <c r="J25" s="369">
        <v>9.5596239999999999E-2</v>
      </c>
      <c r="K25" s="374">
        <v>0.44</v>
      </c>
      <c r="L25" s="369">
        <v>2.4351654E-2</v>
      </c>
      <c r="M25" s="369">
        <v>2.7961703999999997E-2</v>
      </c>
      <c r="N25" s="369">
        <v>0.55000000000000004</v>
      </c>
    </row>
    <row r="26" spans="1:15" ht="24.95" customHeight="1" x14ac:dyDescent="0.2">
      <c r="A26" s="268">
        <v>11620</v>
      </c>
      <c r="B26" s="271" t="s">
        <v>44</v>
      </c>
      <c r="C26" s="149">
        <v>113.55</v>
      </c>
      <c r="D26" s="149">
        <v>141.34</v>
      </c>
      <c r="E26" s="149">
        <v>157.01</v>
      </c>
      <c r="F26" s="149">
        <v>336.32758195000002</v>
      </c>
      <c r="G26" s="149">
        <v>375.15</v>
      </c>
      <c r="H26" s="149">
        <v>73860.400706275002</v>
      </c>
      <c r="I26" s="369"/>
      <c r="J26" s="369"/>
      <c r="K26" s="374"/>
      <c r="L26" s="369"/>
      <c r="M26" s="369"/>
      <c r="N26" s="369"/>
    </row>
    <row r="27" spans="1:15" ht="24.95" customHeight="1" x14ac:dyDescent="0.2">
      <c r="A27" s="269"/>
      <c r="B27" s="272" t="s">
        <v>45</v>
      </c>
      <c r="C27" s="14">
        <v>31244.120000000003</v>
      </c>
      <c r="D27" s="14">
        <v>35595.57</v>
      </c>
      <c r="E27" s="14">
        <v>42109.658200000005</v>
      </c>
      <c r="F27" s="14">
        <v>55386.648186745995</v>
      </c>
      <c r="G27" s="14">
        <v>65949.149999999994</v>
      </c>
      <c r="H27" s="14">
        <v>73860.400706275002</v>
      </c>
      <c r="I27" s="14">
        <v>70005.545138315996</v>
      </c>
      <c r="J27" s="14">
        <v>87010.664893144</v>
      </c>
      <c r="K27" s="14">
        <v>98433.199576776009</v>
      </c>
      <c r="L27" s="14">
        <v>52766.917562435992</v>
      </c>
      <c r="M27" s="14">
        <f>M20+M14+M9+M5</f>
        <v>62790.438984606008</v>
      </c>
      <c r="N27" s="14">
        <v>52647.258187961903</v>
      </c>
    </row>
    <row r="28" spans="1:15" s="217" customFormat="1" x14ac:dyDescent="0.15">
      <c r="A28" s="375" t="s">
        <v>365</v>
      </c>
      <c r="B28" s="375"/>
      <c r="C28" s="371"/>
      <c r="D28" s="371"/>
      <c r="E28" s="371"/>
      <c r="F28" s="371"/>
      <c r="G28" s="371"/>
      <c r="H28" s="371"/>
      <c r="I28" s="371"/>
      <c r="J28" s="371"/>
      <c r="K28" s="371"/>
      <c r="L28" s="371"/>
      <c r="M28" s="371"/>
      <c r="N28" s="371"/>
    </row>
    <row r="29" spans="1:15" s="217" customFormat="1" x14ac:dyDescent="0.35">
      <c r="A29" s="370" t="s">
        <v>343</v>
      </c>
      <c r="B29" s="370"/>
      <c r="C29" s="370"/>
      <c r="D29" s="370"/>
      <c r="E29" s="370"/>
      <c r="F29" s="370"/>
      <c r="G29" s="370"/>
      <c r="H29" s="370"/>
      <c r="I29" s="370"/>
      <c r="J29" s="370"/>
      <c r="K29" s="370"/>
      <c r="L29" s="370"/>
      <c r="M29" s="370"/>
      <c r="N29" s="370"/>
    </row>
    <row r="34" spans="3:12" x14ac:dyDescent="0.2">
      <c r="C34" s="170"/>
      <c r="D34" s="170"/>
      <c r="E34" s="170"/>
      <c r="F34" s="170"/>
      <c r="G34" s="170"/>
      <c r="H34" s="170"/>
      <c r="I34" s="170"/>
      <c r="J34" s="170"/>
      <c r="K34" s="170"/>
    </row>
    <row r="35" spans="3:12" x14ac:dyDescent="0.2">
      <c r="C35" s="170"/>
      <c r="D35" s="170"/>
      <c r="E35" s="170"/>
      <c r="F35" s="170"/>
      <c r="G35" s="170"/>
      <c r="H35" s="170"/>
      <c r="I35" s="170"/>
      <c r="J35" s="170"/>
      <c r="K35" s="170"/>
    </row>
    <row r="36" spans="3:12" x14ac:dyDescent="0.2">
      <c r="C36" s="170"/>
      <c r="D36" s="170"/>
      <c r="E36" s="170"/>
      <c r="F36" s="170"/>
      <c r="G36" s="170"/>
      <c r="H36" s="170"/>
      <c r="I36" s="170"/>
      <c r="J36" s="170"/>
      <c r="K36" s="170"/>
    </row>
    <row r="37" spans="3:12" s="217" customFormat="1" ht="15.75" customHeight="1" x14ac:dyDescent="0.15">
      <c r="C37" s="227"/>
      <c r="D37" s="227"/>
      <c r="E37" s="227"/>
      <c r="F37" s="227"/>
      <c r="G37" s="227"/>
      <c r="H37" s="227"/>
      <c r="I37" s="227"/>
      <c r="J37" s="227"/>
      <c r="K37" s="227"/>
      <c r="L37" s="228"/>
    </row>
    <row r="38" spans="3:12" s="217" customFormat="1" ht="8.25" x14ac:dyDescent="0.15">
      <c r="C38" s="227"/>
      <c r="D38" s="227"/>
      <c r="E38" s="227"/>
      <c r="F38" s="227"/>
      <c r="G38" s="227"/>
      <c r="H38" s="227"/>
      <c r="I38" s="227"/>
      <c r="J38" s="227"/>
      <c r="K38" s="227"/>
      <c r="L38" s="228"/>
    </row>
    <row r="39" spans="3:12" s="217" customFormat="1" ht="8.25" x14ac:dyDescent="0.15">
      <c r="C39" s="227"/>
      <c r="D39" s="227"/>
      <c r="E39" s="227"/>
      <c r="F39" s="227"/>
      <c r="G39" s="227"/>
      <c r="H39" s="227"/>
      <c r="I39" s="227"/>
      <c r="J39" s="227"/>
      <c r="K39" s="227"/>
      <c r="L39" s="228"/>
    </row>
    <row r="40" spans="3:12" x14ac:dyDescent="0.2">
      <c r="C40" s="170"/>
      <c r="D40" s="170"/>
      <c r="E40" s="170"/>
      <c r="F40" s="170"/>
      <c r="G40" s="170"/>
      <c r="H40" s="170"/>
      <c r="I40" s="170"/>
      <c r="J40" s="170"/>
      <c r="K40" s="170"/>
    </row>
    <row r="41" spans="3:12" x14ac:dyDescent="0.2">
      <c r="C41" s="170"/>
      <c r="D41" s="170"/>
      <c r="E41" s="170"/>
      <c r="F41" s="170"/>
      <c r="G41" s="170"/>
      <c r="H41" s="170"/>
      <c r="I41" s="170"/>
      <c r="J41" s="170"/>
      <c r="K41" s="170"/>
    </row>
    <row r="42" spans="3:12" x14ac:dyDescent="0.2">
      <c r="C42" s="170"/>
      <c r="D42" s="170"/>
      <c r="E42" s="170"/>
      <c r="F42" s="170"/>
      <c r="G42" s="170"/>
      <c r="H42" s="170"/>
      <c r="I42" s="170"/>
      <c r="J42" s="170"/>
      <c r="K42" s="170"/>
    </row>
    <row r="43" spans="3:12" x14ac:dyDescent="0.2">
      <c r="C43" s="170"/>
      <c r="D43" s="170"/>
      <c r="E43" s="170"/>
      <c r="F43" s="170"/>
      <c r="G43" s="170"/>
      <c r="H43" s="170"/>
      <c r="I43" s="170"/>
      <c r="J43" s="170"/>
      <c r="K43" s="170"/>
    </row>
    <row r="44" spans="3:12" x14ac:dyDescent="0.2">
      <c r="C44" s="170"/>
      <c r="D44" s="170"/>
      <c r="E44" s="170"/>
      <c r="F44" s="170"/>
      <c r="G44" s="170"/>
      <c r="H44" s="170"/>
      <c r="I44" s="170"/>
      <c r="J44" s="170"/>
      <c r="K44" s="170"/>
    </row>
    <row r="45" spans="3:12" x14ac:dyDescent="0.2">
      <c r="C45" s="170"/>
      <c r="D45" s="170"/>
      <c r="E45" s="170"/>
      <c r="F45" s="170"/>
      <c r="G45" s="170"/>
      <c r="H45" s="170"/>
      <c r="I45" s="170"/>
      <c r="J45" s="170"/>
      <c r="K45" s="170"/>
    </row>
    <row r="46" spans="3:12" x14ac:dyDescent="0.2">
      <c r="C46" s="170"/>
      <c r="D46" s="170"/>
      <c r="E46" s="170"/>
      <c r="F46" s="170"/>
      <c r="G46" s="170"/>
      <c r="H46" s="170"/>
      <c r="I46" s="170"/>
      <c r="J46" s="170"/>
      <c r="K46" s="170"/>
    </row>
    <row r="47" spans="3:12" x14ac:dyDescent="0.2">
      <c r="C47" s="170"/>
      <c r="D47" s="170"/>
      <c r="E47" s="170"/>
      <c r="F47" s="170"/>
      <c r="G47" s="170"/>
      <c r="H47" s="170"/>
      <c r="I47" s="170"/>
      <c r="J47" s="170"/>
      <c r="K47" s="170"/>
    </row>
    <row r="48" spans="3:12" x14ac:dyDescent="0.2">
      <c r="C48" s="170"/>
      <c r="D48" s="170"/>
      <c r="E48" s="170"/>
      <c r="F48" s="170"/>
      <c r="G48" s="170"/>
      <c r="H48" s="170"/>
      <c r="I48" s="170"/>
      <c r="J48" s="170"/>
      <c r="K48" s="170"/>
    </row>
    <row r="49" spans="3:11" x14ac:dyDescent="0.2">
      <c r="C49" s="170"/>
      <c r="D49" s="170"/>
      <c r="E49" s="170"/>
      <c r="F49" s="170"/>
      <c r="G49" s="170"/>
      <c r="H49" s="170"/>
      <c r="I49" s="170"/>
      <c r="J49" s="170"/>
      <c r="K49" s="170"/>
    </row>
    <row r="50" spans="3:11" x14ac:dyDescent="0.2">
      <c r="C50" s="170"/>
      <c r="D50" s="170"/>
      <c r="E50" s="170"/>
      <c r="F50" s="170"/>
      <c r="G50" s="170"/>
      <c r="H50" s="170"/>
      <c r="I50" s="170"/>
      <c r="J50" s="170"/>
      <c r="K50" s="170"/>
    </row>
    <row r="51" spans="3:11" x14ac:dyDescent="0.2">
      <c r="C51" s="170"/>
      <c r="D51" s="170"/>
      <c r="E51" s="170"/>
      <c r="F51" s="170"/>
      <c r="G51" s="170"/>
      <c r="H51" s="170"/>
      <c r="I51" s="170"/>
      <c r="J51" s="170"/>
      <c r="K51" s="170"/>
    </row>
    <row r="52" spans="3:11" x14ac:dyDescent="0.2">
      <c r="C52" s="170"/>
      <c r="D52" s="170"/>
      <c r="E52" s="170"/>
      <c r="F52" s="170"/>
      <c r="G52" s="170"/>
      <c r="H52" s="170"/>
      <c r="I52" s="170"/>
      <c r="J52" s="170"/>
      <c r="K52" s="170"/>
    </row>
    <row r="53" spans="3:11" x14ac:dyDescent="0.2">
      <c r="C53" s="170"/>
      <c r="D53" s="170"/>
      <c r="E53" s="170"/>
      <c r="F53" s="170"/>
      <c r="G53" s="170"/>
      <c r="H53" s="170"/>
      <c r="I53" s="170"/>
      <c r="J53" s="170"/>
      <c r="K53" s="170"/>
    </row>
    <row r="54" spans="3:11" x14ac:dyDescent="0.2">
      <c r="C54" s="170"/>
      <c r="D54" s="170"/>
      <c r="E54" s="170"/>
      <c r="F54" s="170"/>
      <c r="G54" s="170"/>
      <c r="H54" s="170"/>
      <c r="I54" s="170"/>
      <c r="J54" s="170"/>
      <c r="K54" s="170"/>
    </row>
    <row r="55" spans="3:11" x14ac:dyDescent="0.2">
      <c r="C55" s="170"/>
      <c r="D55" s="170"/>
      <c r="E55" s="170"/>
      <c r="F55" s="170"/>
      <c r="G55" s="170"/>
      <c r="H55" s="170"/>
      <c r="I55" s="170"/>
      <c r="J55" s="170"/>
      <c r="K55" s="170"/>
    </row>
    <row r="56" spans="3:11" x14ac:dyDescent="0.2">
      <c r="C56" s="170"/>
      <c r="D56" s="170"/>
      <c r="E56" s="170"/>
      <c r="F56" s="170"/>
      <c r="G56" s="170"/>
      <c r="H56" s="170"/>
      <c r="I56" s="170"/>
      <c r="J56" s="170"/>
      <c r="K56" s="170"/>
    </row>
    <row r="57" spans="3:11" x14ac:dyDescent="0.2">
      <c r="C57" s="170"/>
      <c r="D57" s="170"/>
      <c r="E57" s="170"/>
      <c r="F57" s="170"/>
      <c r="G57" s="170"/>
      <c r="H57" s="170"/>
      <c r="I57" s="170"/>
      <c r="J57" s="170"/>
      <c r="K57" s="170"/>
    </row>
    <row r="58" spans="3:11" x14ac:dyDescent="0.2">
      <c r="C58" s="170"/>
      <c r="D58" s="170"/>
      <c r="E58" s="170"/>
      <c r="F58" s="170"/>
      <c r="G58" s="170"/>
      <c r="H58" s="170"/>
      <c r="I58" s="170"/>
      <c r="J58" s="170"/>
      <c r="K58" s="170"/>
    </row>
    <row r="59" spans="3:11" x14ac:dyDescent="0.2">
      <c r="C59" s="170"/>
      <c r="D59" s="170"/>
      <c r="E59" s="170"/>
      <c r="F59" s="170"/>
      <c r="G59" s="170"/>
      <c r="H59" s="170"/>
      <c r="I59" s="170"/>
      <c r="J59" s="170"/>
      <c r="K59" s="170"/>
    </row>
    <row r="60" spans="3:11" x14ac:dyDescent="0.2">
      <c r="C60" s="170"/>
      <c r="D60" s="170"/>
      <c r="E60" s="170"/>
      <c r="F60" s="170"/>
      <c r="G60" s="170"/>
      <c r="H60" s="170"/>
      <c r="I60" s="170"/>
      <c r="J60" s="170"/>
      <c r="K60" s="170"/>
    </row>
    <row r="61" spans="3:11" x14ac:dyDescent="0.2">
      <c r="C61" s="170"/>
      <c r="D61" s="170"/>
      <c r="E61" s="170"/>
      <c r="F61" s="170"/>
      <c r="G61" s="170"/>
      <c r="H61" s="170"/>
      <c r="I61" s="170"/>
      <c r="J61" s="170"/>
      <c r="K61" s="170"/>
    </row>
    <row r="62" spans="3:11" x14ac:dyDescent="0.2">
      <c r="C62" s="170"/>
      <c r="D62" s="170"/>
      <c r="E62" s="170"/>
      <c r="F62" s="170"/>
      <c r="G62" s="170"/>
      <c r="H62" s="170"/>
      <c r="I62" s="170"/>
      <c r="J62" s="170"/>
      <c r="K62" s="170"/>
    </row>
    <row r="63" spans="3:11" x14ac:dyDescent="0.2">
      <c r="C63" s="170"/>
      <c r="D63" s="170"/>
      <c r="E63" s="170"/>
      <c r="F63" s="170"/>
      <c r="G63" s="170"/>
      <c r="H63" s="170"/>
      <c r="I63" s="170"/>
      <c r="J63" s="170"/>
      <c r="K63" s="170"/>
    </row>
    <row r="64" spans="3:11" x14ac:dyDescent="0.2">
      <c r="C64" s="170"/>
      <c r="D64" s="170"/>
      <c r="E64" s="170"/>
      <c r="F64" s="170"/>
      <c r="G64" s="170"/>
      <c r="H64" s="170"/>
      <c r="I64" s="170"/>
      <c r="J64" s="170"/>
      <c r="K64" s="170"/>
    </row>
    <row r="65" spans="3:11" x14ac:dyDescent="0.2">
      <c r="C65" s="170"/>
      <c r="D65" s="170"/>
      <c r="E65" s="170"/>
      <c r="F65" s="170"/>
      <c r="G65" s="170"/>
      <c r="H65" s="170"/>
      <c r="I65" s="170"/>
      <c r="J65" s="170"/>
      <c r="K65" s="170"/>
    </row>
    <row r="66" spans="3:11" x14ac:dyDescent="0.2">
      <c r="C66" s="170"/>
      <c r="D66" s="170"/>
      <c r="E66" s="170"/>
      <c r="F66" s="170"/>
      <c r="G66" s="170"/>
      <c r="H66" s="170"/>
      <c r="I66" s="170"/>
      <c r="J66" s="170"/>
      <c r="K66" s="170"/>
    </row>
    <row r="67" spans="3:11" x14ac:dyDescent="0.2">
      <c r="C67" s="170"/>
      <c r="D67" s="170"/>
      <c r="E67" s="170"/>
      <c r="F67" s="170"/>
      <c r="G67" s="170"/>
      <c r="H67" s="170"/>
      <c r="I67" s="170"/>
      <c r="J67" s="170"/>
      <c r="K67" s="170"/>
    </row>
    <row r="68" spans="3:11" x14ac:dyDescent="0.2">
      <c r="C68" s="170"/>
      <c r="D68" s="170"/>
      <c r="E68" s="170"/>
      <c r="F68" s="170"/>
      <c r="G68" s="170"/>
      <c r="H68" s="170"/>
      <c r="I68" s="170"/>
      <c r="J68" s="170"/>
      <c r="K68" s="170"/>
    </row>
    <row r="69" spans="3:11" x14ac:dyDescent="0.2">
      <c r="C69" s="170"/>
      <c r="D69" s="170"/>
      <c r="E69" s="170"/>
      <c r="F69" s="170"/>
      <c r="G69" s="170"/>
      <c r="H69" s="170"/>
      <c r="I69" s="170"/>
      <c r="J69" s="170"/>
      <c r="K69" s="170"/>
    </row>
    <row r="70" spans="3:11" x14ac:dyDescent="0.2">
      <c r="C70" s="170"/>
      <c r="D70" s="170"/>
      <c r="E70" s="170"/>
      <c r="F70" s="170"/>
      <c r="G70" s="170"/>
      <c r="H70" s="170"/>
      <c r="I70" s="170"/>
      <c r="J70" s="170"/>
      <c r="K70" s="170"/>
    </row>
    <row r="71" spans="3:11" x14ac:dyDescent="0.2">
      <c r="C71" s="170"/>
      <c r="D71" s="170"/>
      <c r="E71" s="170"/>
      <c r="F71" s="170"/>
      <c r="G71" s="170"/>
      <c r="H71" s="170"/>
      <c r="I71" s="170"/>
      <c r="J71" s="170"/>
      <c r="K71" s="170"/>
    </row>
    <row r="72" spans="3:11" x14ac:dyDescent="0.2">
      <c r="C72" s="170"/>
      <c r="D72" s="170"/>
      <c r="E72" s="170"/>
      <c r="F72" s="170"/>
      <c r="G72" s="170"/>
      <c r="H72" s="170"/>
      <c r="I72" s="170"/>
      <c r="J72" s="170"/>
      <c r="K72" s="170"/>
    </row>
    <row r="73" spans="3:11" x14ac:dyDescent="0.2">
      <c r="C73" s="170"/>
      <c r="D73" s="170"/>
      <c r="E73" s="170"/>
      <c r="F73" s="170"/>
      <c r="G73" s="170"/>
      <c r="H73" s="170"/>
      <c r="I73" s="170"/>
      <c r="J73" s="170"/>
      <c r="K73" s="170"/>
    </row>
    <row r="74" spans="3:11" x14ac:dyDescent="0.2">
      <c r="C74" s="170"/>
      <c r="D74" s="170"/>
      <c r="E74" s="170"/>
      <c r="F74" s="170"/>
      <c r="G74" s="170"/>
      <c r="H74" s="170"/>
      <c r="I74" s="170"/>
      <c r="J74" s="170"/>
      <c r="K74" s="170"/>
    </row>
    <row r="75" spans="3:11" x14ac:dyDescent="0.2">
      <c r="C75" s="170"/>
      <c r="D75" s="170"/>
      <c r="E75" s="170"/>
      <c r="F75" s="170"/>
      <c r="G75" s="170"/>
      <c r="H75" s="170"/>
      <c r="I75" s="170"/>
      <c r="J75" s="170"/>
      <c r="K75" s="170"/>
    </row>
    <row r="76" spans="3:11" x14ac:dyDescent="0.2">
      <c r="C76" s="170"/>
      <c r="D76" s="170"/>
      <c r="E76" s="170"/>
      <c r="F76" s="170"/>
      <c r="G76" s="170"/>
      <c r="H76" s="170"/>
      <c r="I76" s="170"/>
      <c r="J76" s="170"/>
      <c r="K76" s="170"/>
    </row>
    <row r="77" spans="3:11" x14ac:dyDescent="0.2">
      <c r="C77" s="170"/>
      <c r="D77" s="170"/>
      <c r="E77" s="170"/>
      <c r="F77" s="170"/>
      <c r="G77" s="170"/>
      <c r="H77" s="170"/>
      <c r="I77" s="170"/>
      <c r="J77" s="170"/>
      <c r="K77" s="170"/>
    </row>
    <row r="78" spans="3:11" x14ac:dyDescent="0.2">
      <c r="C78" s="170"/>
      <c r="D78" s="170"/>
      <c r="E78" s="170"/>
      <c r="F78" s="170"/>
      <c r="G78" s="170"/>
      <c r="H78" s="170"/>
      <c r="I78" s="170"/>
      <c r="J78" s="170"/>
      <c r="K78" s="170"/>
    </row>
    <row r="79" spans="3:11" x14ac:dyDescent="0.2">
      <c r="C79" s="170"/>
      <c r="D79" s="170"/>
      <c r="E79" s="170"/>
      <c r="F79" s="170"/>
      <c r="G79" s="170"/>
      <c r="H79" s="170"/>
      <c r="I79" s="170"/>
      <c r="J79" s="170"/>
      <c r="K79" s="170"/>
    </row>
    <row r="80" spans="3:11" x14ac:dyDescent="0.2">
      <c r="C80" s="170"/>
      <c r="D80" s="170"/>
      <c r="E80" s="170"/>
      <c r="F80" s="170"/>
      <c r="G80" s="170"/>
      <c r="H80" s="170"/>
      <c r="I80" s="170"/>
      <c r="J80" s="170"/>
      <c r="K80" s="170"/>
    </row>
    <row r="81" spans="3:11" x14ac:dyDescent="0.2">
      <c r="C81" s="170"/>
      <c r="D81" s="170"/>
      <c r="E81" s="170"/>
      <c r="F81" s="170"/>
      <c r="G81" s="170"/>
      <c r="H81" s="170"/>
      <c r="I81" s="170"/>
      <c r="J81" s="170"/>
      <c r="K81" s="170"/>
    </row>
  </sheetData>
  <mergeCells count="13">
    <mergeCell ref="A1:O1"/>
    <mergeCell ref="C3:K3"/>
    <mergeCell ref="M25:M26"/>
    <mergeCell ref="A29:N29"/>
    <mergeCell ref="C28:N28"/>
    <mergeCell ref="A3:B4"/>
    <mergeCell ref="I25:I26"/>
    <mergeCell ref="L25:L26"/>
    <mergeCell ref="L3:N3"/>
    <mergeCell ref="N25:N26"/>
    <mergeCell ref="J25:J26"/>
    <mergeCell ref="K25:K26"/>
    <mergeCell ref="A28:B28"/>
  </mergeCells>
  <phoneticPr fontId="3" type="noConversion"/>
  <printOptions horizontalCentered="1"/>
  <pageMargins left="0.6" right="0.6" top="0.8" bottom="0.8" header="0.25" footer="0.25"/>
  <pageSetup paperSize="138"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7"/>
  <sheetViews>
    <sheetView view="pageBreakPreview" zoomScaleNormal="100" zoomScaleSheetLayoutView="100" workbookViewId="0">
      <selection activeCell="G4" sqref="G4"/>
    </sheetView>
  </sheetViews>
  <sheetFormatPr defaultColWidth="9.140625" defaultRowHeight="11.25" x14ac:dyDescent="0.2"/>
  <cols>
    <col min="1" max="1" width="11.85546875" style="208" customWidth="1"/>
    <col min="2" max="2" width="9.42578125" style="208" customWidth="1"/>
    <col min="3" max="3" width="41.140625" style="208" customWidth="1"/>
    <col min="4" max="5" width="20.7109375" style="208" customWidth="1"/>
    <col min="6" max="6" width="20.7109375" style="210" customWidth="1"/>
    <col min="7" max="7" width="20.7109375" style="208" customWidth="1"/>
    <col min="8" max="8" width="20.7109375" style="210" customWidth="1"/>
    <col min="9" max="9" width="20.7109375" style="208" customWidth="1"/>
    <col min="10" max="16384" width="9.140625" style="208"/>
  </cols>
  <sheetData>
    <row r="1" spans="1:9" ht="30.75" customHeight="1" x14ac:dyDescent="0.2">
      <c r="A1" s="378" t="s">
        <v>348</v>
      </c>
      <c r="B1" s="378"/>
      <c r="C1" s="378"/>
      <c r="D1" s="378"/>
      <c r="E1" s="378"/>
      <c r="F1" s="378"/>
      <c r="G1" s="378"/>
      <c r="H1" s="378"/>
      <c r="I1" s="378"/>
    </row>
    <row r="2" spans="1:9" ht="19.5" x14ac:dyDescent="0.5">
      <c r="A2" s="379" t="s">
        <v>24</v>
      </c>
      <c r="B2" s="379"/>
      <c r="C2" s="379"/>
      <c r="D2" s="379"/>
      <c r="E2" s="379"/>
      <c r="F2" s="379"/>
      <c r="G2" s="379"/>
      <c r="H2" s="379"/>
      <c r="I2" s="379"/>
    </row>
    <row r="3" spans="1:9" s="209" customFormat="1" ht="18" x14ac:dyDescent="0.45">
      <c r="A3" s="381" t="s">
        <v>225</v>
      </c>
      <c r="B3" s="381" t="s">
        <v>246</v>
      </c>
      <c r="C3" s="381"/>
      <c r="D3" s="380" t="s">
        <v>23</v>
      </c>
      <c r="E3" s="380"/>
      <c r="F3" s="380"/>
      <c r="G3" s="380" t="s">
        <v>431</v>
      </c>
      <c r="H3" s="380"/>
      <c r="I3" s="380"/>
    </row>
    <row r="4" spans="1:9" s="209" customFormat="1" ht="18" x14ac:dyDescent="0.2">
      <c r="A4" s="381"/>
      <c r="B4" s="381"/>
      <c r="C4" s="381"/>
      <c r="D4" s="164" t="s">
        <v>234</v>
      </c>
      <c r="E4" s="164" t="s">
        <v>253</v>
      </c>
      <c r="F4" s="164" t="s">
        <v>321</v>
      </c>
      <c r="G4" s="164" t="s">
        <v>253</v>
      </c>
      <c r="H4" s="164" t="s">
        <v>321</v>
      </c>
      <c r="I4" s="164" t="s">
        <v>364</v>
      </c>
    </row>
    <row r="5" spans="1:9" ht="27" customHeight="1" x14ac:dyDescent="0.45">
      <c r="A5" s="276">
        <v>11100</v>
      </c>
      <c r="B5" s="376" t="s">
        <v>25</v>
      </c>
      <c r="C5" s="376"/>
      <c r="D5" s="277">
        <v>21323.735177360002</v>
      </c>
      <c r="E5" s="277">
        <v>22148.352117575003</v>
      </c>
      <c r="F5" s="277">
        <v>25218.854470764003</v>
      </c>
      <c r="G5" s="277">
        <v>12259.170169708999</v>
      </c>
      <c r="H5" s="277">
        <v>14446.703492086999</v>
      </c>
      <c r="I5" s="277">
        <v>13880.312872021997</v>
      </c>
    </row>
    <row r="6" spans="1:9" ht="27" customHeight="1" x14ac:dyDescent="0.45">
      <c r="A6" s="69">
        <v>11110</v>
      </c>
      <c r="B6" s="383" t="s">
        <v>26</v>
      </c>
      <c r="C6" s="383"/>
      <c r="D6" s="71">
        <v>5793.2153934589996</v>
      </c>
      <c r="E6" s="71">
        <v>8349.160160772999</v>
      </c>
      <c r="F6" s="71">
        <v>9250.4458351030007</v>
      </c>
      <c r="G6" s="71">
        <v>5034.2316960070002</v>
      </c>
      <c r="H6" s="71">
        <v>6149.6258309740006</v>
      </c>
      <c r="I6" s="71">
        <v>4743.2063359650001</v>
      </c>
    </row>
    <row r="7" spans="1:9" ht="27" customHeight="1" x14ac:dyDescent="0.45">
      <c r="A7" s="69">
        <v>11120</v>
      </c>
      <c r="B7" s="383" t="s">
        <v>27</v>
      </c>
      <c r="C7" s="383"/>
      <c r="D7" s="71">
        <v>12315.119476103002</v>
      </c>
      <c r="E7" s="71">
        <v>10464.666001178002</v>
      </c>
      <c r="F7" s="71">
        <v>12301.347181217003</v>
      </c>
      <c r="G7" s="71">
        <v>4720.8345932209995</v>
      </c>
      <c r="H7" s="71">
        <v>5771.9615066790002</v>
      </c>
      <c r="I7" s="71">
        <v>5939.2627159009999</v>
      </c>
    </row>
    <row r="8" spans="1:9" ht="27" customHeight="1" x14ac:dyDescent="0.45">
      <c r="A8" s="69">
        <v>11130</v>
      </c>
      <c r="B8" s="383" t="s">
        <v>28</v>
      </c>
      <c r="C8" s="383"/>
      <c r="D8" s="71">
        <v>3215.4003077980001</v>
      </c>
      <c r="E8" s="71">
        <v>3334.5259556240003</v>
      </c>
      <c r="F8" s="71">
        <v>3667.0614544440004</v>
      </c>
      <c r="G8" s="71">
        <v>2504.1038804809996</v>
      </c>
      <c r="H8" s="71">
        <v>2525.1161544339998</v>
      </c>
      <c r="I8" s="71">
        <v>3197.8438201559993</v>
      </c>
    </row>
    <row r="9" spans="1:9" ht="27" customHeight="1" x14ac:dyDescent="0.45">
      <c r="A9" s="151">
        <v>11200</v>
      </c>
      <c r="B9" s="377" t="s">
        <v>29</v>
      </c>
      <c r="C9" s="377"/>
      <c r="D9" s="67">
        <v>650.81104909199996</v>
      </c>
      <c r="E9" s="67">
        <v>688.35696054799996</v>
      </c>
      <c r="F9" s="67">
        <v>780.60071448600002</v>
      </c>
      <c r="G9" s="67">
        <v>443.70949561700002</v>
      </c>
      <c r="H9" s="67">
        <v>475.7271733</v>
      </c>
      <c r="I9" s="67">
        <v>524.18344333699997</v>
      </c>
    </row>
    <row r="10" spans="1:9" ht="27" customHeight="1" x14ac:dyDescent="0.45">
      <c r="A10" s="69">
        <v>11210</v>
      </c>
      <c r="B10" s="150">
        <v>11211</v>
      </c>
      <c r="C10" s="150" t="s">
        <v>30</v>
      </c>
      <c r="D10" s="71">
        <v>650.81104909199996</v>
      </c>
      <c r="E10" s="71">
        <v>688.35696054799996</v>
      </c>
      <c r="F10" s="71">
        <v>780.60071448600002</v>
      </c>
      <c r="G10" s="71">
        <v>443.70949561700002</v>
      </c>
      <c r="H10" s="71">
        <v>475.7271733</v>
      </c>
      <c r="I10" s="71">
        <v>524.18344333699997</v>
      </c>
    </row>
    <row r="11" spans="1:9" ht="27" customHeight="1" x14ac:dyDescent="0.45">
      <c r="A11" s="151">
        <v>11200</v>
      </c>
      <c r="B11" s="377" t="s">
        <v>402</v>
      </c>
      <c r="C11" s="377"/>
      <c r="D11" s="67">
        <v>0</v>
      </c>
      <c r="E11" s="67">
        <v>0</v>
      </c>
      <c r="F11" s="67">
        <v>2.5974799999999999E-2</v>
      </c>
      <c r="G11" s="67">
        <v>0</v>
      </c>
      <c r="H11" s="67">
        <v>0</v>
      </c>
      <c r="I11" s="67">
        <f>I12+I13</f>
        <v>5.0140999999999996E-3</v>
      </c>
    </row>
    <row r="12" spans="1:9" ht="27" customHeight="1" x14ac:dyDescent="0.45">
      <c r="A12" s="69">
        <v>11311</v>
      </c>
      <c r="B12" s="383" t="s">
        <v>420</v>
      </c>
      <c r="C12" s="383"/>
      <c r="D12" s="71">
        <v>0</v>
      </c>
      <c r="E12" s="71">
        <v>0</v>
      </c>
      <c r="F12" s="71">
        <v>2.4708600000000001E-2</v>
      </c>
      <c r="G12" s="71">
        <v>0</v>
      </c>
      <c r="H12" s="71">
        <v>0</v>
      </c>
      <c r="I12" s="139">
        <v>4.7843E-3</v>
      </c>
    </row>
    <row r="13" spans="1:9" ht="27" customHeight="1" x14ac:dyDescent="0.45">
      <c r="A13" s="140" t="s">
        <v>409</v>
      </c>
      <c r="B13" s="383" t="s">
        <v>401</v>
      </c>
      <c r="C13" s="383"/>
      <c r="D13" s="71">
        <v>0</v>
      </c>
      <c r="E13" s="71">
        <v>0</v>
      </c>
      <c r="F13" s="71">
        <v>1.2662000000000001E-3</v>
      </c>
      <c r="G13" s="71">
        <v>0</v>
      </c>
      <c r="H13" s="71">
        <v>0</v>
      </c>
      <c r="I13" s="139">
        <v>2.298E-4</v>
      </c>
    </row>
    <row r="14" spans="1:9" ht="27" customHeight="1" x14ac:dyDescent="0.45">
      <c r="A14" s="275">
        <v>11400</v>
      </c>
      <c r="B14" s="386" t="s">
        <v>34</v>
      </c>
      <c r="C14" s="386"/>
      <c r="D14" s="67">
        <v>6752.9342536209997</v>
      </c>
      <c r="E14" s="67">
        <v>9928.6690865279979</v>
      </c>
      <c r="F14" s="67">
        <v>10827.819576934</v>
      </c>
      <c r="G14" s="67">
        <v>6256.3652124380005</v>
      </c>
      <c r="H14" s="67">
        <v>7515.1271064860002</v>
      </c>
      <c r="I14" s="67">
        <v>4540.022418005</v>
      </c>
    </row>
    <row r="15" spans="1:9" ht="27" customHeight="1" x14ac:dyDescent="0.45">
      <c r="A15" s="74">
        <v>11410</v>
      </c>
      <c r="B15" s="74">
        <v>11419</v>
      </c>
      <c r="C15" s="75" t="s">
        <v>244</v>
      </c>
      <c r="D15" s="67">
        <v>11.306110036</v>
      </c>
      <c r="E15" s="67">
        <v>10.456672194999999</v>
      </c>
      <c r="F15" s="71">
        <v>5.1652728049999999</v>
      </c>
      <c r="G15" s="67">
        <v>8.2594254959999986</v>
      </c>
      <c r="H15" s="67">
        <v>4.0105722759999995</v>
      </c>
      <c r="I15" s="67">
        <v>1.9156371120000002</v>
      </c>
    </row>
    <row r="16" spans="1:9" ht="27" customHeight="1" x14ac:dyDescent="0.45">
      <c r="A16" s="68">
        <v>11420</v>
      </c>
      <c r="B16" s="68">
        <v>11422</v>
      </c>
      <c r="C16" s="75" t="s">
        <v>217</v>
      </c>
      <c r="D16" s="67">
        <v>3564.7063821019997</v>
      </c>
      <c r="E16" s="67">
        <v>5219.4963043529997</v>
      </c>
      <c r="F16" s="71">
        <v>5730.1453518379994</v>
      </c>
      <c r="G16" s="67">
        <v>3369.9131997740001</v>
      </c>
      <c r="H16" s="67">
        <v>4125.4530221550003</v>
      </c>
      <c r="I16" s="67">
        <v>2068.763647923</v>
      </c>
    </row>
    <row r="17" spans="1:9" ht="27" customHeight="1" x14ac:dyDescent="0.45">
      <c r="A17" s="69"/>
      <c r="B17" s="74">
        <v>11423</v>
      </c>
      <c r="C17" s="75" t="s">
        <v>227</v>
      </c>
      <c r="D17" s="67">
        <v>325.02721443799999</v>
      </c>
      <c r="E17" s="67">
        <v>400.79394889999998</v>
      </c>
      <c r="F17" s="71">
        <v>626.55417109999996</v>
      </c>
      <c r="G17" s="67">
        <v>152.10743540000001</v>
      </c>
      <c r="H17" s="67">
        <v>398.9195977</v>
      </c>
      <c r="I17" s="67">
        <v>473.78372318300001</v>
      </c>
    </row>
    <row r="18" spans="1:9" ht="27" customHeight="1" x14ac:dyDescent="0.45">
      <c r="A18" s="69"/>
      <c r="B18" s="74">
        <v>11424</v>
      </c>
      <c r="C18" s="75" t="s">
        <v>228</v>
      </c>
      <c r="D18" s="67">
        <v>5.0560976999999996</v>
      </c>
      <c r="E18" s="67">
        <v>2.2101144000000001</v>
      </c>
      <c r="F18" s="71">
        <v>8.6621956000000004</v>
      </c>
      <c r="G18" s="67">
        <v>0</v>
      </c>
      <c r="H18" s="67">
        <v>3.4073264000000001</v>
      </c>
      <c r="I18" s="67">
        <v>0.6946755</v>
      </c>
    </row>
    <row r="19" spans="1:9" ht="27" customHeight="1" x14ac:dyDescent="0.45">
      <c r="A19" s="69">
        <v>11440</v>
      </c>
      <c r="B19" s="377" t="s">
        <v>36</v>
      </c>
      <c r="C19" s="377"/>
      <c r="D19" s="67">
        <v>79.507853954999987</v>
      </c>
      <c r="E19" s="67">
        <v>39.551613648</v>
      </c>
      <c r="F19" s="134">
        <v>124.81612684</v>
      </c>
      <c r="G19" s="67">
        <v>26.813742105999999</v>
      </c>
      <c r="H19" s="67">
        <v>47.993137232999999</v>
      </c>
      <c r="I19" s="67">
        <v>106.53044981699999</v>
      </c>
    </row>
    <row r="20" spans="1:9" ht="27" customHeight="1" x14ac:dyDescent="0.45">
      <c r="A20" s="69"/>
      <c r="B20" s="128">
        <v>11442</v>
      </c>
      <c r="C20" s="70" t="s">
        <v>218</v>
      </c>
      <c r="D20" s="71">
        <v>21.124972972999998</v>
      </c>
      <c r="E20" s="71">
        <v>2.7883844030000002</v>
      </c>
      <c r="F20" s="135">
        <v>0.73344398099999997</v>
      </c>
      <c r="G20" s="71">
        <v>1.5601574</v>
      </c>
      <c r="H20" s="71">
        <v>0.601936739</v>
      </c>
      <c r="I20" s="71">
        <v>0.123561275</v>
      </c>
    </row>
    <row r="21" spans="1:9" ht="27" customHeight="1" x14ac:dyDescent="0.45">
      <c r="A21" s="69"/>
      <c r="B21" s="128">
        <v>11443</v>
      </c>
      <c r="C21" s="70" t="s">
        <v>270</v>
      </c>
      <c r="D21" s="71">
        <v>4.6510674139999999</v>
      </c>
      <c r="E21" s="71">
        <v>1.9116083370000001</v>
      </c>
      <c r="F21" s="135">
        <v>7.8210578049999997</v>
      </c>
      <c r="G21" s="71">
        <v>1.1309003960000001</v>
      </c>
      <c r="H21" s="71">
        <v>2.389754758</v>
      </c>
      <c r="I21" s="71">
        <v>6.6972866380000005</v>
      </c>
    </row>
    <row r="22" spans="1:9" ht="27" customHeight="1" x14ac:dyDescent="0.45">
      <c r="A22" s="69"/>
      <c r="B22" s="128">
        <v>11444</v>
      </c>
      <c r="C22" s="70" t="s">
        <v>271</v>
      </c>
      <c r="D22" s="71">
        <v>53.731813567999993</v>
      </c>
      <c r="E22" s="71">
        <v>34.851620908000001</v>
      </c>
      <c r="F22" s="135">
        <v>116.26162505399999</v>
      </c>
      <c r="G22" s="71">
        <v>24.12268431</v>
      </c>
      <c r="H22" s="71">
        <v>45.001445736000001</v>
      </c>
      <c r="I22" s="71">
        <v>99.709601903999996</v>
      </c>
    </row>
    <row r="23" spans="1:9" ht="27" customHeight="1" x14ac:dyDescent="0.45">
      <c r="A23" s="69">
        <v>11450</v>
      </c>
      <c r="B23" s="377" t="s">
        <v>37</v>
      </c>
      <c r="C23" s="377"/>
      <c r="D23" s="67">
        <v>2767.3305953899999</v>
      </c>
      <c r="E23" s="67">
        <v>4085.6137764569994</v>
      </c>
      <c r="F23" s="134">
        <v>4324.8276767699999</v>
      </c>
      <c r="G23" s="67">
        <v>2518.5964749260002</v>
      </c>
      <c r="H23" s="67">
        <v>2930.1474007480001</v>
      </c>
      <c r="I23" s="67">
        <v>1884.2229978390001</v>
      </c>
    </row>
    <row r="24" spans="1:9" ht="36" x14ac:dyDescent="0.45">
      <c r="A24" s="69"/>
      <c r="B24" s="69">
        <v>11451</v>
      </c>
      <c r="C24" s="129" t="s">
        <v>219</v>
      </c>
      <c r="D24" s="71">
        <v>0.73247689999999999</v>
      </c>
      <c r="E24" s="71">
        <v>0.37766</v>
      </c>
      <c r="F24" s="71">
        <v>1.7084999999999999E-2</v>
      </c>
      <c r="G24" s="71">
        <v>0.45354</v>
      </c>
      <c r="H24" s="71">
        <v>0.18378</v>
      </c>
      <c r="I24" s="71">
        <v>7.8755000000000006E-2</v>
      </c>
    </row>
    <row r="25" spans="1:9" ht="27" customHeight="1" x14ac:dyDescent="0.45">
      <c r="A25" s="69"/>
      <c r="B25" s="69">
        <v>11452</v>
      </c>
      <c r="C25" s="150" t="s">
        <v>220</v>
      </c>
      <c r="D25" s="71">
        <v>49.937619699999999</v>
      </c>
      <c r="E25" s="71">
        <v>63.828890600000001</v>
      </c>
      <c r="F25" s="71">
        <v>80.545418207000012</v>
      </c>
      <c r="G25" s="71">
        <v>36.650269100000003</v>
      </c>
      <c r="H25" s="71">
        <v>53.807377407000004</v>
      </c>
      <c r="I25" s="71">
        <v>27.412149237999998</v>
      </c>
    </row>
    <row r="26" spans="1:9" ht="27" customHeight="1" x14ac:dyDescent="0.45">
      <c r="A26" s="69"/>
      <c r="B26" s="69">
        <v>11453</v>
      </c>
      <c r="C26" s="70" t="s">
        <v>214</v>
      </c>
      <c r="D26" s="71">
        <v>756.21763839300002</v>
      </c>
      <c r="E26" s="71">
        <v>1049.6195190999999</v>
      </c>
      <c r="F26" s="71">
        <v>1131.637466249</v>
      </c>
      <c r="G26" s="71">
        <v>667.16406949999998</v>
      </c>
      <c r="H26" s="71">
        <v>774.41183279999996</v>
      </c>
      <c r="I26" s="71">
        <v>438.51793629999997</v>
      </c>
    </row>
    <row r="27" spans="1:9" ht="27" customHeight="1" x14ac:dyDescent="0.45">
      <c r="A27" s="69"/>
      <c r="B27" s="69">
        <v>11454</v>
      </c>
      <c r="C27" s="70" t="s">
        <v>215</v>
      </c>
      <c r="D27" s="71">
        <v>540.43902929700005</v>
      </c>
      <c r="E27" s="71">
        <v>728.01206567700001</v>
      </c>
      <c r="F27" s="71">
        <v>706.97013580400005</v>
      </c>
      <c r="G27" s="71">
        <v>473.67670158599998</v>
      </c>
      <c r="H27" s="71">
        <v>551.27516354099998</v>
      </c>
      <c r="I27" s="71">
        <v>183.255304349</v>
      </c>
    </row>
    <row r="28" spans="1:9" ht="27" customHeight="1" x14ac:dyDescent="0.45">
      <c r="A28" s="69"/>
      <c r="B28" s="69">
        <v>11455</v>
      </c>
      <c r="C28" s="70" t="s">
        <v>216</v>
      </c>
      <c r="D28" s="71">
        <v>1420.0038311000001</v>
      </c>
      <c r="E28" s="71">
        <v>2243.7756410799998</v>
      </c>
      <c r="F28" s="135">
        <v>2405.6575715099998</v>
      </c>
      <c r="G28" s="71">
        <v>1340.65189474</v>
      </c>
      <c r="H28" s="71">
        <v>1550.469247</v>
      </c>
      <c r="I28" s="71">
        <v>1234.9588529520001</v>
      </c>
    </row>
    <row r="29" spans="1:9" ht="27" customHeight="1" x14ac:dyDescent="0.45">
      <c r="A29" s="69">
        <v>11461</v>
      </c>
      <c r="B29" s="387" t="s">
        <v>251</v>
      </c>
      <c r="C29" s="387"/>
      <c r="D29" s="67">
        <v>0</v>
      </c>
      <c r="E29" s="67">
        <v>170.54665657499999</v>
      </c>
      <c r="F29" s="134">
        <v>7.648781981</v>
      </c>
      <c r="G29" s="67">
        <v>179.18716163599998</v>
      </c>
      <c r="H29" s="67">
        <v>5.1960499740000001</v>
      </c>
      <c r="I29" s="67">
        <v>4.1112866310000005</v>
      </c>
    </row>
    <row r="30" spans="1:9" ht="27" customHeight="1" x14ac:dyDescent="0.45">
      <c r="A30" s="151">
        <v>11500</v>
      </c>
      <c r="B30" s="377" t="s">
        <v>38</v>
      </c>
      <c r="C30" s="377"/>
      <c r="D30" s="67">
        <v>12379.030073240001</v>
      </c>
      <c r="E30" s="67">
        <v>17895.185914899997</v>
      </c>
      <c r="F30" s="67">
        <v>19870.318495692001</v>
      </c>
      <c r="G30" s="67">
        <v>11275.422510840001</v>
      </c>
      <c r="H30" s="67">
        <v>13756.084755269001</v>
      </c>
      <c r="I30" s="67">
        <f>I31+I32+I33</f>
        <v>9584.0010385759997</v>
      </c>
    </row>
    <row r="31" spans="1:9" ht="27" customHeight="1" x14ac:dyDescent="0.45">
      <c r="A31" s="69"/>
      <c r="B31" s="69">
        <v>11511</v>
      </c>
      <c r="C31" s="70" t="s">
        <v>39</v>
      </c>
      <c r="D31" s="71">
        <v>11758.557326985001</v>
      </c>
      <c r="E31" s="71">
        <v>16818.521703056998</v>
      </c>
      <c r="F31" s="135">
        <v>18731.126457652001</v>
      </c>
      <c r="G31" s="71">
        <v>10497.429255297</v>
      </c>
      <c r="H31" s="71">
        <v>12879.697888829</v>
      </c>
      <c r="I31" s="71">
        <v>8988.9548914549996</v>
      </c>
    </row>
    <row r="32" spans="1:9" ht="27" customHeight="1" x14ac:dyDescent="0.45">
      <c r="A32" s="69"/>
      <c r="B32" s="69">
        <v>11521</v>
      </c>
      <c r="C32" s="70" t="s">
        <v>40</v>
      </c>
      <c r="D32" s="71">
        <v>11.236604699999999</v>
      </c>
      <c r="E32" s="71">
        <v>28.707209899999999</v>
      </c>
      <c r="F32" s="71">
        <v>40.0604102</v>
      </c>
      <c r="G32" s="67">
        <v>34.961147000000004</v>
      </c>
      <c r="H32" s="71">
        <v>36.260539000000001</v>
      </c>
      <c r="I32" s="71">
        <f>('[1]PRE DATA'!$F$39+'[1]PRE DATA'!$F$40)/10000000</f>
        <v>26.529695199999999</v>
      </c>
    </row>
    <row r="33" spans="1:9" ht="27" customHeight="1" x14ac:dyDescent="0.45">
      <c r="A33" s="69"/>
      <c r="B33" s="69">
        <v>11560</v>
      </c>
      <c r="C33" s="70" t="s">
        <v>41</v>
      </c>
      <c r="D33" s="71">
        <v>609.2361415549999</v>
      </c>
      <c r="E33" s="71">
        <v>1047.957001943</v>
      </c>
      <c r="F33" s="71">
        <v>1099.1316278400002</v>
      </c>
      <c r="G33" s="71">
        <v>743.03210854299994</v>
      </c>
      <c r="H33" s="71">
        <v>840.12632744000007</v>
      </c>
      <c r="I33" s="71">
        <f>('[1]PRE DATA'!$F$41+'[1]PRE DATA'!$F$42)/10000000</f>
        <v>568.516451921</v>
      </c>
    </row>
    <row r="34" spans="1:9" ht="27" customHeight="1" x14ac:dyDescent="0.45">
      <c r="A34" s="151">
        <v>11600</v>
      </c>
      <c r="B34" s="377" t="s">
        <v>42</v>
      </c>
      <c r="C34" s="377"/>
      <c r="D34" s="67">
        <v>10.712018325999999</v>
      </c>
      <c r="E34" s="67">
        <v>9.5596239999999999E-2</v>
      </c>
      <c r="F34" s="67">
        <v>4.2097932999999997E-2</v>
      </c>
      <c r="G34" s="67">
        <v>2.4351654E-2</v>
      </c>
      <c r="H34" s="67">
        <v>2.7961703999999997E-2</v>
      </c>
      <c r="I34" s="67">
        <v>4.2057932999999999E-2</v>
      </c>
    </row>
    <row r="35" spans="1:9" ht="27" customHeight="1" x14ac:dyDescent="0.45">
      <c r="A35" s="385" t="s">
        <v>45</v>
      </c>
      <c r="B35" s="385"/>
      <c r="C35" s="385"/>
      <c r="D35" s="67">
        <v>41117.222571639002</v>
      </c>
      <c r="E35" s="67">
        <v>50660.659675791001</v>
      </c>
      <c r="F35" s="136">
        <v>56697.661330609008</v>
      </c>
      <c r="G35" s="67">
        <v>30234.691740258</v>
      </c>
      <c r="H35" s="67">
        <f>H34+H30+H14+H11+H9+H5</f>
        <v>36193.670488846001</v>
      </c>
      <c r="I35" s="67">
        <f>I34+I30+I14+I11+I9+I5</f>
        <v>28528.566843973</v>
      </c>
    </row>
    <row r="36" spans="1:9" s="219" customFormat="1" ht="21" customHeight="1" x14ac:dyDescent="0.15">
      <c r="A36" s="384" t="s">
        <v>365</v>
      </c>
      <c r="B36" s="384"/>
      <c r="C36" s="384"/>
      <c r="D36" s="384"/>
      <c r="E36" s="384"/>
      <c r="F36" s="384"/>
      <c r="G36" s="384"/>
      <c r="H36" s="384"/>
    </row>
    <row r="37" spans="1:9" s="219" customFormat="1" ht="15.75" customHeight="1" x14ac:dyDescent="0.15">
      <c r="A37" s="382" t="s">
        <v>344</v>
      </c>
      <c r="B37" s="382"/>
      <c r="C37" s="382"/>
      <c r="D37" s="382"/>
      <c r="E37" s="382"/>
      <c r="F37" s="382"/>
      <c r="G37" s="382"/>
      <c r="H37" s="382"/>
    </row>
    <row r="38" spans="1:9" s="219" customFormat="1" ht="8.25" x14ac:dyDescent="0.15">
      <c r="F38" s="217"/>
      <c r="H38" s="217"/>
    </row>
    <row r="39" spans="1:9" s="219" customFormat="1" ht="8.25" x14ac:dyDescent="0.15">
      <c r="F39" s="217"/>
      <c r="H39" s="217"/>
    </row>
    <row r="40" spans="1:9" x14ac:dyDescent="0.2">
      <c r="D40" s="169"/>
      <c r="E40" s="169"/>
      <c r="F40" s="169"/>
    </row>
    <row r="41" spans="1:9" x14ac:dyDescent="0.2">
      <c r="D41" s="169"/>
      <c r="E41" s="169"/>
      <c r="F41" s="169"/>
    </row>
    <row r="42" spans="1:9" x14ac:dyDescent="0.2">
      <c r="D42" s="169"/>
      <c r="E42" s="169"/>
      <c r="F42" s="169"/>
    </row>
    <row r="43" spans="1:9" x14ac:dyDescent="0.2">
      <c r="D43" s="169"/>
      <c r="E43" s="169"/>
      <c r="F43" s="169"/>
    </row>
    <row r="44" spans="1:9" x14ac:dyDescent="0.2">
      <c r="D44" s="169"/>
      <c r="E44" s="169"/>
      <c r="F44" s="169"/>
    </row>
    <row r="45" spans="1:9" x14ac:dyDescent="0.2">
      <c r="D45" s="169"/>
      <c r="E45" s="169"/>
      <c r="F45" s="169"/>
    </row>
    <row r="46" spans="1:9" x14ac:dyDescent="0.2">
      <c r="D46" s="169"/>
      <c r="E46" s="169"/>
      <c r="F46" s="169"/>
    </row>
    <row r="47" spans="1:9" x14ac:dyDescent="0.2">
      <c r="D47" s="169"/>
      <c r="E47" s="169"/>
      <c r="F47" s="169"/>
    </row>
    <row r="48" spans="1:9" x14ac:dyDescent="0.2">
      <c r="D48" s="169"/>
      <c r="E48" s="169"/>
      <c r="F48" s="169"/>
    </row>
    <row r="49" spans="4:6" x14ac:dyDescent="0.2">
      <c r="D49" s="169"/>
      <c r="E49" s="169"/>
      <c r="F49" s="169"/>
    </row>
    <row r="50" spans="4:6" x14ac:dyDescent="0.2">
      <c r="D50" s="169"/>
      <c r="E50" s="169"/>
      <c r="F50" s="169"/>
    </row>
    <row r="51" spans="4:6" x14ac:dyDescent="0.2">
      <c r="D51" s="169"/>
      <c r="E51" s="169"/>
      <c r="F51" s="169"/>
    </row>
    <row r="52" spans="4:6" x14ac:dyDescent="0.2">
      <c r="D52" s="169"/>
      <c r="E52" s="169"/>
      <c r="F52" s="169"/>
    </row>
    <row r="53" spans="4:6" x14ac:dyDescent="0.2">
      <c r="D53" s="169"/>
      <c r="E53" s="169"/>
      <c r="F53" s="169"/>
    </row>
    <row r="54" spans="4:6" x14ac:dyDescent="0.2">
      <c r="D54" s="169"/>
      <c r="E54" s="169"/>
      <c r="F54" s="169"/>
    </row>
    <row r="55" spans="4:6" x14ac:dyDescent="0.2">
      <c r="D55" s="169"/>
      <c r="E55" s="169"/>
      <c r="F55" s="169"/>
    </row>
    <row r="56" spans="4:6" x14ac:dyDescent="0.2">
      <c r="D56" s="169"/>
      <c r="E56" s="169"/>
      <c r="F56" s="169"/>
    </row>
    <row r="57" spans="4:6" x14ac:dyDescent="0.2">
      <c r="D57" s="169"/>
      <c r="E57" s="169"/>
      <c r="F57" s="169"/>
    </row>
    <row r="58" spans="4:6" x14ac:dyDescent="0.2">
      <c r="D58" s="169"/>
      <c r="E58" s="169"/>
      <c r="F58" s="169"/>
    </row>
    <row r="59" spans="4:6" x14ac:dyDescent="0.2">
      <c r="D59" s="169"/>
      <c r="E59" s="169"/>
      <c r="F59" s="169"/>
    </row>
    <row r="60" spans="4:6" x14ac:dyDescent="0.2">
      <c r="D60" s="169"/>
      <c r="E60" s="169"/>
      <c r="F60" s="169"/>
    </row>
    <row r="61" spans="4:6" x14ac:dyDescent="0.2">
      <c r="D61" s="169"/>
      <c r="E61" s="169"/>
      <c r="F61" s="169"/>
    </row>
    <row r="62" spans="4:6" x14ac:dyDescent="0.2">
      <c r="D62" s="169"/>
      <c r="E62" s="169"/>
      <c r="F62" s="169"/>
    </row>
    <row r="63" spans="4:6" x14ac:dyDescent="0.2">
      <c r="D63" s="169"/>
      <c r="E63" s="169"/>
      <c r="F63" s="169"/>
    </row>
    <row r="64" spans="4:6" x14ac:dyDescent="0.2">
      <c r="D64" s="169"/>
      <c r="E64" s="169"/>
      <c r="F64" s="169"/>
    </row>
    <row r="65" spans="4:6" x14ac:dyDescent="0.2">
      <c r="D65" s="169"/>
      <c r="E65" s="169"/>
      <c r="F65" s="169"/>
    </row>
    <row r="66" spans="4:6" x14ac:dyDescent="0.2">
      <c r="D66" s="169"/>
      <c r="E66" s="169"/>
      <c r="F66" s="169"/>
    </row>
    <row r="67" spans="4:6" x14ac:dyDescent="0.2">
      <c r="D67" s="169"/>
      <c r="E67" s="169"/>
      <c r="F67" s="169"/>
    </row>
  </sheetData>
  <mergeCells count="23">
    <mergeCell ref="A37:H37"/>
    <mergeCell ref="B12:C12"/>
    <mergeCell ref="B13:C13"/>
    <mergeCell ref="B6:C6"/>
    <mergeCell ref="B30:C30"/>
    <mergeCell ref="B23:C23"/>
    <mergeCell ref="A36:H36"/>
    <mergeCell ref="A35:C35"/>
    <mergeCell ref="B34:C34"/>
    <mergeCell ref="B8:C8"/>
    <mergeCell ref="B14:C14"/>
    <mergeCell ref="B29:C29"/>
    <mergeCell ref="B7:C7"/>
    <mergeCell ref="B5:C5"/>
    <mergeCell ref="B11:C11"/>
    <mergeCell ref="B9:C9"/>
    <mergeCell ref="B19:C19"/>
    <mergeCell ref="A1:I1"/>
    <mergeCell ref="A2:I2"/>
    <mergeCell ref="G3:I3"/>
    <mergeCell ref="D3:F3"/>
    <mergeCell ref="B3:C4"/>
    <mergeCell ref="A3:A4"/>
  </mergeCells>
  <phoneticPr fontId="27" type="noConversion"/>
  <printOptions horizontalCentered="1"/>
  <pageMargins left="0.6" right="0.6" top="0.8" bottom="0.8" header="0.25" footer="0.25"/>
  <pageSetup paperSize="138" scale="60" fitToHeight="0" orientation="landscape" r:id="rId1"/>
  <rowBreaks count="1" manualBreakCount="1">
    <brk id="1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6"/>
  <sheetViews>
    <sheetView view="pageBreakPreview" topLeftCell="B1" zoomScaleNormal="85" zoomScaleSheetLayoutView="100" workbookViewId="0">
      <selection activeCell="G3" sqref="G3:J3"/>
    </sheetView>
  </sheetViews>
  <sheetFormatPr defaultColWidth="9.140625" defaultRowHeight="12.75" x14ac:dyDescent="0.2"/>
  <cols>
    <col min="1" max="1" width="8.5703125" style="328" customWidth="1"/>
    <col min="2" max="2" width="59" style="328" bestFit="1" customWidth="1"/>
    <col min="3" max="3" width="15.28515625" style="328" customWidth="1"/>
    <col min="4" max="4" width="13.42578125" style="328" customWidth="1"/>
    <col min="5" max="5" width="14.85546875" style="328" customWidth="1"/>
    <col min="6" max="6" width="15.140625" style="328" customWidth="1"/>
    <col min="7" max="7" width="13.85546875" style="340" customWidth="1"/>
    <col min="8" max="8" width="12" style="340" customWidth="1"/>
    <col min="9" max="9" width="10.5703125" style="340" bestFit="1" customWidth="1"/>
    <col min="10" max="10" width="11" style="340" bestFit="1" customWidth="1"/>
    <col min="11" max="11" width="15.5703125" style="340" customWidth="1"/>
    <col min="12" max="12" width="12" style="340" customWidth="1"/>
    <col min="13" max="13" width="12" style="340" bestFit="1" customWidth="1"/>
    <col min="14" max="14" width="11.140625" style="340" customWidth="1"/>
    <col min="15" max="15" width="11.140625" style="340" bestFit="1" customWidth="1"/>
    <col min="16" max="16" width="11.140625" style="340" customWidth="1"/>
    <col min="17" max="17" width="11.140625" style="340" bestFit="1" customWidth="1"/>
    <col min="18" max="16384" width="9.140625" style="328"/>
  </cols>
  <sheetData>
    <row r="1" spans="1:18" s="327" customFormat="1" ht="30.75" customHeight="1" x14ac:dyDescent="0.2">
      <c r="A1" s="391" t="s">
        <v>349</v>
      </c>
      <c r="B1" s="391"/>
      <c r="C1" s="391"/>
      <c r="D1" s="391"/>
      <c r="E1" s="391"/>
      <c r="F1" s="391"/>
      <c r="G1" s="391"/>
      <c r="H1" s="391"/>
      <c r="I1" s="391"/>
      <c r="J1" s="391"/>
      <c r="K1" s="391"/>
      <c r="L1" s="391"/>
      <c r="M1" s="391"/>
      <c r="N1" s="391"/>
      <c r="O1" s="391"/>
      <c r="P1" s="391"/>
      <c r="Q1" s="391"/>
    </row>
    <row r="2" spans="1:18" ht="24.75" customHeight="1" x14ac:dyDescent="0.2">
      <c r="A2" s="392" t="s">
        <v>226</v>
      </c>
      <c r="B2" s="392"/>
      <c r="C2" s="392"/>
      <c r="D2" s="392"/>
      <c r="E2" s="392"/>
      <c r="F2" s="392"/>
      <c r="G2" s="392"/>
      <c r="H2" s="392"/>
      <c r="I2" s="392"/>
      <c r="J2" s="392"/>
      <c r="K2" s="392"/>
      <c r="L2" s="392"/>
      <c r="M2" s="392"/>
      <c r="N2" s="392"/>
      <c r="O2" s="392"/>
      <c r="P2" s="392"/>
      <c r="Q2" s="392"/>
    </row>
    <row r="3" spans="1:18" s="329" customFormat="1" ht="24" customHeight="1" x14ac:dyDescent="0.2">
      <c r="A3" s="393" t="s">
        <v>225</v>
      </c>
      <c r="B3" s="395" t="s">
        <v>245</v>
      </c>
      <c r="C3" s="397" t="s">
        <v>429</v>
      </c>
      <c r="D3" s="397"/>
      <c r="E3" s="397"/>
      <c r="F3" s="397"/>
      <c r="G3" s="397" t="s">
        <v>430</v>
      </c>
      <c r="H3" s="397"/>
      <c r="I3" s="397"/>
      <c r="J3" s="397"/>
      <c r="K3" s="397" t="s">
        <v>243</v>
      </c>
      <c r="L3" s="397"/>
      <c r="M3" s="397"/>
      <c r="N3" s="397"/>
      <c r="O3" s="397"/>
      <c r="P3" s="397"/>
      <c r="Q3" s="397"/>
    </row>
    <row r="4" spans="1:18" s="330" customFormat="1" ht="38.25" customHeight="1" x14ac:dyDescent="0.2">
      <c r="A4" s="394"/>
      <c r="B4" s="396"/>
      <c r="C4" s="397" t="s">
        <v>221</v>
      </c>
      <c r="D4" s="397" t="s">
        <v>235</v>
      </c>
      <c r="E4" s="397"/>
      <c r="F4" s="397"/>
      <c r="G4" s="397" t="s">
        <v>221</v>
      </c>
      <c r="H4" s="397" t="s">
        <v>235</v>
      </c>
      <c r="I4" s="397"/>
      <c r="J4" s="397"/>
      <c r="K4" s="324" t="s">
        <v>221</v>
      </c>
      <c r="L4" s="389" t="s">
        <v>222</v>
      </c>
      <c r="M4" s="390"/>
      <c r="N4" s="389" t="s">
        <v>223</v>
      </c>
      <c r="O4" s="390"/>
      <c r="P4" s="389" t="s">
        <v>224</v>
      </c>
      <c r="Q4" s="390"/>
    </row>
    <row r="5" spans="1:18" ht="21.75" customHeight="1" x14ac:dyDescent="0.2">
      <c r="A5" s="394"/>
      <c r="B5" s="396"/>
      <c r="C5" s="397"/>
      <c r="D5" s="163" t="s">
        <v>222</v>
      </c>
      <c r="E5" s="163" t="s">
        <v>223</v>
      </c>
      <c r="F5" s="163" t="s">
        <v>224</v>
      </c>
      <c r="G5" s="397"/>
      <c r="H5" s="163" t="s">
        <v>222</v>
      </c>
      <c r="I5" s="163" t="s">
        <v>223</v>
      </c>
      <c r="J5" s="163" t="s">
        <v>224</v>
      </c>
      <c r="K5" s="163" t="s">
        <v>364</v>
      </c>
      <c r="L5" s="163" t="s">
        <v>321</v>
      </c>
      <c r="M5" s="163" t="s">
        <v>364</v>
      </c>
      <c r="N5" s="163" t="s">
        <v>321</v>
      </c>
      <c r="O5" s="163" t="s">
        <v>364</v>
      </c>
      <c r="P5" s="163" t="s">
        <v>321</v>
      </c>
      <c r="Q5" s="163" t="s">
        <v>364</v>
      </c>
      <c r="R5" s="329"/>
    </row>
    <row r="6" spans="1:18" ht="33.75" customHeight="1" x14ac:dyDescent="0.2">
      <c r="A6" s="331" t="s">
        <v>405</v>
      </c>
      <c r="B6" s="331" t="s">
        <v>368</v>
      </c>
      <c r="C6" s="61">
        <v>3514.8048709239997</v>
      </c>
      <c r="D6" s="332">
        <v>2460.3634096467995</v>
      </c>
      <c r="E6" s="332">
        <v>527.22073063859989</v>
      </c>
      <c r="F6" s="332">
        <v>527.22073063859989</v>
      </c>
      <c r="G6" s="61">
        <v>3798.5755392160004</v>
      </c>
      <c r="H6" s="332">
        <v>2659.0028774512002</v>
      </c>
      <c r="I6" s="332">
        <v>569.78633088240008</v>
      </c>
      <c r="J6" s="332">
        <v>569.78633088240008</v>
      </c>
      <c r="K6" s="332">
        <v>2204.5215545810001</v>
      </c>
      <c r="L6" s="332">
        <v>1559.4058750206996</v>
      </c>
      <c r="M6" s="332">
        <v>1543.1650882066999</v>
      </c>
      <c r="N6" s="332">
        <v>334.15840179014992</v>
      </c>
      <c r="O6" s="332">
        <v>330.67823318715</v>
      </c>
      <c r="P6" s="332">
        <v>334.15840179014992</v>
      </c>
      <c r="Q6" s="332">
        <v>330.67823318715</v>
      </c>
    </row>
    <row r="7" spans="1:18" ht="33.75" customHeight="1" x14ac:dyDescent="0.2">
      <c r="A7" s="331" t="s">
        <v>405</v>
      </c>
      <c r="B7" s="331" t="s">
        <v>369</v>
      </c>
      <c r="C7" s="61">
        <v>16548.337649057998</v>
      </c>
      <c r="D7" s="332">
        <v>11583.836354340598</v>
      </c>
      <c r="E7" s="332">
        <v>2482.2506473586996</v>
      </c>
      <c r="F7" s="332">
        <v>2482.2506473586996</v>
      </c>
      <c r="G7" s="61">
        <v>19843.713482806001</v>
      </c>
      <c r="H7" s="332">
        <v>13890.5994379642</v>
      </c>
      <c r="I7" s="332">
        <v>2976.5570224209</v>
      </c>
      <c r="J7" s="332">
        <v>2976.5570224209</v>
      </c>
      <c r="K7" s="332">
        <v>10751.259539932</v>
      </c>
      <c r="L7" s="332">
        <v>9304.152142919198</v>
      </c>
      <c r="M7" s="332">
        <v>7525.8816779523995</v>
      </c>
      <c r="N7" s="332">
        <v>1993.7468877683998</v>
      </c>
      <c r="O7" s="332">
        <v>1612.6889309897999</v>
      </c>
      <c r="P7" s="332">
        <v>1993.7468877683998</v>
      </c>
      <c r="Q7" s="332">
        <v>1612.6889309897999</v>
      </c>
    </row>
    <row r="8" spans="1:18" ht="33.75" customHeight="1" x14ac:dyDescent="0.2">
      <c r="A8" s="331" t="s">
        <v>405</v>
      </c>
      <c r="B8" s="333" t="s">
        <v>370</v>
      </c>
      <c r="C8" s="61">
        <v>2765.7326851959997</v>
      </c>
      <c r="D8" s="332">
        <v>1936.0128796371996</v>
      </c>
      <c r="E8" s="332">
        <v>414.85990277939993</v>
      </c>
      <c r="F8" s="332">
        <v>414.85990277939993</v>
      </c>
      <c r="G8" s="61">
        <v>2929.249327733</v>
      </c>
      <c r="H8" s="332">
        <v>2050.4745294130998</v>
      </c>
      <c r="I8" s="332">
        <v>439.38739915995001</v>
      </c>
      <c r="J8" s="332">
        <v>439.38739915995001</v>
      </c>
      <c r="K8" s="332">
        <v>1746.1701840900002</v>
      </c>
      <c r="L8" s="332">
        <v>0</v>
      </c>
      <c r="M8" s="332">
        <v>1222.3191288630001</v>
      </c>
      <c r="N8" s="332">
        <v>0</v>
      </c>
      <c r="O8" s="332">
        <v>261.92552761350004</v>
      </c>
      <c r="P8" s="332">
        <v>0</v>
      </c>
      <c r="Q8" s="332">
        <v>261.92552761350004</v>
      </c>
    </row>
    <row r="9" spans="1:18" ht="33.75" customHeight="1" x14ac:dyDescent="0.2">
      <c r="A9" s="331" t="s">
        <v>405</v>
      </c>
      <c r="B9" s="333" t="s">
        <v>371</v>
      </c>
      <c r="C9" s="61">
        <v>3507.3520467989997</v>
      </c>
      <c r="D9" s="332">
        <v>2455.1464327592998</v>
      </c>
      <c r="E9" s="332">
        <v>526.10280701984993</v>
      </c>
      <c r="F9" s="332">
        <v>526.10280701984993</v>
      </c>
      <c r="G9" s="61">
        <v>2902.1557299720002</v>
      </c>
      <c r="H9" s="332">
        <v>2031.5090109804</v>
      </c>
      <c r="I9" s="332">
        <v>435.32335949580005</v>
      </c>
      <c r="J9" s="332">
        <v>435.32335949580005</v>
      </c>
      <c r="K9" s="332">
        <v>1557.9080812049999</v>
      </c>
      <c r="L9" s="332">
        <v>1153.5757641939999</v>
      </c>
      <c r="M9" s="332">
        <v>1090.5356568435</v>
      </c>
      <c r="N9" s="332">
        <v>247.194806613</v>
      </c>
      <c r="O9" s="332">
        <v>233.68621218074998</v>
      </c>
      <c r="P9" s="332">
        <v>247.194806613</v>
      </c>
      <c r="Q9" s="332">
        <v>233.68621218074998</v>
      </c>
    </row>
    <row r="10" spans="1:18" ht="33.75" customHeight="1" x14ac:dyDescent="0.2">
      <c r="A10" s="331" t="s">
        <v>405</v>
      </c>
      <c r="B10" s="331" t="s">
        <v>372</v>
      </c>
      <c r="C10" s="61">
        <v>69.751001852000002</v>
      </c>
      <c r="D10" s="332">
        <v>48.825701296399998</v>
      </c>
      <c r="E10" s="332">
        <v>10.4626502778</v>
      </c>
      <c r="F10" s="332">
        <v>10.4626502778</v>
      </c>
      <c r="G10" s="61">
        <v>122.84359035199999</v>
      </c>
      <c r="H10" s="332">
        <v>85.990513246399985</v>
      </c>
      <c r="I10" s="332">
        <v>18.426538552799997</v>
      </c>
      <c r="J10" s="332">
        <v>18.426538552799997</v>
      </c>
      <c r="K10" s="332">
        <v>136.96589961800001</v>
      </c>
      <c r="L10" s="332">
        <v>44.953325468800003</v>
      </c>
      <c r="M10" s="332">
        <v>95.876129732600006</v>
      </c>
      <c r="N10" s="332">
        <v>9.6328554575999998</v>
      </c>
      <c r="O10" s="332">
        <v>20.544884942700001</v>
      </c>
      <c r="P10" s="332">
        <v>9.6328554575999998</v>
      </c>
      <c r="Q10" s="332">
        <v>20.544884942700001</v>
      </c>
    </row>
    <row r="11" spans="1:18" ht="33.75" customHeight="1" x14ac:dyDescent="0.2">
      <c r="A11" s="331" t="s">
        <v>405</v>
      </c>
      <c r="B11" s="333" t="s">
        <v>373</v>
      </c>
      <c r="C11" s="61">
        <v>1274.1889158239999</v>
      </c>
      <c r="D11" s="332">
        <v>891.93224107679987</v>
      </c>
      <c r="E11" s="332">
        <v>191.12833737359998</v>
      </c>
      <c r="F11" s="332">
        <v>191.12833737359998</v>
      </c>
      <c r="G11" s="61">
        <v>1280.194535588</v>
      </c>
      <c r="H11" s="332">
        <v>896.13617491159994</v>
      </c>
      <c r="I11" s="332">
        <v>192.02918033820001</v>
      </c>
      <c r="J11" s="332">
        <v>192.02918033820001</v>
      </c>
      <c r="K11" s="332">
        <v>834.49301422600001</v>
      </c>
      <c r="L11" s="332">
        <v>601.99392834629998</v>
      </c>
      <c r="M11" s="332">
        <v>584.14510995820001</v>
      </c>
      <c r="N11" s="332">
        <v>128.99869893134999</v>
      </c>
      <c r="O11" s="332">
        <v>125.1739521339</v>
      </c>
      <c r="P11" s="332">
        <v>128.99869893134999</v>
      </c>
      <c r="Q11" s="332">
        <v>125.1739521339</v>
      </c>
    </row>
    <row r="12" spans="1:18" ht="33.75" customHeight="1" x14ac:dyDescent="0.2">
      <c r="A12" s="331" t="s">
        <v>405</v>
      </c>
      <c r="B12" s="333" t="s">
        <v>374</v>
      </c>
      <c r="C12" s="61">
        <v>511.28470664499997</v>
      </c>
      <c r="D12" s="332">
        <v>357.89929465149999</v>
      </c>
      <c r="E12" s="332">
        <v>76.692705996749993</v>
      </c>
      <c r="F12" s="332">
        <v>76.692705996749993</v>
      </c>
      <c r="G12" s="61">
        <v>546.03818568500003</v>
      </c>
      <c r="H12" s="332">
        <v>382.22672997950002</v>
      </c>
      <c r="I12" s="332">
        <v>81.905727852750005</v>
      </c>
      <c r="J12" s="332">
        <v>81.905727852750005</v>
      </c>
      <c r="K12" s="332">
        <v>398.53443618599999</v>
      </c>
      <c r="L12" s="332">
        <v>246.99914294999996</v>
      </c>
      <c r="M12" s="332">
        <v>278.97410533019996</v>
      </c>
      <c r="N12" s="332">
        <v>52.928387774999997</v>
      </c>
      <c r="O12" s="332">
        <v>59.780165427899995</v>
      </c>
      <c r="P12" s="332">
        <v>52.928387774999997</v>
      </c>
      <c r="Q12" s="332">
        <v>59.780165427899995</v>
      </c>
    </row>
    <row r="13" spans="1:18" s="336" customFormat="1" ht="33.75" customHeight="1" x14ac:dyDescent="0.2">
      <c r="A13" s="334">
        <v>33110</v>
      </c>
      <c r="B13" s="325" t="s">
        <v>323</v>
      </c>
      <c r="C13" s="62">
        <v>28191.451876297997</v>
      </c>
      <c r="D13" s="62">
        <v>19734.016313408592</v>
      </c>
      <c r="E13" s="62">
        <v>4228.7177814446995</v>
      </c>
      <c r="F13" s="62">
        <v>4228.7177814446995</v>
      </c>
      <c r="G13" s="62">
        <v>31422.770391352002</v>
      </c>
      <c r="H13" s="62">
        <v>21995.939273946398</v>
      </c>
      <c r="I13" s="62">
        <v>4713.415558702799</v>
      </c>
      <c r="J13" s="62">
        <v>4713.415558702799</v>
      </c>
      <c r="K13" s="62">
        <v>17629.852709838004</v>
      </c>
      <c r="L13" s="335">
        <v>12911.080178899001</v>
      </c>
      <c r="M13" s="62">
        <v>12340.896896886601</v>
      </c>
      <c r="N13" s="335">
        <v>2766.6600383355003</v>
      </c>
      <c r="O13" s="62">
        <v>2644.4779064757004</v>
      </c>
      <c r="P13" s="335">
        <v>2766.6600383355003</v>
      </c>
      <c r="Q13" s="62">
        <v>2644.4779064757004</v>
      </c>
    </row>
    <row r="14" spans="1:18" ht="33.75" customHeight="1" x14ac:dyDescent="0.2">
      <c r="A14" s="331" t="s">
        <v>406</v>
      </c>
      <c r="B14" s="331" t="s">
        <v>375</v>
      </c>
      <c r="C14" s="61">
        <v>2032.895663091</v>
      </c>
      <c r="D14" s="332">
        <v>1423.0269641636999</v>
      </c>
      <c r="E14" s="332">
        <v>304.93434946364999</v>
      </c>
      <c r="F14" s="332">
        <v>304.93434946364999</v>
      </c>
      <c r="G14" s="61">
        <v>2456.5924209119999</v>
      </c>
      <c r="H14" s="332">
        <v>1719.6146946383999</v>
      </c>
      <c r="I14" s="332">
        <v>368.48886313679998</v>
      </c>
      <c r="J14" s="332">
        <v>368.48886313679998</v>
      </c>
      <c r="K14" s="61">
        <v>1808.4620265189999</v>
      </c>
      <c r="L14" s="332">
        <v>1104.1458218447999</v>
      </c>
      <c r="M14" s="61">
        <v>1265.9234185632999</v>
      </c>
      <c r="N14" s="332">
        <v>236.60267610959997</v>
      </c>
      <c r="O14" s="61">
        <v>271.26930397784997</v>
      </c>
      <c r="P14" s="332">
        <v>236.60267610959997</v>
      </c>
      <c r="Q14" s="61">
        <v>271.26930397784997</v>
      </c>
    </row>
    <row r="15" spans="1:18" ht="33.75" customHeight="1" x14ac:dyDescent="0.2">
      <c r="A15" s="331" t="s">
        <v>406</v>
      </c>
      <c r="B15" s="331" t="s">
        <v>376</v>
      </c>
      <c r="C15" s="61">
        <v>2436.6603471939998</v>
      </c>
      <c r="D15" s="332">
        <v>1705.6622430357997</v>
      </c>
      <c r="E15" s="332">
        <v>365.49905207909995</v>
      </c>
      <c r="F15" s="332">
        <v>365.49905207909995</v>
      </c>
      <c r="G15" s="61">
        <v>3033.9082081060001</v>
      </c>
      <c r="H15" s="332">
        <v>2123.7357456741997</v>
      </c>
      <c r="I15" s="332">
        <v>455.0862312159</v>
      </c>
      <c r="J15" s="332">
        <v>455.0862312159</v>
      </c>
      <c r="K15" s="61">
        <v>1551.322237933</v>
      </c>
      <c r="L15" s="332">
        <v>1269.9135842484</v>
      </c>
      <c r="M15" s="61">
        <v>1085.9255665531</v>
      </c>
      <c r="N15" s="332">
        <v>272.12433948180001</v>
      </c>
      <c r="O15" s="61">
        <v>232.69833568995</v>
      </c>
      <c r="P15" s="332">
        <v>272.12433948180001</v>
      </c>
      <c r="Q15" s="61">
        <v>232.69833568995</v>
      </c>
    </row>
    <row r="16" spans="1:18" ht="33.75" customHeight="1" x14ac:dyDescent="0.2">
      <c r="A16" s="331" t="s">
        <v>406</v>
      </c>
      <c r="B16" s="331" t="s">
        <v>377</v>
      </c>
      <c r="C16" s="61">
        <v>2098.530801291</v>
      </c>
      <c r="D16" s="332">
        <v>1468.9715609036998</v>
      </c>
      <c r="E16" s="332">
        <v>314.77962019364998</v>
      </c>
      <c r="F16" s="332">
        <v>314.77962019364998</v>
      </c>
      <c r="G16" s="61">
        <v>3098.9375123270001</v>
      </c>
      <c r="H16" s="332">
        <v>2169.2562586289</v>
      </c>
      <c r="I16" s="332">
        <v>464.84062684905001</v>
      </c>
      <c r="J16" s="332">
        <v>464.84062684905001</v>
      </c>
      <c r="K16" s="61">
        <v>1970.410179531</v>
      </c>
      <c r="L16" s="332">
        <v>1272.4928292145999</v>
      </c>
      <c r="M16" s="61">
        <v>1379.2871256716999</v>
      </c>
      <c r="N16" s="332">
        <v>272.67703483169998</v>
      </c>
      <c r="O16" s="61">
        <v>295.56152692964997</v>
      </c>
      <c r="P16" s="332">
        <v>272.67703483169998</v>
      </c>
      <c r="Q16" s="61">
        <v>295.56152692964997</v>
      </c>
    </row>
    <row r="17" spans="1:17" ht="33.75" customHeight="1" x14ac:dyDescent="0.2">
      <c r="A17" s="331" t="s">
        <v>406</v>
      </c>
      <c r="B17" s="333" t="s">
        <v>378</v>
      </c>
      <c r="C17" s="61">
        <v>1590.4665294790002</v>
      </c>
      <c r="D17" s="332">
        <v>1113.3265706353</v>
      </c>
      <c r="E17" s="332">
        <v>238.56997942185001</v>
      </c>
      <c r="F17" s="332">
        <v>238.56997942185001</v>
      </c>
      <c r="G17" s="61">
        <v>1723.3343624939998</v>
      </c>
      <c r="H17" s="332">
        <v>1206.3340537457998</v>
      </c>
      <c r="I17" s="332">
        <v>258.50015437409996</v>
      </c>
      <c r="J17" s="332">
        <v>258.50015437409996</v>
      </c>
      <c r="K17" s="61">
        <v>1158.6723338009999</v>
      </c>
      <c r="L17" s="332">
        <v>725.93268551020003</v>
      </c>
      <c r="M17" s="61">
        <v>811.07063366069985</v>
      </c>
      <c r="N17" s="332">
        <v>155.55700403790001</v>
      </c>
      <c r="O17" s="61">
        <v>173.80085007014998</v>
      </c>
      <c r="P17" s="332">
        <v>155.55700403790001</v>
      </c>
      <c r="Q17" s="61">
        <v>173.80085007014998</v>
      </c>
    </row>
    <row r="18" spans="1:17" s="338" customFormat="1" ht="33.75" customHeight="1" x14ac:dyDescent="0.2">
      <c r="A18" s="337">
        <v>33130</v>
      </c>
      <c r="B18" s="337" t="s">
        <v>324</v>
      </c>
      <c r="C18" s="137">
        <v>8158.5533410549997</v>
      </c>
      <c r="D18" s="137">
        <v>5710.9873387384987</v>
      </c>
      <c r="E18" s="137">
        <v>1223.78300115825</v>
      </c>
      <c r="F18" s="137">
        <v>1223.78300115825</v>
      </c>
      <c r="G18" s="137">
        <v>10312.772503839</v>
      </c>
      <c r="H18" s="137">
        <v>7218.9407526872992</v>
      </c>
      <c r="I18" s="137">
        <v>1546.9158755758499</v>
      </c>
      <c r="J18" s="62">
        <v>1546.9158755758499</v>
      </c>
      <c r="K18" s="137">
        <v>6488.8667777839992</v>
      </c>
      <c r="L18" s="138">
        <v>4372.4849208179994</v>
      </c>
      <c r="M18" s="137">
        <v>4542.2067444487993</v>
      </c>
      <c r="N18" s="138">
        <v>936.96105446099989</v>
      </c>
      <c r="O18" s="137">
        <v>973.33001666759981</v>
      </c>
      <c r="P18" s="138">
        <v>936.96105446099989</v>
      </c>
      <c r="Q18" s="137">
        <v>973.33001666759981</v>
      </c>
    </row>
    <row r="19" spans="1:17" s="338" customFormat="1" ht="33.75" customHeight="1" x14ac:dyDescent="0.2">
      <c r="A19" s="100" t="s">
        <v>229</v>
      </c>
      <c r="B19" s="100"/>
      <c r="C19" s="138">
        <v>36350.005217352998</v>
      </c>
      <c r="D19" s="138">
        <v>25445.00365214709</v>
      </c>
      <c r="E19" s="138">
        <v>5452.5007826029496</v>
      </c>
      <c r="F19" s="138">
        <v>5452.5007826029496</v>
      </c>
      <c r="G19" s="138">
        <v>41735.542895191</v>
      </c>
      <c r="H19" s="138">
        <v>29214.880026633698</v>
      </c>
      <c r="I19" s="138">
        <v>6260.3314342786489</v>
      </c>
      <c r="J19" s="335">
        <v>6260.3314342786489</v>
      </c>
      <c r="K19" s="138">
        <f>K18+K13</f>
        <v>24118.719487622002</v>
      </c>
      <c r="L19" s="138">
        <v>17283.565099717001</v>
      </c>
      <c r="M19" s="138">
        <v>16883.103641335401</v>
      </c>
      <c r="N19" s="138">
        <v>3703.6210927965003</v>
      </c>
      <c r="O19" s="138">
        <v>3617.8079231433003</v>
      </c>
      <c r="P19" s="138">
        <v>3703.6210927965003</v>
      </c>
      <c r="Q19" s="138">
        <v>3617.8079231433003</v>
      </c>
    </row>
    <row r="20" spans="1:17" ht="19.5" customHeight="1" x14ac:dyDescent="0.2">
      <c r="A20" s="388" t="s">
        <v>379</v>
      </c>
      <c r="B20" s="388"/>
      <c r="C20" s="388"/>
      <c r="D20" s="388"/>
      <c r="E20" s="388"/>
      <c r="F20" s="388"/>
      <c r="G20" s="388"/>
      <c r="H20" s="388"/>
      <c r="I20" s="388"/>
      <c r="J20" s="388"/>
      <c r="K20" s="388"/>
      <c r="L20" s="388"/>
      <c r="M20" s="388"/>
      <c r="N20" s="388"/>
      <c r="O20" s="388"/>
      <c r="P20" s="388"/>
      <c r="Q20" s="388"/>
    </row>
    <row r="21" spans="1:17" x14ac:dyDescent="0.2">
      <c r="G21" s="339"/>
    </row>
    <row r="22" spans="1:17" x14ac:dyDescent="0.2">
      <c r="H22" s="339"/>
    </row>
    <row r="23" spans="1:17" x14ac:dyDescent="0.2">
      <c r="C23" s="341"/>
      <c r="D23" s="341"/>
      <c r="E23" s="341"/>
      <c r="F23" s="341"/>
      <c r="G23" s="341"/>
      <c r="H23" s="341"/>
      <c r="I23" s="341"/>
      <c r="J23" s="341"/>
    </row>
    <row r="24" spans="1:17" x14ac:dyDescent="0.2">
      <c r="C24" s="341"/>
      <c r="D24" s="341"/>
      <c r="E24" s="341"/>
      <c r="F24" s="341"/>
      <c r="G24" s="341"/>
      <c r="H24" s="341"/>
      <c r="I24" s="341"/>
      <c r="J24" s="341"/>
      <c r="L24" s="342"/>
      <c r="Q24" s="339"/>
    </row>
    <row r="25" spans="1:17" x14ac:dyDescent="0.2">
      <c r="C25" s="341"/>
      <c r="D25" s="341"/>
      <c r="E25" s="341"/>
      <c r="F25" s="341"/>
      <c r="G25" s="341"/>
      <c r="H25" s="341"/>
      <c r="I25" s="341"/>
      <c r="J25" s="341"/>
    </row>
    <row r="26" spans="1:17" x14ac:dyDescent="0.2">
      <c r="C26" s="341"/>
      <c r="D26" s="341"/>
      <c r="E26" s="341"/>
      <c r="F26" s="341"/>
      <c r="G26" s="341"/>
      <c r="H26" s="341"/>
      <c r="I26" s="341"/>
      <c r="J26" s="341"/>
    </row>
    <row r="27" spans="1:17" x14ac:dyDescent="0.2">
      <c r="C27" s="341"/>
      <c r="D27" s="341"/>
      <c r="E27" s="341"/>
      <c r="F27" s="341"/>
      <c r="G27" s="341"/>
      <c r="H27" s="341"/>
      <c r="I27" s="341"/>
      <c r="J27" s="341"/>
    </row>
    <row r="28" spans="1:17" x14ac:dyDescent="0.2">
      <c r="C28" s="341"/>
      <c r="D28" s="341"/>
      <c r="E28" s="341"/>
      <c r="F28" s="341"/>
      <c r="G28" s="341"/>
      <c r="H28" s="341"/>
      <c r="I28" s="341"/>
      <c r="J28" s="341"/>
    </row>
    <row r="29" spans="1:17" x14ac:dyDescent="0.2">
      <c r="C29" s="341"/>
      <c r="D29" s="341"/>
      <c r="E29" s="341"/>
      <c r="F29" s="341"/>
      <c r="G29" s="341"/>
      <c r="H29" s="341"/>
      <c r="I29" s="341"/>
      <c r="J29" s="341"/>
    </row>
    <row r="30" spans="1:17" x14ac:dyDescent="0.2">
      <c r="C30" s="341"/>
      <c r="D30" s="341"/>
      <c r="E30" s="341"/>
      <c r="F30" s="341"/>
      <c r="G30" s="341"/>
      <c r="H30" s="341"/>
      <c r="I30" s="341"/>
      <c r="J30" s="341"/>
    </row>
    <row r="31" spans="1:17" x14ac:dyDescent="0.2">
      <c r="C31" s="341"/>
      <c r="D31" s="341"/>
      <c r="E31" s="341"/>
      <c r="F31" s="341"/>
      <c r="G31" s="341"/>
      <c r="H31" s="341"/>
      <c r="I31" s="341"/>
      <c r="J31" s="341"/>
    </row>
    <row r="32" spans="1:17" x14ac:dyDescent="0.2">
      <c r="C32" s="341"/>
      <c r="D32" s="341"/>
      <c r="E32" s="341"/>
      <c r="F32" s="341"/>
      <c r="G32" s="341"/>
      <c r="H32" s="341"/>
      <c r="I32" s="341"/>
      <c r="J32" s="341"/>
    </row>
    <row r="33" spans="3:10" x14ac:dyDescent="0.2">
      <c r="C33" s="341"/>
      <c r="D33" s="341"/>
      <c r="E33" s="341"/>
      <c r="F33" s="341"/>
      <c r="G33" s="341"/>
      <c r="H33" s="341"/>
      <c r="I33" s="341"/>
      <c r="J33" s="341"/>
    </row>
    <row r="34" spans="3:10" x14ac:dyDescent="0.2">
      <c r="C34" s="341"/>
      <c r="D34" s="341"/>
      <c r="E34" s="341"/>
      <c r="F34" s="341"/>
      <c r="G34" s="341"/>
      <c r="H34" s="341"/>
      <c r="I34" s="341"/>
      <c r="J34" s="341"/>
    </row>
    <row r="35" spans="3:10" x14ac:dyDescent="0.2">
      <c r="C35" s="341"/>
      <c r="D35" s="341"/>
      <c r="E35" s="341"/>
      <c r="F35" s="341"/>
      <c r="G35" s="341"/>
      <c r="H35" s="341"/>
      <c r="I35" s="341"/>
      <c r="J35" s="341"/>
    </row>
    <row r="36" spans="3:10" x14ac:dyDescent="0.2">
      <c r="C36" s="341"/>
      <c r="D36" s="341"/>
      <c r="E36" s="341"/>
      <c r="F36" s="341"/>
      <c r="G36" s="341"/>
      <c r="H36" s="341"/>
      <c r="I36" s="341"/>
      <c r="J36" s="341"/>
    </row>
    <row r="37" spans="3:10" s="344" customFormat="1" ht="15.75" customHeight="1" x14ac:dyDescent="0.2">
      <c r="C37" s="343"/>
      <c r="D37" s="343"/>
    </row>
    <row r="38" spans="3:10" s="344" customFormat="1" ht="8.25" x14ac:dyDescent="0.2">
      <c r="C38" s="343"/>
      <c r="D38" s="343"/>
    </row>
    <row r="39" spans="3:10" s="344" customFormat="1" ht="8.25" x14ac:dyDescent="0.2">
      <c r="C39" s="343"/>
      <c r="D39" s="343"/>
    </row>
    <row r="40" spans="3:10" x14ac:dyDescent="0.2">
      <c r="C40" s="341"/>
      <c r="D40" s="341"/>
    </row>
    <row r="41" spans="3:10" x14ac:dyDescent="0.2">
      <c r="C41" s="341"/>
      <c r="D41" s="341"/>
    </row>
    <row r="42" spans="3:10" x14ac:dyDescent="0.2">
      <c r="C42" s="341"/>
      <c r="D42" s="341"/>
    </row>
    <row r="43" spans="3:10" x14ac:dyDescent="0.2">
      <c r="C43" s="341"/>
      <c r="D43" s="341"/>
    </row>
    <row r="44" spans="3:10" x14ac:dyDescent="0.2">
      <c r="C44" s="341"/>
      <c r="D44" s="341"/>
    </row>
    <row r="45" spans="3:10" x14ac:dyDescent="0.2">
      <c r="C45" s="341"/>
      <c r="D45" s="341"/>
    </row>
    <row r="46" spans="3:10" x14ac:dyDescent="0.2">
      <c r="C46" s="341"/>
      <c r="D46" s="341"/>
    </row>
    <row r="47" spans="3:10" x14ac:dyDescent="0.2">
      <c r="C47" s="341"/>
      <c r="D47" s="341"/>
    </row>
    <row r="48" spans="3:10" x14ac:dyDescent="0.2">
      <c r="C48" s="341"/>
      <c r="D48" s="341"/>
    </row>
    <row r="49" spans="3:4" x14ac:dyDescent="0.2">
      <c r="C49" s="341"/>
      <c r="D49" s="341"/>
    </row>
    <row r="50" spans="3:4" x14ac:dyDescent="0.2">
      <c r="C50" s="341"/>
      <c r="D50" s="341"/>
    </row>
    <row r="51" spans="3:4" x14ac:dyDescent="0.2">
      <c r="C51" s="341"/>
      <c r="D51" s="341"/>
    </row>
    <row r="52" spans="3:4" x14ac:dyDescent="0.2">
      <c r="C52" s="341"/>
      <c r="D52" s="341"/>
    </row>
    <row r="53" spans="3:4" x14ac:dyDescent="0.2">
      <c r="C53" s="341"/>
      <c r="D53" s="341"/>
    </row>
    <row r="54" spans="3:4" x14ac:dyDescent="0.2">
      <c r="C54" s="341"/>
      <c r="D54" s="341"/>
    </row>
    <row r="55" spans="3:4" x14ac:dyDescent="0.2">
      <c r="C55" s="341"/>
      <c r="D55" s="341"/>
    </row>
    <row r="56" spans="3:4" x14ac:dyDescent="0.2">
      <c r="C56" s="341"/>
      <c r="D56" s="341"/>
    </row>
  </sheetData>
  <mergeCells count="15">
    <mergeCell ref="A20:Q20"/>
    <mergeCell ref="L4:M4"/>
    <mergeCell ref="N4:O4"/>
    <mergeCell ref="P4:Q4"/>
    <mergeCell ref="A1:Q1"/>
    <mergeCell ref="A2:Q2"/>
    <mergeCell ref="A3:A5"/>
    <mergeCell ref="B3:B5"/>
    <mergeCell ref="C3:F3"/>
    <mergeCell ref="G3:J3"/>
    <mergeCell ref="K3:Q3"/>
    <mergeCell ref="C4:C5"/>
    <mergeCell ref="D4:F4"/>
    <mergeCell ref="G4:G5"/>
    <mergeCell ref="H4:J4"/>
  </mergeCells>
  <printOptions horizontalCentered="1"/>
  <pageMargins left="0.6" right="0.6" top="0.8" bottom="0.8" header="0.25" footer="0.25"/>
  <pageSetup paperSize="138"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3"/>
  <sheetViews>
    <sheetView view="pageBreakPreview" zoomScaleNormal="85" zoomScaleSheetLayoutView="100" workbookViewId="0">
      <pane xSplit="2" ySplit="4" topLeftCell="C7" activePane="bottomRight" state="frozen"/>
      <selection activeCell="C35" sqref="C35"/>
      <selection pane="topRight" activeCell="C35" sqref="C35"/>
      <selection pane="bottomLeft" activeCell="C35" sqref="C35"/>
      <selection pane="bottomRight" activeCell="C3" sqref="C3:K3"/>
    </sheetView>
  </sheetViews>
  <sheetFormatPr defaultColWidth="9.140625" defaultRowHeight="15" x14ac:dyDescent="0.2"/>
  <cols>
    <col min="1" max="1" width="11.140625" style="200" bestFit="1" customWidth="1"/>
    <col min="2" max="2" width="60.7109375" style="203" customWidth="1"/>
    <col min="3" max="3" width="12.42578125" style="200" bestFit="1" customWidth="1"/>
    <col min="4" max="4" width="12.42578125" style="206" bestFit="1" customWidth="1"/>
    <col min="5" max="5" width="11.28515625" style="206" bestFit="1" customWidth="1"/>
    <col min="6" max="6" width="12.42578125" style="206" bestFit="1" customWidth="1"/>
    <col min="7" max="7" width="12.42578125" style="206" customWidth="1"/>
    <col min="8" max="9" width="12.140625" style="204" customWidth="1"/>
    <col min="10" max="10" width="11.85546875" style="204" bestFit="1" customWidth="1"/>
    <col min="11" max="11" width="12.28515625" style="207" bestFit="1" customWidth="1"/>
    <col min="12" max="12" width="11.85546875" style="204" bestFit="1" customWidth="1"/>
    <col min="13" max="13" width="12.28515625" style="204" customWidth="1"/>
    <col min="14" max="14" width="13.140625" style="205" customWidth="1"/>
    <col min="15" max="16384" width="9.140625" style="200"/>
  </cols>
  <sheetData>
    <row r="1" spans="1:14" s="199" customFormat="1" ht="30.75" x14ac:dyDescent="0.75">
      <c r="A1" s="401" t="s">
        <v>350</v>
      </c>
      <c r="B1" s="401"/>
      <c r="C1" s="401"/>
      <c r="D1" s="401"/>
      <c r="E1" s="401"/>
      <c r="F1" s="401"/>
      <c r="G1" s="401"/>
      <c r="H1" s="401"/>
      <c r="I1" s="401"/>
      <c r="J1" s="401"/>
      <c r="K1" s="401"/>
      <c r="L1" s="401"/>
      <c r="M1" s="401"/>
      <c r="N1" s="401"/>
    </row>
    <row r="2" spans="1:14" s="199" customFormat="1" ht="25.5" customHeight="1" x14ac:dyDescent="0.45">
      <c r="A2" s="398" t="s">
        <v>24</v>
      </c>
      <c r="B2" s="398"/>
      <c r="C2" s="398"/>
      <c r="D2" s="398"/>
      <c r="E2" s="398"/>
      <c r="F2" s="398"/>
      <c r="G2" s="398"/>
      <c r="H2" s="398"/>
      <c r="I2" s="398"/>
      <c r="J2" s="398"/>
      <c r="K2" s="398"/>
      <c r="L2" s="398"/>
      <c r="M2" s="398"/>
      <c r="N2" s="398"/>
    </row>
    <row r="3" spans="1:14" s="201" customFormat="1" ht="19.5" x14ac:dyDescent="0.5">
      <c r="A3" s="372" t="s">
        <v>22</v>
      </c>
      <c r="B3" s="372"/>
      <c r="C3" s="406" t="s">
        <v>23</v>
      </c>
      <c r="D3" s="406"/>
      <c r="E3" s="406"/>
      <c r="F3" s="406"/>
      <c r="G3" s="406"/>
      <c r="H3" s="406"/>
      <c r="I3" s="406"/>
      <c r="J3" s="406"/>
      <c r="K3" s="406"/>
      <c r="L3" s="380" t="s">
        <v>243</v>
      </c>
      <c r="M3" s="380"/>
      <c r="N3" s="380"/>
    </row>
    <row r="4" spans="1:14" s="201" customFormat="1" ht="19.5" x14ac:dyDescent="0.2">
      <c r="A4" s="372"/>
      <c r="B4" s="372"/>
      <c r="C4" s="230" t="s">
        <v>46</v>
      </c>
      <c r="D4" s="230" t="s">
        <v>106</v>
      </c>
      <c r="E4" s="230" t="s">
        <v>107</v>
      </c>
      <c r="F4" s="230" t="s">
        <v>119</v>
      </c>
      <c r="G4" s="230" t="s">
        <v>118</v>
      </c>
      <c r="H4" s="163" t="s">
        <v>210</v>
      </c>
      <c r="I4" s="163" t="s">
        <v>234</v>
      </c>
      <c r="J4" s="163" t="s">
        <v>253</v>
      </c>
      <c r="K4" s="163" t="s">
        <v>321</v>
      </c>
      <c r="L4" s="163" t="s">
        <v>254</v>
      </c>
      <c r="M4" s="163" t="s">
        <v>327</v>
      </c>
      <c r="N4" s="163" t="s">
        <v>380</v>
      </c>
    </row>
    <row r="5" spans="1:14" ht="24" customHeight="1" x14ac:dyDescent="0.5">
      <c r="A5" s="5">
        <v>14100</v>
      </c>
      <c r="B5" s="1" t="s">
        <v>47</v>
      </c>
      <c r="C5" s="36">
        <v>2067.5100000000002</v>
      </c>
      <c r="D5" s="36">
        <v>2270.87</v>
      </c>
      <c r="E5" s="36">
        <v>2615.89</v>
      </c>
      <c r="F5" s="36">
        <v>2720.3652497649996</v>
      </c>
      <c r="G5" s="36">
        <v>3304.6499999999996</v>
      </c>
      <c r="H5" s="36">
        <v>4562.0899372879994</v>
      </c>
      <c r="I5" s="36">
        <v>3388.7119940390003</v>
      </c>
      <c r="J5" s="36">
        <v>2589.5399211439999</v>
      </c>
      <c r="K5" s="36">
        <v>2080.5450900790001</v>
      </c>
      <c r="L5" s="36">
        <v>1695.725974278</v>
      </c>
      <c r="M5" s="36">
        <v>1130.490959406</v>
      </c>
      <c r="N5" s="36">
        <v>2092.9323985690003</v>
      </c>
    </row>
    <row r="6" spans="1:14" ht="24" customHeight="1" x14ac:dyDescent="0.5">
      <c r="A6" s="6">
        <v>14110</v>
      </c>
      <c r="B6" s="38" t="s">
        <v>48</v>
      </c>
      <c r="C6" s="40">
        <v>165.55</v>
      </c>
      <c r="D6" s="39">
        <v>193</v>
      </c>
      <c r="E6" s="4">
        <v>311.01</v>
      </c>
      <c r="F6" s="4">
        <v>220.77515937300001</v>
      </c>
      <c r="G6" s="4">
        <v>353.78</v>
      </c>
      <c r="H6" s="39">
        <v>1718.0311994549998</v>
      </c>
      <c r="I6" s="39">
        <v>541.93186339800002</v>
      </c>
      <c r="J6" s="4">
        <v>841.02611637400003</v>
      </c>
      <c r="K6" s="9">
        <v>618.86922836799999</v>
      </c>
      <c r="L6" s="39">
        <v>424.596376174</v>
      </c>
      <c r="M6" s="4">
        <v>66.605512804000014</v>
      </c>
      <c r="N6" s="4">
        <v>236.83496323</v>
      </c>
    </row>
    <row r="7" spans="1:14" ht="24" customHeight="1" x14ac:dyDescent="0.5">
      <c r="A7" s="6">
        <v>14120</v>
      </c>
      <c r="B7" s="38" t="s">
        <v>49</v>
      </c>
      <c r="C7" s="40">
        <v>1299.21</v>
      </c>
      <c r="D7" s="39">
        <v>1373.17</v>
      </c>
      <c r="E7" s="4">
        <v>1498.31</v>
      </c>
      <c r="F7" s="4">
        <v>1515.8800152419999</v>
      </c>
      <c r="G7" s="4">
        <v>1742.96</v>
      </c>
      <c r="H7" s="39">
        <v>2051.1922572889998</v>
      </c>
      <c r="I7" s="39">
        <v>2346.412070375</v>
      </c>
      <c r="J7" s="4">
        <v>1298.1470085230001</v>
      </c>
      <c r="K7" s="9">
        <v>959.34379362199991</v>
      </c>
      <c r="L7" s="39">
        <v>599.20091627299996</v>
      </c>
      <c r="M7" s="4">
        <v>577.44220338399998</v>
      </c>
      <c r="N7" s="4">
        <v>1341.5746153800001</v>
      </c>
    </row>
    <row r="8" spans="1:14" ht="24" customHeight="1" x14ac:dyDescent="0.5">
      <c r="A8" s="76" t="s">
        <v>282</v>
      </c>
      <c r="B8" s="38" t="s">
        <v>277</v>
      </c>
      <c r="C8" s="40">
        <v>602.75</v>
      </c>
      <c r="D8" s="39">
        <v>704.7</v>
      </c>
      <c r="E8" s="4">
        <v>806.57</v>
      </c>
      <c r="F8" s="4">
        <v>983.71007514999985</v>
      </c>
      <c r="G8" s="4">
        <v>1207.9100000000001</v>
      </c>
      <c r="H8" s="39">
        <v>792.86648054399996</v>
      </c>
      <c r="I8" s="39">
        <v>500.36806026599999</v>
      </c>
      <c r="J8" s="4">
        <v>450.36679624700002</v>
      </c>
      <c r="K8" s="9">
        <v>502.33206808900002</v>
      </c>
      <c r="L8" s="39">
        <v>671.92868183099995</v>
      </c>
      <c r="M8" s="4">
        <v>486.44324321800002</v>
      </c>
      <c r="N8" s="4">
        <v>514.522819959</v>
      </c>
    </row>
    <row r="9" spans="1:14" ht="24" customHeight="1" x14ac:dyDescent="0.5">
      <c r="A9" s="5">
        <v>14200</v>
      </c>
      <c r="B9" s="1" t="s">
        <v>281</v>
      </c>
      <c r="C9" s="36">
        <v>2217.33</v>
      </c>
      <c r="D9" s="36">
        <v>2466.54</v>
      </c>
      <c r="E9" s="36">
        <v>2599.4544999999998</v>
      </c>
      <c r="F9" s="36">
        <v>2209.1652924069999</v>
      </c>
      <c r="G9" s="36">
        <v>2487.46</v>
      </c>
      <c r="H9" s="36">
        <v>2462.6601321590006</v>
      </c>
      <c r="I9" s="36">
        <v>2609.0186305349998</v>
      </c>
      <c r="J9" s="9">
        <v>2520.9948370080001</v>
      </c>
      <c r="K9" s="9">
        <v>3285.1996040700001</v>
      </c>
      <c r="L9" s="36">
        <v>1752.358899539</v>
      </c>
      <c r="M9" s="9">
        <v>2206.6884638350002</v>
      </c>
      <c r="N9" s="9">
        <v>2319.9455171479995</v>
      </c>
    </row>
    <row r="10" spans="1:14" ht="24" customHeight="1" x14ac:dyDescent="0.5">
      <c r="A10" s="6">
        <v>14210</v>
      </c>
      <c r="B10" s="38" t="s">
        <v>102</v>
      </c>
      <c r="C10" s="40">
        <v>629.79</v>
      </c>
      <c r="D10" s="39">
        <v>729.52</v>
      </c>
      <c r="E10" s="4">
        <v>838.68</v>
      </c>
      <c r="F10" s="4">
        <v>857.23093862300004</v>
      </c>
      <c r="G10" s="4">
        <v>900.7</v>
      </c>
      <c r="H10" s="39">
        <v>1187.9218608870001</v>
      </c>
      <c r="I10" s="39">
        <v>1102.3735711839997</v>
      </c>
      <c r="J10" s="4">
        <v>1113.0317303500001</v>
      </c>
      <c r="K10" s="4">
        <v>1156.704383582</v>
      </c>
      <c r="L10" s="39">
        <v>721.13587993100009</v>
      </c>
      <c r="M10" s="4">
        <v>786.93936450500007</v>
      </c>
      <c r="N10" s="4">
        <v>641.22750990000009</v>
      </c>
    </row>
    <row r="11" spans="1:14" ht="24" customHeight="1" x14ac:dyDescent="0.5">
      <c r="A11" s="6" t="s">
        <v>279</v>
      </c>
      <c r="B11" s="38" t="s">
        <v>278</v>
      </c>
      <c r="C11" s="40">
        <v>1587.54</v>
      </c>
      <c r="D11" s="39">
        <v>1737.02</v>
      </c>
      <c r="E11" s="4">
        <v>1760.7745</v>
      </c>
      <c r="F11" s="4">
        <v>1351.934353784</v>
      </c>
      <c r="G11" s="4">
        <v>1586.76</v>
      </c>
      <c r="H11" s="39">
        <v>1274.7382712720002</v>
      </c>
      <c r="I11" s="39">
        <v>1506.6450593509999</v>
      </c>
      <c r="J11" s="4">
        <v>1407.9631066579998</v>
      </c>
      <c r="K11" s="4">
        <v>2128.4952204880001</v>
      </c>
      <c r="L11" s="39">
        <v>1031.223019608</v>
      </c>
      <c r="M11" s="4">
        <v>1419.74909933</v>
      </c>
      <c r="N11" s="4">
        <v>1678.7180072479996</v>
      </c>
    </row>
    <row r="12" spans="1:14" ht="24" customHeight="1" x14ac:dyDescent="0.5">
      <c r="A12" s="5">
        <v>14300</v>
      </c>
      <c r="B12" s="1" t="s">
        <v>50</v>
      </c>
      <c r="C12" s="37">
        <v>45.28</v>
      </c>
      <c r="D12" s="36">
        <v>125.43</v>
      </c>
      <c r="E12" s="9">
        <v>78.89</v>
      </c>
      <c r="F12" s="9">
        <v>74.568273623999985</v>
      </c>
      <c r="G12" s="9">
        <v>97.34</v>
      </c>
      <c r="H12" s="36">
        <v>290.33674239199996</v>
      </c>
      <c r="I12" s="36">
        <v>234.48385548199997</v>
      </c>
      <c r="J12" s="9">
        <v>265.31943151900003</v>
      </c>
      <c r="K12" s="9">
        <v>291.01993969599999</v>
      </c>
      <c r="L12" s="36">
        <v>171.532710678</v>
      </c>
      <c r="M12" s="9">
        <v>176.21239051299997</v>
      </c>
      <c r="N12" s="4">
        <v>199.21831036699999</v>
      </c>
    </row>
    <row r="13" spans="1:14" ht="24" customHeight="1" x14ac:dyDescent="0.5">
      <c r="A13" s="5">
        <v>14400</v>
      </c>
      <c r="B13" s="1" t="s">
        <v>51</v>
      </c>
      <c r="C13" s="37">
        <v>0.24</v>
      </c>
      <c r="D13" s="36">
        <v>0.5</v>
      </c>
      <c r="E13" s="9">
        <v>0.29949999999999999</v>
      </c>
      <c r="F13" s="9">
        <v>9.0353600000000006E-2</v>
      </c>
      <c r="G13" s="9">
        <v>0.11</v>
      </c>
      <c r="H13" s="36">
        <v>6.9392400000000007E-2</v>
      </c>
      <c r="I13" s="36">
        <v>5.2141699999999999E-2</v>
      </c>
      <c r="J13" s="9">
        <v>5.9979999999999999E-2</v>
      </c>
      <c r="K13" s="9">
        <v>0</v>
      </c>
      <c r="L13" s="36">
        <v>5.0497E-2</v>
      </c>
      <c r="M13" s="9">
        <v>5.6699999999999997E-3</v>
      </c>
      <c r="N13" s="4">
        <v>1.1339999999999999E-2</v>
      </c>
    </row>
    <row r="14" spans="1:14" ht="24" customHeight="1" x14ac:dyDescent="0.5">
      <c r="A14" s="5">
        <v>14500</v>
      </c>
      <c r="B14" s="1" t="s">
        <v>52</v>
      </c>
      <c r="C14" s="36">
        <v>87.600000000000009</v>
      </c>
      <c r="D14" s="36">
        <v>127.73</v>
      </c>
      <c r="E14" s="36">
        <v>791.96549999999991</v>
      </c>
      <c r="F14" s="36">
        <v>527.15076169500003</v>
      </c>
      <c r="G14" s="36">
        <v>833.04000000000008</v>
      </c>
      <c r="H14" s="36">
        <v>1243.046963322</v>
      </c>
      <c r="I14" s="36">
        <v>2678.728985232</v>
      </c>
      <c r="J14" s="9">
        <v>751.69504922099998</v>
      </c>
      <c r="K14" s="9">
        <v>1916.3435424219999</v>
      </c>
      <c r="L14" s="36">
        <v>570.59914581499993</v>
      </c>
      <c r="M14" s="9">
        <v>1732.2576440040002</v>
      </c>
      <c r="N14" s="9">
        <v>853.68229459400004</v>
      </c>
    </row>
    <row r="15" spans="1:14" ht="24" customHeight="1" x14ac:dyDescent="0.5">
      <c r="A15" s="6">
        <v>14510</v>
      </c>
      <c r="B15" s="38" t="s">
        <v>274</v>
      </c>
      <c r="C15" s="40"/>
      <c r="D15" s="39"/>
      <c r="E15" s="4"/>
      <c r="F15" s="4"/>
      <c r="G15" s="4"/>
      <c r="H15" s="39"/>
      <c r="I15" s="39">
        <v>0.12257623999999999</v>
      </c>
      <c r="J15" s="112">
        <v>0.96195135700000001</v>
      </c>
      <c r="K15" s="112">
        <v>1.7999999999999999E-2</v>
      </c>
      <c r="L15" s="43">
        <v>3.5000000000000003E-2</v>
      </c>
      <c r="M15" s="112">
        <v>1.7999999999999999E-2</v>
      </c>
      <c r="N15" s="4">
        <v>0</v>
      </c>
    </row>
    <row r="16" spans="1:14" ht="24" customHeight="1" x14ac:dyDescent="0.5">
      <c r="A16" s="6">
        <v>14520</v>
      </c>
      <c r="B16" s="38" t="s">
        <v>275</v>
      </c>
      <c r="C16" s="40">
        <v>87.600000000000009</v>
      </c>
      <c r="D16" s="39">
        <v>127.73</v>
      </c>
      <c r="E16" s="4">
        <v>791.96549999999991</v>
      </c>
      <c r="F16" s="4">
        <v>527.15076169500003</v>
      </c>
      <c r="G16" s="4">
        <v>833.04000000000008</v>
      </c>
      <c r="H16" s="39">
        <v>1243.046963322</v>
      </c>
      <c r="I16" s="39">
        <v>2678.074184392</v>
      </c>
      <c r="J16" s="4">
        <v>748.84055646399997</v>
      </c>
      <c r="K16" s="112">
        <v>1915.842976722</v>
      </c>
      <c r="L16" s="39">
        <v>568.92409261499995</v>
      </c>
      <c r="M16" s="4">
        <v>1731.8633281040002</v>
      </c>
      <c r="N16" s="4">
        <v>852.68455288300004</v>
      </c>
    </row>
    <row r="17" spans="1:14" ht="24" customHeight="1" x14ac:dyDescent="0.5">
      <c r="A17" s="6">
        <v>14530</v>
      </c>
      <c r="B17" s="77" t="s">
        <v>276</v>
      </c>
      <c r="C17" s="40"/>
      <c r="D17" s="39"/>
      <c r="E17" s="4"/>
      <c r="F17" s="4"/>
      <c r="G17" s="4"/>
      <c r="H17" s="39"/>
      <c r="I17" s="39">
        <v>0.53222460000000005</v>
      </c>
      <c r="J17" s="4">
        <v>1.8925414</v>
      </c>
      <c r="K17" s="112">
        <v>0.48256569999999999</v>
      </c>
      <c r="L17" s="39">
        <v>1.6400532000000001</v>
      </c>
      <c r="M17" s="4">
        <v>0.37631589999999998</v>
      </c>
      <c r="N17" s="4">
        <v>0.99774171099999998</v>
      </c>
    </row>
    <row r="18" spans="1:14" ht="21" customHeight="1" x14ac:dyDescent="0.5">
      <c r="A18" s="6"/>
      <c r="B18" s="15" t="s">
        <v>280</v>
      </c>
      <c r="C18" s="36">
        <v>4417.96</v>
      </c>
      <c r="D18" s="36">
        <v>4991.07</v>
      </c>
      <c r="E18" s="36">
        <v>6086.4994999999999</v>
      </c>
      <c r="F18" s="36">
        <v>5531.339931090999</v>
      </c>
      <c r="G18" s="36">
        <v>6722.6</v>
      </c>
      <c r="H18" s="36">
        <v>8558.2031675609996</v>
      </c>
      <c r="I18" s="36">
        <v>8910.9956069879991</v>
      </c>
      <c r="J18" s="9">
        <v>6127.6092188920002</v>
      </c>
      <c r="K18" s="9">
        <v>7573.1081762670001</v>
      </c>
      <c r="L18" s="36">
        <v>4190.2672273099997</v>
      </c>
      <c r="M18" s="9">
        <v>5245.6551277580002</v>
      </c>
      <c r="N18" s="9">
        <v>5465.789860678</v>
      </c>
    </row>
    <row r="19" spans="1:14" ht="19.5" x14ac:dyDescent="0.2">
      <c r="A19" s="41">
        <v>33150</v>
      </c>
      <c r="B19" s="404" t="s">
        <v>337</v>
      </c>
      <c r="C19" s="404"/>
      <c r="D19" s="404"/>
      <c r="E19" s="404"/>
      <c r="F19" s="404"/>
      <c r="G19" s="404"/>
      <c r="H19" s="78">
        <v>544.76247668899964</v>
      </c>
      <c r="I19" s="78">
        <v>458.12265301700006</v>
      </c>
      <c r="J19" s="14">
        <v>450.52080680199992</v>
      </c>
      <c r="K19" s="14">
        <v>628.33978825099996</v>
      </c>
      <c r="L19" s="42">
        <v>163.15536023299998</v>
      </c>
      <c r="M19" s="14">
        <v>187.68590922899998</v>
      </c>
      <c r="N19" s="14">
        <v>164.07465433199999</v>
      </c>
    </row>
    <row r="20" spans="1:14" s="202" customFormat="1" ht="19.5" customHeight="1" x14ac:dyDescent="0.5">
      <c r="A20" s="405" t="s">
        <v>269</v>
      </c>
      <c r="B20" s="405"/>
      <c r="C20" s="405"/>
      <c r="D20" s="405"/>
      <c r="E20" s="405"/>
      <c r="F20" s="405"/>
      <c r="G20" s="405"/>
      <c r="H20" s="142">
        <v>9102.96564425</v>
      </c>
      <c r="I20" s="142">
        <v>9369.1182600049997</v>
      </c>
      <c r="J20" s="143">
        <v>6578.1300256940003</v>
      </c>
      <c r="K20" s="143">
        <v>8201.4479645179999</v>
      </c>
      <c r="L20" s="142">
        <v>4353.4225875429993</v>
      </c>
      <c r="M20" s="143">
        <v>5433.3410369869998</v>
      </c>
      <c r="N20" s="143">
        <v>5629.8645150100001</v>
      </c>
    </row>
    <row r="21" spans="1:14" ht="19.5" x14ac:dyDescent="0.5">
      <c r="A21" s="403" t="s">
        <v>240</v>
      </c>
      <c r="B21" s="403"/>
      <c r="C21" s="403"/>
      <c r="D21" s="403"/>
      <c r="E21" s="403"/>
      <c r="F21" s="403"/>
      <c r="G21" s="403"/>
      <c r="H21" s="36">
        <v>257.77362540000001</v>
      </c>
      <c r="I21" s="36">
        <v>229.06132650850003</v>
      </c>
      <c r="J21" s="9">
        <v>261.37078110799939</v>
      </c>
      <c r="K21" s="9">
        <v>342.19999279500036</v>
      </c>
      <c r="L21" s="402"/>
      <c r="M21" s="402"/>
      <c r="N21" s="402"/>
    </row>
    <row r="22" spans="1:14" ht="19.5" x14ac:dyDescent="0.5">
      <c r="A22" s="403" t="s">
        <v>283</v>
      </c>
      <c r="B22" s="403"/>
      <c r="C22" s="403"/>
      <c r="D22" s="403"/>
      <c r="E22" s="403"/>
      <c r="F22" s="403"/>
      <c r="G22" s="403"/>
      <c r="H22" s="36">
        <v>8815.9767929609989</v>
      </c>
      <c r="I22" s="36">
        <v>9140.0569334964985</v>
      </c>
      <c r="J22" s="9">
        <v>6388.98</v>
      </c>
      <c r="K22" s="9">
        <v>7915.3081690620002</v>
      </c>
      <c r="L22" s="36">
        <v>4190.2672273099997</v>
      </c>
      <c r="M22" s="9">
        <v>5245.6551277580002</v>
      </c>
      <c r="N22" s="9">
        <v>5465.789860678</v>
      </c>
    </row>
    <row r="23" spans="1:14" s="223" customFormat="1" ht="16.5" customHeight="1" x14ac:dyDescent="0.15">
      <c r="A23" s="384" t="s">
        <v>381</v>
      </c>
      <c r="B23" s="384"/>
      <c r="C23" s="384"/>
      <c r="D23" s="384"/>
      <c r="E23" s="384"/>
      <c r="F23" s="384"/>
      <c r="G23" s="384"/>
      <c r="H23" s="384"/>
      <c r="I23" s="384"/>
      <c r="J23" s="384"/>
      <c r="K23" s="384"/>
      <c r="L23" s="384"/>
      <c r="M23" s="384"/>
      <c r="N23" s="384"/>
    </row>
    <row r="24" spans="1:14" s="223" customFormat="1" ht="28.5" customHeight="1" x14ac:dyDescent="0.15">
      <c r="A24" s="399" t="s">
        <v>403</v>
      </c>
      <c r="B24" s="399"/>
      <c r="C24" s="399"/>
      <c r="D24" s="399"/>
      <c r="E24" s="399"/>
      <c r="F24" s="399"/>
      <c r="G24" s="399"/>
      <c r="H24" s="399"/>
      <c r="I24" s="399"/>
      <c r="J24" s="399"/>
      <c r="K24" s="399"/>
      <c r="L24" s="399"/>
      <c r="M24" s="399"/>
      <c r="N24" s="399"/>
    </row>
    <row r="25" spans="1:14" s="223" customFormat="1" ht="11.25" customHeight="1" x14ac:dyDescent="0.35">
      <c r="A25" s="400" t="s">
        <v>344</v>
      </c>
      <c r="B25" s="400"/>
      <c r="C25" s="400"/>
      <c r="D25" s="400"/>
      <c r="E25" s="400"/>
      <c r="F25" s="400"/>
      <c r="G25" s="400"/>
      <c r="H25" s="400"/>
      <c r="I25" s="400"/>
      <c r="J25" s="400"/>
      <c r="K25" s="400"/>
      <c r="L25" s="400"/>
      <c r="M25" s="400"/>
      <c r="N25" s="400"/>
    </row>
    <row r="27" spans="1:14" x14ac:dyDescent="0.2">
      <c r="C27" s="168"/>
      <c r="D27" s="168"/>
      <c r="E27" s="168"/>
      <c r="F27" s="168"/>
      <c r="G27" s="168"/>
      <c r="H27" s="168"/>
      <c r="I27" s="168"/>
      <c r="J27" s="168"/>
      <c r="K27" s="168"/>
    </row>
    <row r="28" spans="1:14" x14ac:dyDescent="0.2">
      <c r="C28" s="168"/>
      <c r="D28" s="168"/>
      <c r="E28" s="168"/>
      <c r="F28" s="168"/>
      <c r="G28" s="168"/>
      <c r="H28" s="168"/>
      <c r="I28" s="168"/>
      <c r="J28" s="168"/>
      <c r="K28" s="168"/>
    </row>
    <row r="29" spans="1:14" x14ac:dyDescent="0.2">
      <c r="C29" s="168"/>
      <c r="D29" s="168"/>
      <c r="E29" s="168"/>
      <c r="F29" s="168"/>
      <c r="G29" s="168"/>
      <c r="H29" s="168"/>
      <c r="I29" s="168"/>
      <c r="J29" s="168"/>
      <c r="K29" s="168"/>
    </row>
    <row r="30" spans="1:14" x14ac:dyDescent="0.2">
      <c r="C30" s="168"/>
      <c r="D30" s="168"/>
      <c r="E30" s="168"/>
      <c r="F30" s="168"/>
      <c r="G30" s="168"/>
      <c r="H30" s="168"/>
      <c r="I30" s="168"/>
      <c r="J30" s="168"/>
      <c r="K30" s="168"/>
    </row>
    <row r="31" spans="1:14" x14ac:dyDescent="0.2">
      <c r="C31" s="168"/>
      <c r="D31" s="168"/>
      <c r="E31" s="168"/>
      <c r="F31" s="168"/>
      <c r="G31" s="168"/>
      <c r="H31" s="168"/>
      <c r="I31" s="168"/>
      <c r="J31" s="168"/>
      <c r="K31" s="168"/>
    </row>
    <row r="32" spans="1:14" x14ac:dyDescent="0.2">
      <c r="C32" s="168"/>
      <c r="D32" s="168"/>
      <c r="E32" s="168"/>
      <c r="F32" s="168"/>
      <c r="G32" s="168"/>
      <c r="H32" s="168"/>
      <c r="I32" s="168"/>
      <c r="J32" s="168"/>
      <c r="K32" s="168"/>
    </row>
    <row r="33" spans="3:14" x14ac:dyDescent="0.2">
      <c r="C33" s="168"/>
      <c r="D33" s="168"/>
      <c r="E33" s="168"/>
      <c r="F33" s="168"/>
      <c r="G33" s="168"/>
      <c r="H33" s="168"/>
      <c r="I33" s="168"/>
      <c r="J33" s="168"/>
      <c r="K33" s="168"/>
    </row>
    <row r="34" spans="3:14" x14ac:dyDescent="0.2">
      <c r="C34" s="168"/>
      <c r="D34" s="168"/>
      <c r="E34" s="168"/>
      <c r="F34" s="168"/>
      <c r="G34" s="168"/>
      <c r="H34" s="168"/>
      <c r="I34" s="168"/>
      <c r="J34" s="168"/>
      <c r="K34" s="168"/>
    </row>
    <row r="35" spans="3:14" x14ac:dyDescent="0.2">
      <c r="C35" s="168"/>
      <c r="D35" s="168"/>
      <c r="E35" s="168"/>
      <c r="F35" s="168"/>
      <c r="G35" s="168"/>
      <c r="H35" s="168"/>
      <c r="I35" s="168"/>
      <c r="J35" s="168"/>
      <c r="K35" s="168"/>
    </row>
    <row r="36" spans="3:14" x14ac:dyDescent="0.2">
      <c r="C36" s="168"/>
      <c r="D36" s="168"/>
      <c r="E36" s="168"/>
      <c r="F36" s="168"/>
      <c r="G36" s="168"/>
      <c r="H36" s="168"/>
      <c r="I36" s="168"/>
      <c r="J36" s="168"/>
      <c r="K36" s="168"/>
    </row>
    <row r="37" spans="3:14" s="223" customFormat="1" ht="15.75" customHeight="1" x14ac:dyDescent="0.15">
      <c r="C37" s="224"/>
      <c r="D37" s="224"/>
      <c r="E37" s="224"/>
      <c r="F37" s="224"/>
      <c r="G37" s="224"/>
      <c r="H37" s="224"/>
      <c r="I37" s="224"/>
      <c r="J37" s="224"/>
      <c r="K37" s="224"/>
      <c r="L37" s="225"/>
      <c r="M37" s="225"/>
      <c r="N37" s="226"/>
    </row>
    <row r="38" spans="3:14" s="223" customFormat="1" ht="8.25" x14ac:dyDescent="0.15">
      <c r="C38" s="224"/>
      <c r="D38" s="224"/>
      <c r="E38" s="224"/>
      <c r="F38" s="224"/>
      <c r="G38" s="224"/>
      <c r="H38" s="224"/>
      <c r="I38" s="224"/>
      <c r="J38" s="224"/>
      <c r="K38" s="224"/>
      <c r="L38" s="225"/>
      <c r="M38" s="225"/>
      <c r="N38" s="226"/>
    </row>
    <row r="39" spans="3:14" s="223" customFormat="1" ht="8.25" x14ac:dyDescent="0.15">
      <c r="C39" s="224"/>
      <c r="D39" s="224"/>
      <c r="E39" s="224"/>
      <c r="F39" s="224"/>
      <c r="G39" s="224"/>
      <c r="H39" s="224"/>
      <c r="I39" s="224"/>
      <c r="J39" s="224"/>
      <c r="K39" s="224"/>
      <c r="L39" s="225"/>
      <c r="M39" s="225"/>
      <c r="N39" s="226"/>
    </row>
    <row r="40" spans="3:14" x14ac:dyDescent="0.2">
      <c r="C40" s="168"/>
      <c r="D40" s="168"/>
      <c r="E40" s="168"/>
      <c r="F40" s="168"/>
      <c r="G40" s="168"/>
      <c r="H40" s="168"/>
      <c r="I40" s="168"/>
      <c r="J40" s="168"/>
      <c r="K40" s="168"/>
    </row>
    <row r="41" spans="3:14" x14ac:dyDescent="0.2">
      <c r="C41" s="168"/>
      <c r="D41" s="168"/>
      <c r="E41" s="168"/>
      <c r="F41" s="168"/>
      <c r="G41" s="168"/>
      <c r="H41" s="168"/>
      <c r="I41" s="168"/>
      <c r="J41" s="168"/>
      <c r="K41" s="168"/>
    </row>
    <row r="42" spans="3:14" x14ac:dyDescent="0.2">
      <c r="C42" s="168"/>
      <c r="D42" s="168"/>
      <c r="E42" s="168"/>
      <c r="F42" s="168"/>
      <c r="G42" s="168"/>
      <c r="H42" s="168"/>
      <c r="I42" s="168"/>
      <c r="J42" s="168"/>
      <c r="K42" s="168"/>
    </row>
    <row r="43" spans="3:14" x14ac:dyDescent="0.2">
      <c r="C43" s="168"/>
      <c r="D43" s="168"/>
      <c r="E43" s="168"/>
      <c r="F43" s="168"/>
      <c r="G43" s="168"/>
      <c r="H43" s="168"/>
      <c r="I43" s="168"/>
      <c r="J43" s="168"/>
      <c r="K43" s="168"/>
    </row>
    <row r="44" spans="3:14" x14ac:dyDescent="0.2">
      <c r="C44" s="168"/>
      <c r="D44" s="168"/>
      <c r="E44" s="168"/>
      <c r="F44" s="168"/>
      <c r="G44" s="168"/>
      <c r="H44" s="168"/>
      <c r="I44" s="168"/>
      <c r="J44" s="168"/>
      <c r="K44" s="168"/>
    </row>
    <row r="45" spans="3:14" x14ac:dyDescent="0.2">
      <c r="C45" s="168"/>
      <c r="D45" s="168"/>
      <c r="E45" s="168"/>
      <c r="F45" s="168"/>
      <c r="G45" s="168"/>
      <c r="H45" s="168"/>
      <c r="I45" s="168"/>
      <c r="J45" s="168"/>
      <c r="K45" s="168"/>
    </row>
    <row r="46" spans="3:14" x14ac:dyDescent="0.2">
      <c r="C46" s="168"/>
      <c r="D46" s="168"/>
      <c r="E46" s="168"/>
      <c r="F46" s="168"/>
      <c r="G46" s="168"/>
      <c r="H46" s="168"/>
      <c r="I46" s="168"/>
      <c r="J46" s="168"/>
      <c r="K46" s="168"/>
    </row>
    <row r="47" spans="3:14" x14ac:dyDescent="0.2">
      <c r="C47" s="168"/>
      <c r="D47" s="168"/>
      <c r="E47" s="168"/>
      <c r="F47" s="168"/>
      <c r="G47" s="168"/>
      <c r="H47" s="168"/>
      <c r="I47" s="168"/>
      <c r="J47" s="168"/>
      <c r="K47" s="168"/>
    </row>
    <row r="48" spans="3:14" x14ac:dyDescent="0.2">
      <c r="C48" s="168"/>
      <c r="D48" s="168"/>
      <c r="E48" s="168"/>
      <c r="F48" s="168"/>
      <c r="G48" s="168"/>
      <c r="H48" s="168"/>
      <c r="I48" s="168"/>
      <c r="J48" s="168"/>
      <c r="K48" s="168"/>
    </row>
    <row r="49" spans="3:11" x14ac:dyDescent="0.2">
      <c r="C49" s="168"/>
      <c r="D49" s="168"/>
      <c r="E49" s="168"/>
      <c r="F49" s="168"/>
      <c r="G49" s="168"/>
      <c r="H49" s="168"/>
      <c r="I49" s="168"/>
      <c r="J49" s="168"/>
      <c r="K49" s="168"/>
    </row>
    <row r="50" spans="3:11" x14ac:dyDescent="0.2">
      <c r="C50" s="168"/>
      <c r="D50" s="168"/>
      <c r="E50" s="168"/>
      <c r="F50" s="168"/>
      <c r="G50" s="168"/>
      <c r="H50" s="168"/>
      <c r="I50" s="168"/>
      <c r="J50" s="168"/>
      <c r="K50" s="168"/>
    </row>
    <row r="51" spans="3:11" x14ac:dyDescent="0.2">
      <c r="C51" s="168"/>
      <c r="D51" s="168"/>
      <c r="E51" s="168"/>
      <c r="F51" s="168"/>
      <c r="G51" s="168"/>
      <c r="H51" s="168"/>
      <c r="I51" s="168"/>
      <c r="J51" s="168"/>
      <c r="K51" s="168"/>
    </row>
    <row r="52" spans="3:11" x14ac:dyDescent="0.2">
      <c r="C52" s="168"/>
      <c r="D52" s="168"/>
      <c r="E52" s="168"/>
      <c r="F52" s="168"/>
      <c r="G52" s="168"/>
      <c r="H52" s="168"/>
      <c r="I52" s="168"/>
      <c r="J52" s="168"/>
      <c r="K52" s="168"/>
    </row>
    <row r="53" spans="3:11" x14ac:dyDescent="0.2">
      <c r="C53" s="168"/>
      <c r="D53" s="168"/>
      <c r="E53" s="168"/>
      <c r="F53" s="168"/>
      <c r="G53" s="168"/>
      <c r="H53" s="168"/>
      <c r="I53" s="168"/>
      <c r="J53" s="168"/>
      <c r="K53" s="168"/>
    </row>
    <row r="54" spans="3:11" x14ac:dyDescent="0.2">
      <c r="C54" s="168"/>
      <c r="D54" s="168"/>
      <c r="E54" s="168"/>
      <c r="F54" s="168"/>
      <c r="G54" s="168"/>
      <c r="H54" s="168"/>
      <c r="I54" s="168"/>
      <c r="J54" s="168"/>
      <c r="K54" s="168"/>
    </row>
    <row r="55" spans="3:11" x14ac:dyDescent="0.2">
      <c r="C55" s="168"/>
      <c r="D55" s="168"/>
      <c r="E55" s="168"/>
      <c r="F55" s="168"/>
      <c r="G55" s="168"/>
      <c r="H55" s="168"/>
      <c r="I55" s="168"/>
      <c r="J55" s="168"/>
      <c r="K55" s="168"/>
    </row>
    <row r="56" spans="3:11" x14ac:dyDescent="0.2">
      <c r="C56" s="168"/>
      <c r="D56" s="168"/>
      <c r="E56" s="168"/>
      <c r="F56" s="168"/>
      <c r="G56" s="168"/>
      <c r="H56" s="168"/>
      <c r="I56" s="168"/>
      <c r="J56" s="168"/>
      <c r="K56" s="168"/>
    </row>
    <row r="57" spans="3:11" x14ac:dyDescent="0.2">
      <c r="C57" s="168"/>
      <c r="D57" s="168"/>
      <c r="E57" s="168"/>
      <c r="F57" s="168"/>
      <c r="G57" s="168"/>
      <c r="H57" s="168"/>
      <c r="I57" s="168"/>
      <c r="J57" s="168"/>
      <c r="K57" s="168"/>
    </row>
    <row r="58" spans="3:11" x14ac:dyDescent="0.2">
      <c r="C58" s="168"/>
      <c r="D58" s="168"/>
      <c r="E58" s="168"/>
      <c r="F58" s="168"/>
      <c r="G58" s="168"/>
      <c r="H58" s="168"/>
      <c r="I58" s="168"/>
      <c r="J58" s="168"/>
      <c r="K58" s="168"/>
    </row>
    <row r="59" spans="3:11" x14ac:dyDescent="0.2">
      <c r="C59" s="168"/>
      <c r="D59" s="168"/>
      <c r="E59" s="168"/>
      <c r="F59" s="168"/>
      <c r="G59" s="168"/>
      <c r="H59" s="168"/>
      <c r="I59" s="168"/>
      <c r="J59" s="168"/>
      <c r="K59" s="168"/>
    </row>
    <row r="60" spans="3:11" x14ac:dyDescent="0.2">
      <c r="C60" s="168"/>
      <c r="D60" s="168"/>
      <c r="E60" s="168"/>
      <c r="F60" s="168"/>
      <c r="G60" s="168"/>
      <c r="H60" s="168"/>
      <c r="I60" s="168"/>
      <c r="J60" s="168"/>
      <c r="K60" s="168"/>
    </row>
    <row r="61" spans="3:11" x14ac:dyDescent="0.2">
      <c r="C61" s="168"/>
      <c r="D61" s="168"/>
      <c r="E61" s="168"/>
      <c r="F61" s="168"/>
      <c r="G61" s="168"/>
      <c r="H61" s="168"/>
      <c r="I61" s="168"/>
      <c r="J61" s="168"/>
      <c r="K61" s="168"/>
    </row>
    <row r="62" spans="3:11" x14ac:dyDescent="0.2">
      <c r="C62" s="168"/>
      <c r="D62" s="168"/>
      <c r="E62" s="168"/>
      <c r="F62" s="168"/>
      <c r="G62" s="168"/>
      <c r="H62" s="168"/>
      <c r="I62" s="168"/>
      <c r="J62" s="168"/>
      <c r="K62" s="168"/>
    </row>
    <row r="63" spans="3:11" x14ac:dyDescent="0.2">
      <c r="C63" s="168"/>
      <c r="D63" s="168"/>
      <c r="E63" s="168"/>
      <c r="F63" s="168"/>
      <c r="G63" s="168"/>
      <c r="H63" s="168"/>
      <c r="I63" s="168"/>
      <c r="J63" s="168"/>
      <c r="K63" s="168"/>
    </row>
  </sheetData>
  <mergeCells count="14">
    <mergeCell ref="A2:N2"/>
    <mergeCell ref="A24:N24"/>
    <mergeCell ref="A25:N25"/>
    <mergeCell ref="A1:N1"/>
    <mergeCell ref="L21:N21"/>
    <mergeCell ref="A22:G22"/>
    <mergeCell ref="A23:B23"/>
    <mergeCell ref="A3:B4"/>
    <mergeCell ref="B19:G19"/>
    <mergeCell ref="A20:G20"/>
    <mergeCell ref="A21:G21"/>
    <mergeCell ref="C3:K3"/>
    <mergeCell ref="L3:N3"/>
    <mergeCell ref="C23:N23"/>
  </mergeCells>
  <phoneticPr fontId="3" type="noConversion"/>
  <printOptions horizontalCentered="1"/>
  <pageMargins left="0.6" right="0.6" top="0.8" bottom="0.8" header="0.25" footer="0.25"/>
  <pageSetup paperSize="138"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10"/>
  <sheetViews>
    <sheetView view="pageBreakPreview" zoomScaleNormal="115" zoomScaleSheetLayoutView="100" workbookViewId="0">
      <selection sqref="A1:M1"/>
    </sheetView>
  </sheetViews>
  <sheetFormatPr defaultColWidth="9.140625" defaultRowHeight="12.75" x14ac:dyDescent="0.2"/>
  <cols>
    <col min="1" max="1" width="56.7109375" style="178" bestFit="1" customWidth="1"/>
    <col min="2" max="9" width="14.7109375" style="178" customWidth="1"/>
    <col min="10" max="12" width="14.7109375" style="179" customWidth="1"/>
    <col min="13" max="13" width="14.7109375" style="178" customWidth="1"/>
    <col min="14" max="16384" width="9.140625" style="178"/>
  </cols>
  <sheetData>
    <row r="1" spans="1:13" ht="28.5" customHeight="1" x14ac:dyDescent="0.2">
      <c r="A1" s="409" t="s">
        <v>427</v>
      </c>
      <c r="B1" s="409"/>
      <c r="C1" s="409"/>
      <c r="D1" s="409"/>
      <c r="E1" s="409"/>
      <c r="F1" s="409"/>
      <c r="G1" s="409"/>
      <c r="H1" s="409"/>
      <c r="I1" s="409"/>
      <c r="J1" s="409"/>
      <c r="K1" s="409"/>
      <c r="L1" s="409"/>
      <c r="M1" s="409"/>
    </row>
    <row r="2" spans="1:13" ht="19.5" x14ac:dyDescent="0.5">
      <c r="A2" s="379" t="s">
        <v>24</v>
      </c>
      <c r="B2" s="379"/>
      <c r="C2" s="379"/>
      <c r="D2" s="379"/>
      <c r="E2" s="379"/>
      <c r="F2" s="379"/>
      <c r="G2" s="379"/>
      <c r="H2" s="379"/>
      <c r="I2" s="379"/>
      <c r="J2" s="379"/>
      <c r="K2" s="379"/>
      <c r="L2" s="379"/>
      <c r="M2" s="379"/>
    </row>
    <row r="3" spans="1:13" s="187" customFormat="1" ht="23.25" x14ac:dyDescent="0.6">
      <c r="A3" s="407" t="s">
        <v>54</v>
      </c>
      <c r="B3" s="410" t="s">
        <v>23</v>
      </c>
      <c r="C3" s="410"/>
      <c r="D3" s="410"/>
      <c r="E3" s="410"/>
      <c r="F3" s="410"/>
      <c r="G3" s="410"/>
      <c r="H3" s="410"/>
      <c r="I3" s="410"/>
      <c r="J3" s="410"/>
      <c r="K3" s="410" t="s">
        <v>243</v>
      </c>
      <c r="L3" s="410"/>
      <c r="M3" s="410"/>
    </row>
    <row r="4" spans="1:13" s="187" customFormat="1" ht="23.25" x14ac:dyDescent="0.2">
      <c r="A4" s="407"/>
      <c r="B4" s="162" t="s">
        <v>110</v>
      </c>
      <c r="C4" s="162" t="s">
        <v>108</v>
      </c>
      <c r="D4" s="162" t="s">
        <v>107</v>
      </c>
      <c r="E4" s="162" t="s">
        <v>113</v>
      </c>
      <c r="F4" s="162" t="s">
        <v>117</v>
      </c>
      <c r="G4" s="162" t="s">
        <v>211</v>
      </c>
      <c r="H4" s="162" t="s">
        <v>234</v>
      </c>
      <c r="I4" s="162" t="s">
        <v>253</v>
      </c>
      <c r="J4" s="162" t="s">
        <v>321</v>
      </c>
      <c r="K4" s="162" t="s">
        <v>253</v>
      </c>
      <c r="L4" s="162" t="s">
        <v>321</v>
      </c>
      <c r="M4" s="162" t="s">
        <v>364</v>
      </c>
    </row>
    <row r="5" spans="1:13" ht="19.5" x14ac:dyDescent="0.5">
      <c r="A5" s="44" t="s">
        <v>182</v>
      </c>
      <c r="B5" s="45">
        <v>6268.5502229149997</v>
      </c>
      <c r="C5" s="45">
        <v>9978.5764701370026</v>
      </c>
      <c r="D5" s="45">
        <v>9416.1584303379987</v>
      </c>
      <c r="E5" s="45">
        <v>13052.248136060998</v>
      </c>
      <c r="F5" s="45">
        <v>33603.114434691997</v>
      </c>
      <c r="G5" s="45">
        <v>41124.870411495009</v>
      </c>
      <c r="H5" s="45">
        <v>45767.970973499992</v>
      </c>
      <c r="I5" s="45">
        <v>48607.669530095001</v>
      </c>
      <c r="J5" s="45">
        <v>50369.634435417</v>
      </c>
      <c r="K5" s="45">
        <v>25706.4506</v>
      </c>
      <c r="L5" s="45">
        <v>28769.440406526002</v>
      </c>
      <c r="M5" s="45">
        <v>32749.713689386001</v>
      </c>
    </row>
    <row r="6" spans="1:13" ht="19.5" x14ac:dyDescent="0.5">
      <c r="A6" s="10" t="s">
        <v>121</v>
      </c>
      <c r="B6" s="11">
        <v>3720.405363341999</v>
      </c>
      <c r="C6" s="11">
        <v>6118.2837749950004</v>
      </c>
      <c r="D6" s="11">
        <v>5111.8313071369985</v>
      </c>
      <c r="E6" s="11">
        <v>5097.4256596490004</v>
      </c>
      <c r="F6" s="11">
        <v>5454.7990617800015</v>
      </c>
      <c r="G6" s="11">
        <v>5657.4952110610075</v>
      </c>
      <c r="H6" s="11">
        <v>6496.1636666239992</v>
      </c>
      <c r="I6" s="11">
        <v>1318.556606741</v>
      </c>
      <c r="J6" s="11">
        <v>1475.7580443459999</v>
      </c>
      <c r="K6" s="11">
        <v>794.15470000000005</v>
      </c>
      <c r="L6" s="11">
        <v>899.4913180530001</v>
      </c>
      <c r="M6" s="11">
        <v>941.57170693500007</v>
      </c>
    </row>
    <row r="7" spans="1:13" ht="19.5" x14ac:dyDescent="0.5">
      <c r="A7" s="10" t="s">
        <v>122</v>
      </c>
      <c r="B7" s="11">
        <v>0</v>
      </c>
      <c r="C7" s="11">
        <v>0</v>
      </c>
      <c r="D7" s="11">
        <v>0.1216954</v>
      </c>
      <c r="E7" s="11">
        <v>0.22844625199999999</v>
      </c>
      <c r="F7" s="11">
        <v>0.25799275999999999</v>
      </c>
      <c r="G7" s="11">
        <v>0.75252093899999994</v>
      </c>
      <c r="H7" s="11">
        <v>0.92435142599999998</v>
      </c>
      <c r="I7" s="11">
        <v>0</v>
      </c>
      <c r="J7" s="11">
        <v>2.4762843999999999</v>
      </c>
      <c r="K7" s="11">
        <v>0</v>
      </c>
      <c r="L7" s="11">
        <v>1.1412099499999999</v>
      </c>
      <c r="M7" s="11">
        <v>0.50020559000000009</v>
      </c>
    </row>
    <row r="8" spans="1:13" ht="19.5" x14ac:dyDescent="0.5">
      <c r="A8" s="10" t="s">
        <v>123</v>
      </c>
      <c r="B8" s="11">
        <v>188.06411410200002</v>
      </c>
      <c r="C8" s="11">
        <v>1219.578725502</v>
      </c>
      <c r="D8" s="11">
        <v>1341.9590221249998</v>
      </c>
      <c r="E8" s="11">
        <v>2394.3211131280004</v>
      </c>
      <c r="F8" s="23">
        <v>1726.9801640039989</v>
      </c>
      <c r="G8" s="11">
        <v>1548.8951962009978</v>
      </c>
      <c r="H8" s="11">
        <v>1866.8912563999997</v>
      </c>
      <c r="I8" s="23">
        <v>4695.7416372420003</v>
      </c>
      <c r="J8" s="23">
        <v>3438.7873616690003</v>
      </c>
      <c r="K8" s="23">
        <v>2398.1678999999999</v>
      </c>
      <c r="L8" s="23">
        <v>1938.5804867339998</v>
      </c>
      <c r="M8" s="23">
        <v>2036.8306537650001</v>
      </c>
    </row>
    <row r="9" spans="1:13" ht="19.5" x14ac:dyDescent="0.5">
      <c r="A9" s="10" t="s">
        <v>124</v>
      </c>
      <c r="B9" s="11">
        <v>0</v>
      </c>
      <c r="C9" s="11">
        <v>0</v>
      </c>
      <c r="D9" s="11">
        <v>0</v>
      </c>
      <c r="E9" s="11">
        <v>0.1460302</v>
      </c>
      <c r="F9" s="23">
        <v>0.29607489999999997</v>
      </c>
      <c r="G9" s="11">
        <v>0.35079395500000005</v>
      </c>
      <c r="H9" s="11">
        <v>1.2460607300000002</v>
      </c>
      <c r="I9" s="23">
        <v>0</v>
      </c>
      <c r="J9" s="23">
        <v>0.11604350200000001</v>
      </c>
      <c r="K9" s="23">
        <v>0</v>
      </c>
      <c r="L9" s="23">
        <v>0</v>
      </c>
      <c r="M9" s="23">
        <v>0.138257567</v>
      </c>
    </row>
    <row r="10" spans="1:13" ht="19.5" x14ac:dyDescent="0.5">
      <c r="A10" s="10" t="s">
        <v>125</v>
      </c>
      <c r="B10" s="11">
        <v>1.856910582</v>
      </c>
      <c r="C10" s="11">
        <v>1.262095266</v>
      </c>
      <c r="D10" s="11">
        <v>1.0074637419999999</v>
      </c>
      <c r="E10" s="11">
        <v>0.379080154</v>
      </c>
      <c r="F10" s="23">
        <v>0.34657095000000004</v>
      </c>
      <c r="G10" s="11">
        <v>8.0780734610000007</v>
      </c>
      <c r="H10" s="11">
        <v>41.875492337000004</v>
      </c>
      <c r="I10" s="23">
        <v>80.227847959000002</v>
      </c>
      <c r="J10" s="23">
        <v>255.822889559</v>
      </c>
      <c r="K10" s="23">
        <v>25.8552</v>
      </c>
      <c r="L10" s="23">
        <v>222.19628105000001</v>
      </c>
      <c r="M10" s="23">
        <v>31.680530247000004</v>
      </c>
    </row>
    <row r="11" spans="1:13" ht="19.5" x14ac:dyDescent="0.5">
      <c r="A11" s="10" t="s">
        <v>328</v>
      </c>
      <c r="B11" s="11">
        <v>39.623494201000007</v>
      </c>
      <c r="C11" s="11">
        <v>373.45118712700003</v>
      </c>
      <c r="D11" s="11">
        <v>518.54312303200004</v>
      </c>
      <c r="E11" s="11">
        <v>1562.6875743200001</v>
      </c>
      <c r="F11" s="23">
        <v>882.03536639899926</v>
      </c>
      <c r="G11" s="11">
        <v>89.712350785999945</v>
      </c>
      <c r="H11" s="11">
        <v>154.461558701</v>
      </c>
      <c r="I11" s="23">
        <v>120.33485437700001</v>
      </c>
      <c r="J11" s="23">
        <v>724.38932364899995</v>
      </c>
      <c r="K11" s="23">
        <v>67.281700000000001</v>
      </c>
      <c r="L11" s="23">
        <v>169.54455602299998</v>
      </c>
      <c r="M11" s="23">
        <v>824.59711156200001</v>
      </c>
    </row>
    <row r="12" spans="1:13" ht="19.5" x14ac:dyDescent="0.5">
      <c r="A12" s="10" t="s">
        <v>126</v>
      </c>
      <c r="B12" s="11">
        <v>867.26717402199995</v>
      </c>
      <c r="C12" s="11">
        <v>622.90231842100002</v>
      </c>
      <c r="D12" s="11">
        <v>536.21606201899999</v>
      </c>
      <c r="E12" s="11">
        <v>676.01854143999992</v>
      </c>
      <c r="F12" s="23">
        <v>1238.6930368619999</v>
      </c>
      <c r="G12" s="11">
        <v>1621.8628173329994</v>
      </c>
      <c r="H12" s="11">
        <v>2083.7456120810002</v>
      </c>
      <c r="I12" s="23">
        <v>2848.219863373</v>
      </c>
      <c r="J12" s="23">
        <v>3771.2028769379999</v>
      </c>
      <c r="K12" s="23">
        <v>1548.6926000000001</v>
      </c>
      <c r="L12" s="23">
        <v>2095.6156001459999</v>
      </c>
      <c r="M12" s="23">
        <v>3599.7205212910003</v>
      </c>
    </row>
    <row r="13" spans="1:13" ht="19.5" x14ac:dyDescent="0.5">
      <c r="A13" s="10" t="s">
        <v>127</v>
      </c>
      <c r="B13" s="11">
        <v>1451.3331666659999</v>
      </c>
      <c r="C13" s="11">
        <v>1643.0983688260003</v>
      </c>
      <c r="D13" s="11">
        <v>1906.4797568829997</v>
      </c>
      <c r="E13" s="11">
        <v>3321.0416909179999</v>
      </c>
      <c r="F13" s="23">
        <v>24299.706167036999</v>
      </c>
      <c r="G13" s="11">
        <v>32197.723447759003</v>
      </c>
      <c r="H13" s="11">
        <v>35122.662975200998</v>
      </c>
      <c r="I13" s="23">
        <v>39544.588720403</v>
      </c>
      <c r="J13" s="23">
        <v>40701.081611353999</v>
      </c>
      <c r="K13" s="23">
        <v>20872.298500000001</v>
      </c>
      <c r="L13" s="23">
        <v>23442.87095457</v>
      </c>
      <c r="M13" s="23">
        <v>25314.674702429002</v>
      </c>
    </row>
    <row r="14" spans="1:13" ht="19.5" x14ac:dyDescent="0.5">
      <c r="A14" s="44" t="s">
        <v>128</v>
      </c>
      <c r="B14" s="45">
        <v>2577.8207889310002</v>
      </c>
      <c r="C14" s="45">
        <v>2807.314682446</v>
      </c>
      <c r="D14" s="45">
        <v>2916.4516243249996</v>
      </c>
      <c r="E14" s="45">
        <v>3553.145983592</v>
      </c>
      <c r="F14" s="35">
        <v>3813.515834279</v>
      </c>
      <c r="G14" s="45">
        <v>3793.5410917040117</v>
      </c>
      <c r="H14" s="45">
        <v>4310.9331038639993</v>
      </c>
      <c r="I14" s="35">
        <v>4379.9043442780003</v>
      </c>
      <c r="J14" s="35">
        <v>4771.5459265949994</v>
      </c>
      <c r="K14" s="35">
        <v>2805.2241999999997</v>
      </c>
      <c r="L14" s="35">
        <v>3045.5352120409998</v>
      </c>
      <c r="M14" s="35">
        <v>3449.1436373830002</v>
      </c>
    </row>
    <row r="15" spans="1:13" ht="19.5" x14ac:dyDescent="0.5">
      <c r="A15" s="10" t="s">
        <v>129</v>
      </c>
      <c r="B15" s="11">
        <v>2577.4881859310003</v>
      </c>
      <c r="C15" s="11">
        <v>2806.8865610459998</v>
      </c>
      <c r="D15" s="11">
        <v>2915.3560954249997</v>
      </c>
      <c r="E15" s="11">
        <v>3552.1387020919997</v>
      </c>
      <c r="F15" s="23">
        <v>3812.3207018789999</v>
      </c>
      <c r="G15" s="11">
        <v>3785.1414780040113</v>
      </c>
      <c r="H15" s="11">
        <v>4310.0936563639998</v>
      </c>
      <c r="I15" s="23">
        <v>4343.1182031790004</v>
      </c>
      <c r="J15" s="23">
        <v>4682.121744602</v>
      </c>
      <c r="K15" s="23">
        <v>2803.4490999999998</v>
      </c>
      <c r="L15" s="23">
        <v>3038.8644179839998</v>
      </c>
      <c r="M15" s="23">
        <v>3441.6795095580001</v>
      </c>
    </row>
    <row r="16" spans="1:13" ht="19.5" x14ac:dyDescent="0.5">
      <c r="A16" s="10" t="s">
        <v>130</v>
      </c>
      <c r="B16" s="11">
        <v>0</v>
      </c>
      <c r="C16" s="11">
        <v>0</v>
      </c>
      <c r="D16" s="11">
        <v>1.0363424999999999</v>
      </c>
      <c r="E16" s="11">
        <v>0.73909429999999998</v>
      </c>
      <c r="F16" s="23">
        <v>1.0405002000000001</v>
      </c>
      <c r="G16" s="11">
        <v>8.2668569000000005</v>
      </c>
      <c r="H16" s="11">
        <v>0.70648250000000001</v>
      </c>
      <c r="I16" s="23">
        <v>36.573330798999997</v>
      </c>
      <c r="J16" s="23">
        <v>89.295351992999997</v>
      </c>
      <c r="K16" s="23">
        <v>1.6177999999999999</v>
      </c>
      <c r="L16" s="23">
        <v>6.596671057</v>
      </c>
      <c r="M16" s="23">
        <v>7.3749922249999997</v>
      </c>
    </row>
    <row r="17" spans="1:13" ht="19.5" x14ac:dyDescent="0.5">
      <c r="A17" s="10" t="s">
        <v>131</v>
      </c>
      <c r="B17" s="11">
        <v>0.33260299999999998</v>
      </c>
      <c r="C17" s="11">
        <v>0.42812139999999999</v>
      </c>
      <c r="D17" s="11">
        <v>5.91864E-2</v>
      </c>
      <c r="E17" s="11">
        <v>0.26818720000000001</v>
      </c>
      <c r="F17" s="23">
        <v>0.1546322</v>
      </c>
      <c r="G17" s="11">
        <v>0.13275680000000001</v>
      </c>
      <c r="H17" s="11">
        <v>0.132965</v>
      </c>
      <c r="I17" s="23">
        <v>0.21281030000000001</v>
      </c>
      <c r="J17" s="23">
        <v>0.12883</v>
      </c>
      <c r="K17" s="23">
        <v>0.1573</v>
      </c>
      <c r="L17" s="23">
        <v>7.4123000000000008E-2</v>
      </c>
      <c r="M17" s="23">
        <v>8.9135599999999995E-2</v>
      </c>
    </row>
    <row r="18" spans="1:13" ht="19.5" x14ac:dyDescent="0.5">
      <c r="A18" s="44" t="s">
        <v>132</v>
      </c>
      <c r="B18" s="45">
        <v>3985.4139491949991</v>
      </c>
      <c r="C18" s="45">
        <v>3004.195383537</v>
      </c>
      <c r="D18" s="45">
        <v>3033.2366714309996</v>
      </c>
      <c r="E18" s="45">
        <v>5166.2481470679995</v>
      </c>
      <c r="F18" s="35">
        <v>4740.272771029001</v>
      </c>
      <c r="G18" s="45">
        <v>3976.0470729110052</v>
      </c>
      <c r="H18" s="45">
        <v>4636.2528552350004</v>
      </c>
      <c r="I18" s="35">
        <v>4727.9463859499992</v>
      </c>
      <c r="J18" s="35">
        <v>6227.5606401149998</v>
      </c>
      <c r="K18" s="35">
        <v>3039.0879000000004</v>
      </c>
      <c r="L18" s="35">
        <v>3682.8091453410002</v>
      </c>
      <c r="M18" s="35">
        <v>4885.371140743001</v>
      </c>
    </row>
    <row r="19" spans="1:13" ht="19.5" x14ac:dyDescent="0.5">
      <c r="A19" s="10" t="s">
        <v>133</v>
      </c>
      <c r="B19" s="11">
        <v>3173.1712427759994</v>
      </c>
      <c r="C19" s="11">
        <v>2221.865421385</v>
      </c>
      <c r="D19" s="11">
        <v>2317.6072614189998</v>
      </c>
      <c r="E19" s="11">
        <v>3534.2937999179994</v>
      </c>
      <c r="F19" s="23">
        <v>3692.6144087630005</v>
      </c>
      <c r="G19" s="11">
        <v>3035.4147549590057</v>
      </c>
      <c r="H19" s="11">
        <v>3600.721325816</v>
      </c>
      <c r="I19" s="23">
        <v>3685.1919291059999</v>
      </c>
      <c r="J19" s="23">
        <v>4953.2130703960001</v>
      </c>
      <c r="K19" s="23">
        <v>2396.6341000000002</v>
      </c>
      <c r="L19" s="23">
        <v>2862.7335296159999</v>
      </c>
      <c r="M19" s="23">
        <v>4058.5236662400002</v>
      </c>
    </row>
    <row r="20" spans="1:13" ht="19.5" x14ac:dyDescent="0.5">
      <c r="A20" s="10" t="s">
        <v>134</v>
      </c>
      <c r="B20" s="11">
        <v>0.52598539700000002</v>
      </c>
      <c r="C20" s="11">
        <v>1.1485194710000002</v>
      </c>
      <c r="D20" s="11">
        <v>0.65662939200000003</v>
      </c>
      <c r="E20" s="11">
        <v>0.89871694999999996</v>
      </c>
      <c r="F20" s="23">
        <v>1.1154478000000001</v>
      </c>
      <c r="G20" s="11">
        <v>1.0943719999999999</v>
      </c>
      <c r="H20" s="11">
        <v>1.2574708999999999</v>
      </c>
      <c r="I20" s="23">
        <v>1.288284252</v>
      </c>
      <c r="J20" s="23">
        <v>1.4157758359999999</v>
      </c>
      <c r="K20" s="23">
        <v>0.80100000000000005</v>
      </c>
      <c r="L20" s="23">
        <v>0.83426205699999989</v>
      </c>
      <c r="M20" s="23">
        <v>1.0027844800000001</v>
      </c>
    </row>
    <row r="21" spans="1:13" ht="19.5" x14ac:dyDescent="0.5">
      <c r="A21" s="10" t="s">
        <v>135</v>
      </c>
      <c r="B21" s="11">
        <v>266.24116690899996</v>
      </c>
      <c r="C21" s="11">
        <v>316.85691487199995</v>
      </c>
      <c r="D21" s="11">
        <v>329.67451120800001</v>
      </c>
      <c r="E21" s="11">
        <v>428.64987682999998</v>
      </c>
      <c r="F21" s="23">
        <v>455.73937572199986</v>
      </c>
      <c r="G21" s="11">
        <v>482.76705366899967</v>
      </c>
      <c r="H21" s="11">
        <v>524.05083723100006</v>
      </c>
      <c r="I21" s="23">
        <v>514.03787111400004</v>
      </c>
      <c r="J21" s="23">
        <v>571.19330727299996</v>
      </c>
      <c r="K21" s="23">
        <v>320.08519999999999</v>
      </c>
      <c r="L21" s="23">
        <v>357.00644715599998</v>
      </c>
      <c r="M21" s="23">
        <v>405.77858140799998</v>
      </c>
    </row>
    <row r="22" spans="1:13" ht="19.5" x14ac:dyDescent="0.5">
      <c r="A22" s="10" t="s">
        <v>136</v>
      </c>
      <c r="B22" s="11">
        <v>82.786626593000008</v>
      </c>
      <c r="C22" s="11">
        <v>104.25826463999998</v>
      </c>
      <c r="D22" s="11">
        <v>100.288697359</v>
      </c>
      <c r="E22" s="11">
        <v>112.91651026100001</v>
      </c>
      <c r="F22" s="23">
        <v>130.26995827400003</v>
      </c>
      <c r="G22" s="11">
        <v>144.52274903499986</v>
      </c>
      <c r="H22" s="11">
        <v>170.19884622399999</v>
      </c>
      <c r="I22" s="23">
        <v>177.225730427</v>
      </c>
      <c r="J22" s="23">
        <v>186.04039684899999</v>
      </c>
      <c r="K22" s="23">
        <v>105.5783</v>
      </c>
      <c r="L22" s="23">
        <v>112.57603420800001</v>
      </c>
      <c r="M22" s="23">
        <v>120.25213312999999</v>
      </c>
    </row>
    <row r="23" spans="1:13" ht="19.5" x14ac:dyDescent="0.5">
      <c r="A23" s="10" t="s">
        <v>255</v>
      </c>
      <c r="B23" s="11"/>
      <c r="C23" s="11"/>
      <c r="D23" s="11"/>
      <c r="E23" s="11"/>
      <c r="F23" s="23"/>
      <c r="G23" s="11"/>
      <c r="H23" s="11">
        <v>0</v>
      </c>
      <c r="I23" s="23">
        <v>7.5</v>
      </c>
      <c r="J23" s="23">
        <v>4.5999999999999996</v>
      </c>
      <c r="K23" s="23">
        <v>3.4</v>
      </c>
      <c r="L23" s="23">
        <v>3.3139750000000001</v>
      </c>
      <c r="M23" s="23">
        <v>3.1655332999999999</v>
      </c>
    </row>
    <row r="24" spans="1:13" ht="19.5" x14ac:dyDescent="0.5">
      <c r="A24" s="10" t="s">
        <v>137</v>
      </c>
      <c r="B24" s="11">
        <v>462.68892751999999</v>
      </c>
      <c r="C24" s="11">
        <v>360.06626316899985</v>
      </c>
      <c r="D24" s="11">
        <v>285.009572053</v>
      </c>
      <c r="E24" s="11">
        <v>1089.489243109</v>
      </c>
      <c r="F24" s="23">
        <v>460.53358047000029</v>
      </c>
      <c r="G24" s="11">
        <v>312.24814324800042</v>
      </c>
      <c r="H24" s="11">
        <v>340.02437506399997</v>
      </c>
      <c r="I24" s="23">
        <v>342.70257105100001</v>
      </c>
      <c r="J24" s="23">
        <v>511.09808976099998</v>
      </c>
      <c r="K24" s="23">
        <v>212.58930000000001</v>
      </c>
      <c r="L24" s="23">
        <v>346.34489730400003</v>
      </c>
      <c r="M24" s="23">
        <v>296.64844218499996</v>
      </c>
    </row>
    <row r="25" spans="1:13" ht="19.5" x14ac:dyDescent="0.5">
      <c r="A25" s="44" t="s">
        <v>138</v>
      </c>
      <c r="B25" s="45">
        <v>5068.0799644519993</v>
      </c>
      <c r="C25" s="45">
        <v>5260.5867704290004</v>
      </c>
      <c r="D25" s="45">
        <v>6765.6032841470023</v>
      </c>
      <c r="E25" s="45">
        <v>10229.648840153</v>
      </c>
      <c r="F25" s="35">
        <v>14703.877993830996</v>
      </c>
      <c r="G25" s="45">
        <v>10699.747076705013</v>
      </c>
      <c r="H25" s="45">
        <v>8790.9619790360011</v>
      </c>
      <c r="I25" s="35">
        <v>6121.8374195570004</v>
      </c>
      <c r="J25" s="35">
        <v>6281.4239500079993</v>
      </c>
      <c r="K25" s="35">
        <v>2976.1695999999997</v>
      </c>
      <c r="L25" s="35">
        <v>3002.4533882470005</v>
      </c>
      <c r="M25" s="35">
        <v>4182.4765808699995</v>
      </c>
    </row>
    <row r="26" spans="1:13" ht="19.5" x14ac:dyDescent="0.5">
      <c r="A26" s="10" t="s">
        <v>139</v>
      </c>
      <c r="B26" s="11">
        <v>815.76464111199994</v>
      </c>
      <c r="C26" s="11">
        <v>771.35863599100003</v>
      </c>
      <c r="D26" s="11">
        <v>614.13359314599995</v>
      </c>
      <c r="E26" s="11">
        <v>4481.9388522930012</v>
      </c>
      <c r="F26" s="23">
        <v>9463.9995745049946</v>
      </c>
      <c r="G26" s="11">
        <v>5424.6299373580041</v>
      </c>
      <c r="H26" s="11">
        <v>2858.721471502</v>
      </c>
      <c r="I26" s="23">
        <v>373.21245361899997</v>
      </c>
      <c r="J26" s="23">
        <v>239.63887612399998</v>
      </c>
      <c r="K26" s="23">
        <v>272.57119999999998</v>
      </c>
      <c r="L26" s="23">
        <v>135.45841912700001</v>
      </c>
      <c r="M26" s="23">
        <v>215.68036744699998</v>
      </c>
    </row>
    <row r="27" spans="1:13" ht="19.5" x14ac:dyDescent="0.5">
      <c r="A27" s="10" t="s">
        <v>140</v>
      </c>
      <c r="B27" s="11">
        <v>2549.9093744020001</v>
      </c>
      <c r="C27" s="11">
        <v>2840.6572168269995</v>
      </c>
      <c r="D27" s="11">
        <v>3013.8855163390017</v>
      </c>
      <c r="E27" s="11">
        <v>3793.0379882259995</v>
      </c>
      <c r="F27" s="23">
        <v>3458.7874048169997</v>
      </c>
      <c r="G27" s="11">
        <v>3116.402165533008</v>
      </c>
      <c r="H27" s="11">
        <v>3127.8388811899999</v>
      </c>
      <c r="I27" s="23">
        <v>3239.527399267</v>
      </c>
      <c r="J27" s="23">
        <v>3978.3994241609998</v>
      </c>
      <c r="K27" s="23">
        <v>1541.8932</v>
      </c>
      <c r="L27" s="23">
        <v>1637.3074095079999</v>
      </c>
      <c r="M27" s="23">
        <v>2874.9462405959998</v>
      </c>
    </row>
    <row r="28" spans="1:13" ht="19.5" x14ac:dyDescent="0.5">
      <c r="A28" s="10" t="s">
        <v>141</v>
      </c>
      <c r="B28" s="11">
        <v>335.26629100299999</v>
      </c>
      <c r="C28" s="11">
        <v>411.63572752700003</v>
      </c>
      <c r="D28" s="11">
        <v>418.49899887100003</v>
      </c>
      <c r="E28" s="11">
        <v>430.10655327199993</v>
      </c>
      <c r="F28" s="23">
        <v>420.6509906889998</v>
      </c>
      <c r="G28" s="11">
        <v>239.63060734099989</v>
      </c>
      <c r="H28" s="11">
        <v>281.88525331599999</v>
      </c>
      <c r="I28" s="23">
        <v>231.42119649599999</v>
      </c>
      <c r="J28" s="23">
        <v>250.54627191899999</v>
      </c>
      <c r="K28" s="23">
        <v>53.5505</v>
      </c>
      <c r="L28" s="23">
        <v>76.976334143999992</v>
      </c>
      <c r="M28" s="23">
        <v>68.960325800000007</v>
      </c>
    </row>
    <row r="29" spans="1:13" ht="19.5" x14ac:dyDescent="0.5">
      <c r="A29" s="10" t="s">
        <v>142</v>
      </c>
      <c r="B29" s="11">
        <v>6.1892974209999982</v>
      </c>
      <c r="C29" s="11">
        <v>6.3448348079999999</v>
      </c>
      <c r="D29" s="11">
        <v>7.0336485470000003</v>
      </c>
      <c r="E29" s="11">
        <v>15.982526772</v>
      </c>
      <c r="F29" s="23">
        <v>10.103390743</v>
      </c>
      <c r="G29" s="11">
        <v>9.7307054579999992</v>
      </c>
      <c r="H29" s="11">
        <v>12.314123710000001</v>
      </c>
      <c r="I29" s="23">
        <v>903.22200382599999</v>
      </c>
      <c r="J29" s="23">
        <v>891.96373579900001</v>
      </c>
      <c r="K29" s="23">
        <v>647.87789999999995</v>
      </c>
      <c r="L29" s="23">
        <v>666.72916162799993</v>
      </c>
      <c r="M29" s="23">
        <v>536.19732613799999</v>
      </c>
    </row>
    <row r="30" spans="1:13" ht="19.5" x14ac:dyDescent="0.5">
      <c r="A30" s="10" t="s">
        <v>143</v>
      </c>
      <c r="B30" s="11">
        <v>810.73547431600014</v>
      </c>
      <c r="C30" s="11">
        <v>579.80735498999991</v>
      </c>
      <c r="D30" s="11">
        <v>615.82930418299998</v>
      </c>
      <c r="E30" s="11">
        <v>764.1677515130001</v>
      </c>
      <c r="F30" s="23">
        <v>711.21548525900005</v>
      </c>
      <c r="G30" s="11">
        <v>732.14520539099988</v>
      </c>
      <c r="H30" s="11">
        <v>1011.9670068620001</v>
      </c>
      <c r="I30" s="23">
        <v>15.503794394999998</v>
      </c>
      <c r="J30" s="23">
        <v>47.15313879</v>
      </c>
      <c r="K30" s="23">
        <v>7.4432</v>
      </c>
      <c r="L30" s="23">
        <v>29.505230096999998</v>
      </c>
      <c r="M30" s="23">
        <v>11.637922962000001</v>
      </c>
    </row>
    <row r="31" spans="1:13" ht="19.5" x14ac:dyDescent="0.5">
      <c r="A31" s="10" t="s">
        <v>144</v>
      </c>
      <c r="B31" s="11">
        <v>314.76483812000004</v>
      </c>
      <c r="C31" s="11">
        <v>344.34431275100002</v>
      </c>
      <c r="D31" s="11">
        <v>340.89154789399998</v>
      </c>
      <c r="E31" s="11">
        <v>390.99632988100001</v>
      </c>
      <c r="F31" s="23">
        <v>409.56635775599989</v>
      </c>
      <c r="G31" s="11">
        <v>382.72672990899997</v>
      </c>
      <c r="H31" s="11">
        <v>434.44642076100001</v>
      </c>
      <c r="I31" s="23">
        <v>427.86644851900002</v>
      </c>
      <c r="J31" s="23">
        <v>432.13432081600001</v>
      </c>
      <c r="K31" s="23">
        <v>257.666</v>
      </c>
      <c r="L31" s="23">
        <v>256.71020158099998</v>
      </c>
      <c r="M31" s="23">
        <v>271.74286892600003</v>
      </c>
    </row>
    <row r="32" spans="1:13" ht="19.5" x14ac:dyDescent="0.5">
      <c r="A32" s="10" t="s">
        <v>145</v>
      </c>
      <c r="B32" s="11">
        <v>181.74243016</v>
      </c>
      <c r="C32" s="11">
        <v>164.69484322700001</v>
      </c>
      <c r="D32" s="11">
        <v>175.87543530299999</v>
      </c>
      <c r="E32" s="11">
        <v>285.42119055600006</v>
      </c>
      <c r="F32" s="23">
        <v>214.82292409100003</v>
      </c>
      <c r="G32" s="11">
        <v>152.05008351499995</v>
      </c>
      <c r="H32" s="11">
        <v>142.80367321099999</v>
      </c>
      <c r="I32" s="23">
        <v>172.37325982800002</v>
      </c>
      <c r="J32" s="23">
        <v>252.94056615599999</v>
      </c>
      <c r="K32" s="23">
        <v>105.1743</v>
      </c>
      <c r="L32" s="23">
        <v>98.371183310999996</v>
      </c>
      <c r="M32" s="23">
        <v>134.63277944000001</v>
      </c>
    </row>
    <row r="33" spans="1:13" ht="19.5" x14ac:dyDescent="0.5">
      <c r="A33" s="10" t="s">
        <v>146</v>
      </c>
      <c r="B33" s="11">
        <v>50.574910266000003</v>
      </c>
      <c r="C33" s="11">
        <v>137.187912614</v>
      </c>
      <c r="D33" s="11">
        <v>1573.499847108</v>
      </c>
      <c r="E33" s="11">
        <v>61.520894225000013</v>
      </c>
      <c r="F33" s="23">
        <v>8.5354710199999992</v>
      </c>
      <c r="G33" s="11">
        <v>1.5820931299999998</v>
      </c>
      <c r="H33" s="11">
        <v>39.892364295</v>
      </c>
      <c r="I33" s="23">
        <v>30.739311356999998</v>
      </c>
      <c r="J33" s="23">
        <v>70.27880042999999</v>
      </c>
      <c r="K33" s="23">
        <v>12.3893</v>
      </c>
      <c r="L33" s="23">
        <v>33.668865463000003</v>
      </c>
      <c r="M33" s="23">
        <v>16.289958312</v>
      </c>
    </row>
    <row r="34" spans="1:13" ht="19.5" x14ac:dyDescent="0.5">
      <c r="A34" s="10" t="s">
        <v>147</v>
      </c>
      <c r="B34" s="11">
        <v>3.1327076520000001</v>
      </c>
      <c r="C34" s="11">
        <v>4.5559316939999999</v>
      </c>
      <c r="D34" s="11">
        <v>5.9553927560000002</v>
      </c>
      <c r="E34" s="11">
        <v>6.4767534149999992</v>
      </c>
      <c r="F34" s="23">
        <v>6.1963949509999985</v>
      </c>
      <c r="G34" s="11">
        <v>640.84954907000008</v>
      </c>
      <c r="H34" s="11">
        <v>881.09278418899999</v>
      </c>
      <c r="I34" s="23">
        <v>727.97155224999995</v>
      </c>
      <c r="J34" s="23">
        <v>118.36881581300001</v>
      </c>
      <c r="K34" s="23">
        <v>77.603999999999999</v>
      </c>
      <c r="L34" s="23">
        <v>67.726583388000009</v>
      </c>
      <c r="M34" s="23">
        <v>52.388791249000001</v>
      </c>
    </row>
    <row r="35" spans="1:13" ht="19.5" x14ac:dyDescent="0.5">
      <c r="A35" s="44" t="s">
        <v>148</v>
      </c>
      <c r="B35" s="45">
        <v>152.13535850900004</v>
      </c>
      <c r="C35" s="45">
        <v>281.48530137999995</v>
      </c>
      <c r="D35" s="45">
        <v>250.48127470899996</v>
      </c>
      <c r="E35" s="45">
        <v>296.70616547499998</v>
      </c>
      <c r="F35" s="35">
        <v>256.4066349630001</v>
      </c>
      <c r="G35" s="45">
        <v>232.95836488300017</v>
      </c>
      <c r="H35" s="45">
        <v>140.41273966899999</v>
      </c>
      <c r="I35" s="35">
        <v>101.840719437</v>
      </c>
      <c r="J35" s="35">
        <v>87.370870960999994</v>
      </c>
      <c r="K35" s="35">
        <v>26.956500000000002</v>
      </c>
      <c r="L35" s="35">
        <v>35.951205179999995</v>
      </c>
      <c r="M35" s="35">
        <v>29.750249246999999</v>
      </c>
    </row>
    <row r="36" spans="1:13" ht="19.5" x14ac:dyDescent="0.5">
      <c r="A36" s="10" t="s">
        <v>149</v>
      </c>
      <c r="B36" s="11">
        <v>8.7138927000000006</v>
      </c>
      <c r="C36" s="11">
        <v>3.7281195129999993</v>
      </c>
      <c r="D36" s="11">
        <v>5.5993338899999996</v>
      </c>
      <c r="E36" s="11">
        <v>24.465622755000002</v>
      </c>
      <c r="F36" s="11">
        <v>32.27873555</v>
      </c>
      <c r="G36" s="11">
        <v>0.222495046</v>
      </c>
      <c r="H36" s="11">
        <v>0</v>
      </c>
      <c r="I36" s="11">
        <v>0</v>
      </c>
      <c r="J36" s="11">
        <v>0</v>
      </c>
      <c r="K36" s="11">
        <v>0</v>
      </c>
      <c r="L36" s="11">
        <v>0</v>
      </c>
      <c r="M36" s="11">
        <v>0</v>
      </c>
    </row>
    <row r="37" spans="1:13" s="219" customFormat="1" ht="19.5" x14ac:dyDescent="0.5">
      <c r="A37" s="10" t="s">
        <v>150</v>
      </c>
      <c r="B37" s="11">
        <v>1.847777786</v>
      </c>
      <c r="C37" s="11">
        <v>5.2322144980000003</v>
      </c>
      <c r="D37" s="11">
        <v>10.08786952</v>
      </c>
      <c r="E37" s="11">
        <v>1.5328650149999998</v>
      </c>
      <c r="F37" s="11">
        <v>1.8196842100000001</v>
      </c>
      <c r="G37" s="11">
        <v>2.5594413509999998</v>
      </c>
      <c r="H37" s="11">
        <v>3.1076707489999995</v>
      </c>
      <c r="I37" s="11">
        <v>0.76311486500000003</v>
      </c>
      <c r="J37" s="11">
        <v>1.0573847999999999</v>
      </c>
      <c r="K37" s="11">
        <v>0.441</v>
      </c>
      <c r="L37" s="11">
        <v>0.49491504999999997</v>
      </c>
      <c r="M37" s="11">
        <v>0.685043552</v>
      </c>
    </row>
    <row r="38" spans="1:13" s="219" customFormat="1" ht="19.5" x14ac:dyDescent="0.5">
      <c r="A38" s="10" t="s">
        <v>263</v>
      </c>
      <c r="B38" s="11"/>
      <c r="C38" s="11"/>
      <c r="D38" s="11"/>
      <c r="E38" s="11"/>
      <c r="F38" s="11"/>
      <c r="G38" s="11"/>
      <c r="H38" s="11">
        <v>0</v>
      </c>
      <c r="I38" s="11">
        <v>0</v>
      </c>
      <c r="J38" s="11">
        <v>0</v>
      </c>
      <c r="K38" s="11">
        <v>0</v>
      </c>
      <c r="L38" s="11">
        <v>0</v>
      </c>
      <c r="M38" s="11">
        <v>0</v>
      </c>
    </row>
    <row r="39" spans="1:13" s="219" customFormat="1" ht="19.5" x14ac:dyDescent="0.5">
      <c r="A39" s="10" t="s">
        <v>151</v>
      </c>
      <c r="B39" s="11">
        <v>2.6280553899999997</v>
      </c>
      <c r="C39" s="11">
        <v>0</v>
      </c>
      <c r="D39" s="11">
        <v>0</v>
      </c>
      <c r="E39" s="11">
        <v>0</v>
      </c>
      <c r="F39" s="11">
        <v>0</v>
      </c>
      <c r="G39" s="11">
        <v>1.276641852</v>
      </c>
      <c r="H39" s="11">
        <v>0.17564895799999999</v>
      </c>
      <c r="I39" s="11">
        <v>0.54757577000000002</v>
      </c>
      <c r="J39" s="11">
        <v>2.1302492289999999</v>
      </c>
      <c r="K39" s="11">
        <v>9.8199999999999996E-2</v>
      </c>
      <c r="L39" s="11">
        <v>0.72862790999999993</v>
      </c>
      <c r="M39" s="11">
        <v>1.8234744109999999</v>
      </c>
    </row>
    <row r="40" spans="1:13" ht="19.5" x14ac:dyDescent="0.5">
      <c r="A40" s="10" t="s">
        <v>152</v>
      </c>
      <c r="B40" s="11">
        <v>0</v>
      </c>
      <c r="C40" s="11">
        <v>0</v>
      </c>
      <c r="D40" s="11">
        <v>1.943233725</v>
      </c>
      <c r="E40" s="11">
        <v>1.9772830670000001</v>
      </c>
      <c r="F40" s="11">
        <v>1.9692378180000003</v>
      </c>
      <c r="G40" s="11">
        <v>228.89978663400021</v>
      </c>
      <c r="H40" s="11">
        <v>1.1748346010000001</v>
      </c>
      <c r="I40" s="11">
        <v>4.3555102449999996</v>
      </c>
      <c r="J40" s="11">
        <v>3.9966204400000001</v>
      </c>
      <c r="K40" s="11">
        <v>2.3246000000000002</v>
      </c>
      <c r="L40" s="11">
        <v>2.0403058540000001</v>
      </c>
      <c r="M40" s="11">
        <v>1.7319382999999999</v>
      </c>
    </row>
    <row r="41" spans="1:13" ht="19.5" x14ac:dyDescent="0.5">
      <c r="A41" s="10" t="s">
        <v>153</v>
      </c>
      <c r="B41" s="11">
        <v>138.94563263300003</v>
      </c>
      <c r="C41" s="11">
        <v>272.52496736899997</v>
      </c>
      <c r="D41" s="11">
        <v>232.85083757399997</v>
      </c>
      <c r="E41" s="11">
        <v>268.73039463800001</v>
      </c>
      <c r="F41" s="11">
        <v>220.33897738500008</v>
      </c>
      <c r="G41" s="11">
        <v>617.25536369999986</v>
      </c>
      <c r="H41" s="11">
        <v>135.954585361</v>
      </c>
      <c r="I41" s="11">
        <v>96.174518556999999</v>
      </c>
      <c r="J41" s="11">
        <v>80.186616491999999</v>
      </c>
      <c r="K41" s="11">
        <v>24.092700000000001</v>
      </c>
      <c r="L41" s="11">
        <v>32.687356365999996</v>
      </c>
      <c r="M41" s="11">
        <v>25.509792984000001</v>
      </c>
    </row>
    <row r="42" spans="1:13" ht="19.5" x14ac:dyDescent="0.5">
      <c r="A42" s="44" t="s">
        <v>154</v>
      </c>
      <c r="B42" s="45">
        <v>604.64380926999991</v>
      </c>
      <c r="C42" s="45">
        <v>238.94065193100005</v>
      </c>
      <c r="D42" s="45">
        <v>312.47250191899997</v>
      </c>
      <c r="E42" s="45">
        <v>494.989504899</v>
      </c>
      <c r="F42" s="35">
        <v>792.29931237600022</v>
      </c>
      <c r="G42" s="45">
        <v>525.72962067599985</v>
      </c>
      <c r="H42" s="45">
        <v>451.27826271700002</v>
      </c>
      <c r="I42" s="35">
        <v>325.84030024200001</v>
      </c>
      <c r="J42" s="35">
        <v>182.37022557500001</v>
      </c>
      <c r="K42" s="35">
        <v>216.87879999999998</v>
      </c>
      <c r="L42" s="35">
        <v>109.533862008</v>
      </c>
      <c r="M42" s="35">
        <v>104.05050807200001</v>
      </c>
    </row>
    <row r="43" spans="1:13" ht="19.5" x14ac:dyDescent="0.5">
      <c r="A43" s="10" t="s">
        <v>155</v>
      </c>
      <c r="B43" s="11">
        <v>110.679389548</v>
      </c>
      <c r="C43" s="11">
        <v>98.521586568000004</v>
      </c>
      <c r="D43" s="11">
        <v>125.60125567</v>
      </c>
      <c r="E43" s="11">
        <v>200.64878517400001</v>
      </c>
      <c r="F43" s="23">
        <v>551.28936439400013</v>
      </c>
      <c r="G43" s="11">
        <v>35.089124853000008</v>
      </c>
      <c r="H43" s="11">
        <v>360.79268824299999</v>
      </c>
      <c r="I43" s="23">
        <v>228.15087685400002</v>
      </c>
      <c r="J43" s="23">
        <v>80.662763753999997</v>
      </c>
      <c r="K43" s="23">
        <v>164.90559999999999</v>
      </c>
      <c r="L43" s="23">
        <v>54.044305056999995</v>
      </c>
      <c r="M43" s="23">
        <v>48.701065450999998</v>
      </c>
    </row>
    <row r="44" spans="1:13" ht="19.5" x14ac:dyDescent="0.5">
      <c r="A44" s="10" t="s">
        <v>156</v>
      </c>
      <c r="B44" s="11">
        <v>0</v>
      </c>
      <c r="C44" s="11">
        <v>25.222085179</v>
      </c>
      <c r="D44" s="11">
        <v>67.94709293199999</v>
      </c>
      <c r="E44" s="11">
        <v>152.58278193199996</v>
      </c>
      <c r="F44" s="23">
        <v>77.334736314000011</v>
      </c>
      <c r="G44" s="11">
        <v>49.505964527000003</v>
      </c>
      <c r="H44" s="11">
        <v>26.951108776000002</v>
      </c>
      <c r="I44" s="23">
        <v>27.690271857000003</v>
      </c>
      <c r="J44" s="23">
        <v>25.159184828000001</v>
      </c>
      <c r="K44" s="23">
        <v>9.5365000000000002</v>
      </c>
      <c r="L44" s="23">
        <v>9.6302215620000009</v>
      </c>
      <c r="M44" s="23">
        <v>8.4053241150000009</v>
      </c>
    </row>
    <row r="45" spans="1:13" ht="19.5" x14ac:dyDescent="0.5">
      <c r="A45" s="10" t="s">
        <v>157</v>
      </c>
      <c r="B45" s="11">
        <v>465.944004732</v>
      </c>
      <c r="C45" s="11">
        <v>107.10512693300004</v>
      </c>
      <c r="D45" s="11">
        <v>111.29959154700001</v>
      </c>
      <c r="E45" s="11">
        <v>133.62971309500003</v>
      </c>
      <c r="F45" s="23">
        <v>153.1580522270001</v>
      </c>
      <c r="G45" s="11">
        <v>6.9306536439999986</v>
      </c>
      <c r="H45" s="11">
        <v>55.929238935000001</v>
      </c>
      <c r="I45" s="23">
        <v>61.256997900999998</v>
      </c>
      <c r="J45" s="23">
        <v>67.158797084</v>
      </c>
      <c r="K45" s="23">
        <v>37.171599999999998</v>
      </c>
      <c r="L45" s="23">
        <v>40.405551793000001</v>
      </c>
      <c r="M45" s="23">
        <v>41.075536888000002</v>
      </c>
    </row>
    <row r="46" spans="1:13" ht="19.5" x14ac:dyDescent="0.5">
      <c r="A46" s="10" t="s">
        <v>256</v>
      </c>
      <c r="B46" s="11"/>
      <c r="C46" s="11"/>
      <c r="D46" s="11"/>
      <c r="E46" s="11"/>
      <c r="F46" s="23"/>
      <c r="G46" s="11"/>
      <c r="H46" s="11">
        <v>0</v>
      </c>
      <c r="I46" s="23">
        <v>0</v>
      </c>
      <c r="J46" s="23">
        <v>0</v>
      </c>
      <c r="K46" s="23">
        <v>0</v>
      </c>
      <c r="L46" s="23">
        <v>0</v>
      </c>
      <c r="M46" s="23">
        <v>0</v>
      </c>
    </row>
    <row r="47" spans="1:13" ht="19.5" x14ac:dyDescent="0.5">
      <c r="A47" s="10" t="s">
        <v>158</v>
      </c>
      <c r="B47" s="11">
        <v>28.020414989999999</v>
      </c>
      <c r="C47" s="11">
        <v>8.0918532509999999</v>
      </c>
      <c r="D47" s="11">
        <v>7.6245617700000015</v>
      </c>
      <c r="E47" s="11">
        <v>8.1282246980000004</v>
      </c>
      <c r="F47" s="23">
        <v>10.517159441</v>
      </c>
      <c r="G47" s="11">
        <v>2993.0735937099948</v>
      </c>
      <c r="H47" s="11">
        <v>7.6052267629999992</v>
      </c>
      <c r="I47" s="23">
        <v>8.7421536300000007</v>
      </c>
      <c r="J47" s="23">
        <v>9.3894799090000003</v>
      </c>
      <c r="K47" s="23">
        <v>5.2651000000000003</v>
      </c>
      <c r="L47" s="23">
        <v>5.4537835960000001</v>
      </c>
      <c r="M47" s="23">
        <v>5.8685816180000003</v>
      </c>
    </row>
    <row r="48" spans="1:13" ht="19.5" x14ac:dyDescent="0.5">
      <c r="A48" s="44" t="s">
        <v>159</v>
      </c>
      <c r="B48" s="45">
        <v>2336.1982359940002</v>
      </c>
      <c r="C48" s="45">
        <v>2618.8389725699999</v>
      </c>
      <c r="D48" s="45">
        <v>3043.3554007080002</v>
      </c>
      <c r="E48" s="45">
        <v>3931.2419289739996</v>
      </c>
      <c r="F48" s="35">
        <v>2906.6877179769995</v>
      </c>
      <c r="G48" s="45">
        <v>2993.0735937099998</v>
      </c>
      <c r="H48" s="45">
        <v>3272.9840461879994</v>
      </c>
      <c r="I48" s="35">
        <v>4160.0016900449991</v>
      </c>
      <c r="J48" s="35">
        <v>6014.7941354560007</v>
      </c>
      <c r="K48" s="35">
        <v>2001.8431999999998</v>
      </c>
      <c r="L48" s="35">
        <v>2729.4854203780005</v>
      </c>
      <c r="M48" s="35">
        <v>2177.315252675</v>
      </c>
    </row>
    <row r="49" spans="1:13" ht="19.5" x14ac:dyDescent="0.5">
      <c r="A49" s="10" t="s">
        <v>160</v>
      </c>
      <c r="B49" s="11">
        <v>47.801789754000005</v>
      </c>
      <c r="C49" s="11">
        <v>15.794312100000003</v>
      </c>
      <c r="D49" s="11">
        <v>13.071965151999999</v>
      </c>
      <c r="E49" s="11">
        <v>21.536654661</v>
      </c>
      <c r="F49" s="23">
        <v>19.617574932</v>
      </c>
      <c r="G49" s="11">
        <v>299.54050775500002</v>
      </c>
      <c r="H49" s="11">
        <v>14.279659005000003</v>
      </c>
      <c r="I49" s="23">
        <v>17.749315927000001</v>
      </c>
      <c r="J49" s="23">
        <v>15.146720727000002</v>
      </c>
      <c r="K49" s="23">
        <v>7.9789000000000003</v>
      </c>
      <c r="L49" s="23">
        <v>7.7755438899999998</v>
      </c>
      <c r="M49" s="23">
        <v>8.9189615750000009</v>
      </c>
    </row>
    <row r="50" spans="1:13" ht="19.5" x14ac:dyDescent="0.5">
      <c r="A50" s="10" t="s">
        <v>161</v>
      </c>
      <c r="B50" s="11">
        <v>189.92152660499994</v>
      </c>
      <c r="C50" s="11">
        <v>168.12447922799998</v>
      </c>
      <c r="D50" s="11">
        <v>410.14232515800001</v>
      </c>
      <c r="E50" s="11">
        <v>326.37863658900005</v>
      </c>
      <c r="F50" s="23">
        <v>256.88798217499999</v>
      </c>
      <c r="G50" s="11">
        <v>1916.5697670119948</v>
      </c>
      <c r="H50" s="11">
        <v>579.8734909399999</v>
      </c>
      <c r="I50" s="23">
        <v>1167.920727637</v>
      </c>
      <c r="J50" s="23">
        <v>2233.2027455140001</v>
      </c>
      <c r="K50" s="23">
        <v>336.3818</v>
      </c>
      <c r="L50" s="23">
        <v>786.39117189399997</v>
      </c>
      <c r="M50" s="23">
        <v>36.437898799000003</v>
      </c>
    </row>
    <row r="51" spans="1:13" ht="19.5" x14ac:dyDescent="0.5">
      <c r="A51" s="10" t="s">
        <v>162</v>
      </c>
      <c r="B51" s="11">
        <v>859.46812457500005</v>
      </c>
      <c r="C51" s="11">
        <v>1128.1914354330002</v>
      </c>
      <c r="D51" s="11">
        <v>1160.6132301520001</v>
      </c>
      <c r="E51" s="11">
        <v>1533.39997685</v>
      </c>
      <c r="F51" s="23">
        <v>1584.647881442</v>
      </c>
      <c r="G51" s="11">
        <v>394.40539475200012</v>
      </c>
      <c r="H51" s="11">
        <v>1720.6494676119996</v>
      </c>
      <c r="I51" s="23">
        <v>1739.7376901439998</v>
      </c>
      <c r="J51" s="23">
        <v>2374.9934318279998</v>
      </c>
      <c r="K51" s="23">
        <v>994.11860000000001</v>
      </c>
      <c r="L51" s="23">
        <v>1232.62921327</v>
      </c>
      <c r="M51" s="23">
        <v>1154.8210833139999</v>
      </c>
    </row>
    <row r="52" spans="1:13" ht="19.5" x14ac:dyDescent="0.5">
      <c r="A52" s="10" t="s">
        <v>163</v>
      </c>
      <c r="B52" s="11">
        <v>1010.6505891290001</v>
      </c>
      <c r="C52" s="11">
        <v>1077.3096680149997</v>
      </c>
      <c r="D52" s="11">
        <v>1159.5302701540004</v>
      </c>
      <c r="E52" s="11">
        <v>1536.9138891919997</v>
      </c>
      <c r="F52" s="23">
        <v>614.30605625899977</v>
      </c>
      <c r="G52" s="11">
        <v>365.48049528999991</v>
      </c>
      <c r="H52" s="11">
        <v>789.42690768599994</v>
      </c>
      <c r="I52" s="23">
        <v>1053.7400653909999</v>
      </c>
      <c r="J52" s="23">
        <v>1143.0641154049999</v>
      </c>
      <c r="K52" s="23">
        <v>511.91410000000002</v>
      </c>
      <c r="L52" s="23">
        <v>536.36369224999999</v>
      </c>
      <c r="M52" s="23">
        <v>867.20338272399999</v>
      </c>
    </row>
    <row r="53" spans="1:13" ht="19.5" x14ac:dyDescent="0.5">
      <c r="A53" s="10" t="s">
        <v>164</v>
      </c>
      <c r="B53" s="11">
        <v>228.35620593099995</v>
      </c>
      <c r="C53" s="11">
        <v>229.419077794</v>
      </c>
      <c r="D53" s="11">
        <v>299.99761009199995</v>
      </c>
      <c r="E53" s="11">
        <v>463.01277168200005</v>
      </c>
      <c r="F53" s="23">
        <v>332.35702316900006</v>
      </c>
      <c r="G53" s="11">
        <v>382.70075844900003</v>
      </c>
      <c r="H53" s="11">
        <v>135.032753676</v>
      </c>
      <c r="I53" s="23">
        <v>152.26351018</v>
      </c>
      <c r="J53" s="23">
        <v>212.830235405</v>
      </c>
      <c r="K53" s="23">
        <v>83.419700000000006</v>
      </c>
      <c r="L53" s="23">
        <v>146.354506985</v>
      </c>
      <c r="M53" s="23">
        <v>85.700430675999996</v>
      </c>
    </row>
    <row r="54" spans="1:13" ht="19.5" x14ac:dyDescent="0.5">
      <c r="A54" s="10" t="s">
        <v>165</v>
      </c>
      <c r="B54" s="11">
        <v>0</v>
      </c>
      <c r="C54" s="11">
        <v>0</v>
      </c>
      <c r="D54" s="11">
        <v>0</v>
      </c>
      <c r="E54" s="11">
        <v>50</v>
      </c>
      <c r="F54" s="23">
        <v>98.871200000000002</v>
      </c>
      <c r="G54" s="11">
        <v>150.10494999899998</v>
      </c>
      <c r="H54" s="11">
        <v>33.721767268999997</v>
      </c>
      <c r="I54" s="23">
        <v>28.590380765999999</v>
      </c>
      <c r="J54" s="23">
        <v>35.556886577</v>
      </c>
      <c r="K54" s="23">
        <v>68.030100000000004</v>
      </c>
      <c r="L54" s="23">
        <v>19.971292089000002</v>
      </c>
      <c r="M54" s="23">
        <v>24.233495587</v>
      </c>
    </row>
    <row r="55" spans="1:13" ht="19.5" x14ac:dyDescent="0.5">
      <c r="A55" s="44" t="s">
        <v>166</v>
      </c>
      <c r="B55" s="45">
        <v>360.64012518499993</v>
      </c>
      <c r="C55" s="45">
        <v>298.71146514999992</v>
      </c>
      <c r="D55" s="45">
        <v>355.78418974400006</v>
      </c>
      <c r="E55" s="45">
        <v>501.77108700900004</v>
      </c>
      <c r="F55" s="35">
        <v>467.55389944399997</v>
      </c>
      <c r="G55" s="45">
        <v>202.82595613000007</v>
      </c>
      <c r="H55" s="45">
        <v>435.15545700499996</v>
      </c>
      <c r="I55" s="35">
        <v>314.69651409299996</v>
      </c>
      <c r="J55" s="35">
        <v>400.43391895199994</v>
      </c>
      <c r="K55" s="35">
        <v>217.28189999999998</v>
      </c>
      <c r="L55" s="35">
        <v>189.30470661799998</v>
      </c>
      <c r="M55" s="35">
        <v>251.05638089900003</v>
      </c>
    </row>
    <row r="56" spans="1:13" ht="19.5" x14ac:dyDescent="0.5">
      <c r="A56" s="10" t="s">
        <v>167</v>
      </c>
      <c r="B56" s="11">
        <v>118.250589956</v>
      </c>
      <c r="C56" s="11">
        <v>142.60477780100001</v>
      </c>
      <c r="D56" s="11">
        <v>186.17420695100003</v>
      </c>
      <c r="E56" s="11">
        <v>215.827834158</v>
      </c>
      <c r="F56" s="23">
        <v>214.17523855899998</v>
      </c>
      <c r="G56" s="11">
        <v>24.370886599999999</v>
      </c>
      <c r="H56" s="11">
        <v>233.63770259099996</v>
      </c>
      <c r="I56" s="23">
        <v>81.317197996000004</v>
      </c>
      <c r="J56" s="23">
        <v>96.991625862999996</v>
      </c>
      <c r="K56" s="23">
        <v>46.374099999999999</v>
      </c>
      <c r="L56" s="23">
        <v>43.190113912000001</v>
      </c>
      <c r="M56" s="23">
        <v>99.963660891000004</v>
      </c>
    </row>
    <row r="57" spans="1:13" ht="19.5" x14ac:dyDescent="0.5">
      <c r="A57" s="10" t="s">
        <v>168</v>
      </c>
      <c r="B57" s="11">
        <v>221.31313379799997</v>
      </c>
      <c r="C57" s="11">
        <v>131.50587702899998</v>
      </c>
      <c r="D57" s="11">
        <v>147.35978676800002</v>
      </c>
      <c r="E57" s="11">
        <v>256.43203473599999</v>
      </c>
      <c r="F57" s="23">
        <v>218.98524366699996</v>
      </c>
      <c r="G57" s="11">
        <v>5.3989657200000005</v>
      </c>
      <c r="H57" s="11">
        <v>171.31076998399999</v>
      </c>
      <c r="I57" s="23">
        <v>210.63484562499997</v>
      </c>
      <c r="J57" s="23">
        <v>254.79258865999998</v>
      </c>
      <c r="K57" s="23">
        <v>157.7362</v>
      </c>
      <c r="L57" s="23">
        <v>131.596771012</v>
      </c>
      <c r="M57" s="23">
        <v>132.26030828099999</v>
      </c>
    </row>
    <row r="58" spans="1:13" ht="19.5" x14ac:dyDescent="0.5">
      <c r="A58" s="10" t="s">
        <v>169</v>
      </c>
      <c r="B58" s="11">
        <v>21.076401431000001</v>
      </c>
      <c r="C58" s="11">
        <v>24.600810319999997</v>
      </c>
      <c r="D58" s="11">
        <v>22.250196025000001</v>
      </c>
      <c r="E58" s="11">
        <v>29.511218115000002</v>
      </c>
      <c r="F58" s="23">
        <v>27.751829818000008</v>
      </c>
      <c r="G58" s="11">
        <v>3605.2006393599991</v>
      </c>
      <c r="H58" s="11">
        <v>25.573700859999999</v>
      </c>
      <c r="I58" s="23">
        <v>17.318741091</v>
      </c>
      <c r="J58" s="23">
        <v>44.167332719999997</v>
      </c>
      <c r="K58" s="23">
        <v>10.650600000000001</v>
      </c>
      <c r="L58" s="23">
        <v>12.024016335000001</v>
      </c>
      <c r="M58" s="23">
        <v>15.827044256999999</v>
      </c>
    </row>
    <row r="59" spans="1:13" ht="19.5" x14ac:dyDescent="0.5">
      <c r="A59" s="10" t="s">
        <v>257</v>
      </c>
      <c r="B59" s="11"/>
      <c r="C59" s="11"/>
      <c r="D59" s="11"/>
      <c r="E59" s="11"/>
      <c r="F59" s="23"/>
      <c r="G59" s="11"/>
      <c r="H59" s="11">
        <v>0</v>
      </c>
      <c r="I59" s="23">
        <v>0</v>
      </c>
      <c r="J59" s="23">
        <v>0</v>
      </c>
      <c r="K59" s="23">
        <v>0</v>
      </c>
      <c r="L59" s="23">
        <v>0</v>
      </c>
      <c r="M59" s="23">
        <v>0</v>
      </c>
    </row>
    <row r="60" spans="1:13" ht="19.5" x14ac:dyDescent="0.5">
      <c r="A60" s="10" t="s">
        <v>170</v>
      </c>
      <c r="B60" s="11">
        <v>0</v>
      </c>
      <c r="C60" s="11">
        <v>0</v>
      </c>
      <c r="D60" s="11">
        <v>0</v>
      </c>
      <c r="E60" s="11">
        <v>0</v>
      </c>
      <c r="F60" s="23">
        <v>6.6415873999999997</v>
      </c>
      <c r="G60" s="11">
        <v>2.4649981549999995</v>
      </c>
      <c r="H60" s="11">
        <v>4.6332835700000006</v>
      </c>
      <c r="I60" s="23">
        <v>5.425729381</v>
      </c>
      <c r="J60" s="23">
        <v>4.4823717090000006</v>
      </c>
      <c r="K60" s="23">
        <v>2.5209999999999999</v>
      </c>
      <c r="L60" s="23">
        <v>2.493805359</v>
      </c>
      <c r="M60" s="23">
        <v>3.0053674699999999</v>
      </c>
    </row>
    <row r="61" spans="1:13" ht="19.5" x14ac:dyDescent="0.5">
      <c r="A61" s="44" t="s">
        <v>171</v>
      </c>
      <c r="B61" s="45">
        <v>7769.9267151539989</v>
      </c>
      <c r="C61" s="45">
        <v>7974.4811039270007</v>
      </c>
      <c r="D61" s="45">
        <v>9045.6232063390016</v>
      </c>
      <c r="E61" s="45">
        <v>10835.285583218998</v>
      </c>
      <c r="F61" s="35">
        <v>4477.5213250240004</v>
      </c>
      <c r="G61" s="45">
        <v>244.12397737500001</v>
      </c>
      <c r="H61" s="45">
        <v>3925.5267338459998</v>
      </c>
      <c r="I61" s="35">
        <v>3681.0230471939999</v>
      </c>
      <c r="J61" s="35">
        <v>4245.7682645699997</v>
      </c>
      <c r="K61" s="35">
        <v>2273.6997999999999</v>
      </c>
      <c r="L61" s="35">
        <v>2929.6981181660003</v>
      </c>
      <c r="M61" s="35">
        <v>3106.3528843129993</v>
      </c>
    </row>
    <row r="62" spans="1:13" ht="19.5" x14ac:dyDescent="0.5">
      <c r="A62" s="10" t="s">
        <v>172</v>
      </c>
      <c r="B62" s="11">
        <v>2540.056417756</v>
      </c>
      <c r="C62" s="11">
        <v>2836.2393888409997</v>
      </c>
      <c r="D62" s="11">
        <v>2845.616938782</v>
      </c>
      <c r="E62" s="11">
        <v>4426.7785863690005</v>
      </c>
      <c r="F62" s="23">
        <v>35.420711609999991</v>
      </c>
      <c r="G62" s="11">
        <v>3177.224783797999</v>
      </c>
      <c r="H62" s="11">
        <v>42.289050982999996</v>
      </c>
      <c r="I62" s="23">
        <v>44.161412964</v>
      </c>
      <c r="J62" s="23">
        <v>44.492115508999994</v>
      </c>
      <c r="K62" s="23">
        <v>13.520799999999999</v>
      </c>
      <c r="L62" s="23">
        <v>12.225168903</v>
      </c>
      <c r="M62" s="23">
        <v>20.398860826</v>
      </c>
    </row>
    <row r="63" spans="1:13" ht="19.5" x14ac:dyDescent="0.5">
      <c r="A63" s="10" t="s">
        <v>173</v>
      </c>
      <c r="B63" s="11">
        <v>1296.7920329240001</v>
      </c>
      <c r="C63" s="11">
        <v>1424.9103367580001</v>
      </c>
      <c r="D63" s="11">
        <v>1437.5108393389999</v>
      </c>
      <c r="E63" s="11">
        <v>1158.7974536070001</v>
      </c>
      <c r="F63" s="23">
        <v>0</v>
      </c>
      <c r="G63" s="11">
        <v>1.4995618819999998</v>
      </c>
      <c r="H63" s="11">
        <v>0</v>
      </c>
      <c r="I63" s="23">
        <v>0</v>
      </c>
      <c r="J63" s="23">
        <v>0</v>
      </c>
      <c r="K63" s="23">
        <v>0</v>
      </c>
      <c r="L63" s="23">
        <v>0</v>
      </c>
      <c r="M63" s="23">
        <v>0</v>
      </c>
    </row>
    <row r="64" spans="1:13" ht="19.5" x14ac:dyDescent="0.5">
      <c r="A64" s="72" t="s">
        <v>264</v>
      </c>
      <c r="B64" s="11"/>
      <c r="C64" s="11"/>
      <c r="D64" s="11"/>
      <c r="E64" s="11"/>
      <c r="F64" s="23"/>
      <c r="G64" s="11"/>
      <c r="H64" s="11">
        <v>0</v>
      </c>
      <c r="I64" s="23">
        <v>0</v>
      </c>
      <c r="J64" s="23">
        <v>0</v>
      </c>
      <c r="K64" s="23">
        <v>0</v>
      </c>
      <c r="L64" s="23">
        <v>0</v>
      </c>
      <c r="M64" s="23">
        <v>0</v>
      </c>
    </row>
    <row r="65" spans="1:13" ht="19.5" x14ac:dyDescent="0.5">
      <c r="A65" s="10" t="s">
        <v>174</v>
      </c>
      <c r="B65" s="11">
        <v>2168.9125652209996</v>
      </c>
      <c r="C65" s="11">
        <v>2036.9989809250001</v>
      </c>
      <c r="D65" s="11">
        <v>2745.7632123670005</v>
      </c>
      <c r="E65" s="11">
        <v>2854.7144722569992</v>
      </c>
      <c r="F65" s="23">
        <v>1999.3418753409999</v>
      </c>
      <c r="G65" s="11">
        <v>179.88731815000003</v>
      </c>
      <c r="H65" s="11">
        <v>168.82084701800002</v>
      </c>
      <c r="I65" s="23">
        <v>135.16307586300002</v>
      </c>
      <c r="J65" s="23">
        <v>142.33026572700001</v>
      </c>
      <c r="K65" s="23">
        <v>71.419700000000006</v>
      </c>
      <c r="L65" s="23">
        <v>46.592671700000004</v>
      </c>
      <c r="M65" s="23">
        <v>53.874214700000003</v>
      </c>
    </row>
    <row r="66" spans="1:13" ht="19.5" x14ac:dyDescent="0.5">
      <c r="A66" s="10" t="s">
        <v>175</v>
      </c>
      <c r="B66" s="11">
        <v>1676.1261070720002</v>
      </c>
      <c r="C66" s="11">
        <v>1546.951845545</v>
      </c>
      <c r="D66" s="11">
        <v>1830.3997765700005</v>
      </c>
      <c r="E66" s="11">
        <v>2256.527912865</v>
      </c>
      <c r="F66" s="23">
        <v>2401.7675512590004</v>
      </c>
      <c r="G66" s="11">
        <v>4216.3640449499999</v>
      </c>
      <c r="H66" s="11">
        <v>3363.3201255699996</v>
      </c>
      <c r="I66" s="23">
        <v>3267.5802106269998</v>
      </c>
      <c r="J66" s="23">
        <v>3864.6254310429999</v>
      </c>
      <c r="K66" s="23">
        <v>2116.4521</v>
      </c>
      <c r="L66" s="23">
        <v>2831.3951183710001</v>
      </c>
      <c r="M66" s="23">
        <v>2901.9937677479998</v>
      </c>
    </row>
    <row r="67" spans="1:13" ht="19.5" x14ac:dyDescent="0.5">
      <c r="A67" s="10" t="s">
        <v>212</v>
      </c>
      <c r="B67" s="23">
        <v>0</v>
      </c>
      <c r="C67" s="23">
        <v>0</v>
      </c>
      <c r="D67" s="23">
        <v>0</v>
      </c>
      <c r="E67" s="23">
        <v>0</v>
      </c>
      <c r="F67" s="23">
        <v>0</v>
      </c>
      <c r="G67" s="11">
        <v>27.482479437000006</v>
      </c>
      <c r="H67" s="11">
        <v>1.684450566</v>
      </c>
      <c r="I67" s="23">
        <v>1.803832256</v>
      </c>
      <c r="J67" s="23">
        <v>1.9065379059999998</v>
      </c>
      <c r="K67" s="23">
        <v>1.2241</v>
      </c>
      <c r="L67" s="23">
        <v>1.2492788259999998</v>
      </c>
      <c r="M67" s="23">
        <v>36.074762724000003</v>
      </c>
    </row>
    <row r="68" spans="1:13" ht="19.5" x14ac:dyDescent="0.5">
      <c r="A68" s="10" t="s">
        <v>176</v>
      </c>
      <c r="B68" s="11">
        <v>88.039592181000003</v>
      </c>
      <c r="C68" s="11">
        <v>129.38055185799999</v>
      </c>
      <c r="D68" s="11">
        <v>186.33243928099998</v>
      </c>
      <c r="E68" s="11">
        <v>138.46715812100001</v>
      </c>
      <c r="F68" s="23">
        <v>40.991186813999995</v>
      </c>
      <c r="G68" s="11">
        <v>228.25184328199987</v>
      </c>
      <c r="H68" s="11">
        <v>349.41225970900001</v>
      </c>
      <c r="I68" s="23">
        <v>232.314515484</v>
      </c>
      <c r="J68" s="23">
        <v>192.413914385</v>
      </c>
      <c r="K68" s="23">
        <v>71.083100000000002</v>
      </c>
      <c r="L68" s="23">
        <v>38.235880365999996</v>
      </c>
      <c r="M68" s="23">
        <v>94.011278314999998</v>
      </c>
    </row>
    <row r="69" spans="1:13" ht="19.5" x14ac:dyDescent="0.5">
      <c r="A69" s="44" t="s">
        <v>177</v>
      </c>
      <c r="B69" s="45">
        <v>1229.7654758499998</v>
      </c>
      <c r="C69" s="45">
        <v>1477.629045465</v>
      </c>
      <c r="D69" s="45">
        <v>1990.5423299619999</v>
      </c>
      <c r="E69" s="45">
        <v>3800.3285076910001</v>
      </c>
      <c r="F69" s="35">
        <v>3930.7055134409998</v>
      </c>
      <c r="G69" s="45">
        <v>3919.4487506770006</v>
      </c>
      <c r="H69" s="45">
        <v>6683.4188006979994</v>
      </c>
      <c r="I69" s="35">
        <v>12200.970981981998</v>
      </c>
      <c r="J69" s="35">
        <v>16850.773784459998</v>
      </c>
      <c r="K69" s="35">
        <v>6336.335</v>
      </c>
      <c r="L69" s="35">
        <v>9362.7494210350014</v>
      </c>
      <c r="M69" s="35">
        <v>9949.1299515999999</v>
      </c>
    </row>
    <row r="70" spans="1:13" ht="19.5" x14ac:dyDescent="0.5">
      <c r="A70" s="10" t="s">
        <v>258</v>
      </c>
      <c r="B70" s="45"/>
      <c r="C70" s="45"/>
      <c r="D70" s="45"/>
      <c r="E70" s="45"/>
      <c r="F70" s="35"/>
      <c r="G70" s="45"/>
      <c r="H70" s="11">
        <v>0</v>
      </c>
      <c r="I70" s="23">
        <v>0</v>
      </c>
      <c r="J70" s="23">
        <v>0</v>
      </c>
      <c r="K70" s="23">
        <v>0</v>
      </c>
      <c r="L70" s="23">
        <v>0</v>
      </c>
      <c r="M70" s="23">
        <v>0</v>
      </c>
    </row>
    <row r="71" spans="1:13" ht="19.5" x14ac:dyDescent="0.5">
      <c r="A71" s="10" t="s">
        <v>178</v>
      </c>
      <c r="B71" s="11">
        <v>33.808020730000003</v>
      </c>
      <c r="C71" s="11">
        <v>73.239636795999985</v>
      </c>
      <c r="D71" s="11">
        <v>173.534776179</v>
      </c>
      <c r="E71" s="11">
        <v>106.60672379</v>
      </c>
      <c r="F71" s="23">
        <v>35.138135900000002</v>
      </c>
      <c r="G71" s="11">
        <v>8.1680808339999995</v>
      </c>
      <c r="H71" s="11">
        <v>1.35723371</v>
      </c>
      <c r="I71" s="23">
        <v>0</v>
      </c>
      <c r="J71" s="23">
        <v>0</v>
      </c>
      <c r="K71" s="23">
        <v>0</v>
      </c>
      <c r="L71" s="23">
        <v>0</v>
      </c>
      <c r="M71" s="23">
        <v>0</v>
      </c>
    </row>
    <row r="72" spans="1:13" ht="19.5" x14ac:dyDescent="0.5">
      <c r="A72" s="10" t="s">
        <v>238</v>
      </c>
      <c r="B72" s="11"/>
      <c r="C72" s="11"/>
      <c r="D72" s="11"/>
      <c r="E72" s="11"/>
      <c r="F72" s="23"/>
      <c r="G72" s="11">
        <v>33.012890719999987</v>
      </c>
      <c r="H72" s="11">
        <v>0</v>
      </c>
      <c r="I72" s="23">
        <v>4.0390633999999999</v>
      </c>
      <c r="J72" s="23">
        <v>2.7409493</v>
      </c>
      <c r="K72" s="23">
        <v>4.5442</v>
      </c>
      <c r="L72" s="23">
        <v>2.2877930000000002</v>
      </c>
      <c r="M72" s="23">
        <v>2.3617506000000001</v>
      </c>
    </row>
    <row r="73" spans="1:13" ht="19.5" x14ac:dyDescent="0.5">
      <c r="A73" s="10" t="s">
        <v>179</v>
      </c>
      <c r="B73" s="11">
        <v>1063.4588289010001</v>
      </c>
      <c r="C73" s="11">
        <v>1253.5930233839999</v>
      </c>
      <c r="D73" s="11">
        <v>1642.0689597629998</v>
      </c>
      <c r="E73" s="11">
        <v>3495.0150737050003</v>
      </c>
      <c r="F73" s="23">
        <v>3760.2854835089997</v>
      </c>
      <c r="G73" s="11">
        <v>3920.2113436770005</v>
      </c>
      <c r="H73" s="11">
        <v>4.7419893000000002</v>
      </c>
      <c r="I73" s="23">
        <v>3.8039023000000003</v>
      </c>
      <c r="J73" s="23">
        <v>4.9220170999999997</v>
      </c>
      <c r="K73" s="23">
        <v>1.9782999999999999</v>
      </c>
      <c r="L73" s="23">
        <v>2.7451824</v>
      </c>
      <c r="M73" s="23">
        <v>2.9243578000000001</v>
      </c>
    </row>
    <row r="74" spans="1:13" ht="19.5" x14ac:dyDescent="0.5">
      <c r="A74" s="10" t="s">
        <v>180</v>
      </c>
      <c r="B74" s="11">
        <v>6.5048891710000003</v>
      </c>
      <c r="C74" s="11">
        <v>5.5266994689999995</v>
      </c>
      <c r="D74" s="11">
        <v>5.680368606</v>
      </c>
      <c r="E74" s="11">
        <v>4.1921567989999993</v>
      </c>
      <c r="F74" s="23">
        <v>7.4358009750000003</v>
      </c>
      <c r="G74" s="11">
        <v>8.2664491760000018</v>
      </c>
      <c r="H74" s="11">
        <v>25.632191812999999</v>
      </c>
      <c r="I74" s="23">
        <v>3.4344381300000002</v>
      </c>
      <c r="J74" s="23">
        <v>4.8161995289999995</v>
      </c>
      <c r="K74" s="23">
        <v>1.948</v>
      </c>
      <c r="L74" s="23">
        <v>2.8061646100000002</v>
      </c>
      <c r="M74" s="23">
        <v>0.33467340000000001</v>
      </c>
    </row>
    <row r="75" spans="1:13" ht="19.5" x14ac:dyDescent="0.5">
      <c r="A75" s="10" t="s">
        <v>181</v>
      </c>
      <c r="B75" s="11">
        <v>125.99373704800003</v>
      </c>
      <c r="C75" s="11">
        <v>145.26968581600002</v>
      </c>
      <c r="D75" s="11">
        <v>169.25822541400001</v>
      </c>
      <c r="E75" s="11">
        <v>194.51455339700004</v>
      </c>
      <c r="F75" s="23">
        <v>127.84609305700009</v>
      </c>
      <c r="G75" s="11">
        <v>34.522107119999987</v>
      </c>
      <c r="H75" s="11">
        <v>6651.6873858749996</v>
      </c>
      <c r="I75" s="23">
        <v>12189.693578151999</v>
      </c>
      <c r="J75" s="23">
        <v>16838.294618530999</v>
      </c>
      <c r="K75" s="23">
        <v>6327.8644999999997</v>
      </c>
      <c r="L75" s="23">
        <v>9354.9102810250006</v>
      </c>
      <c r="M75" s="23">
        <v>9943.5091697999997</v>
      </c>
    </row>
    <row r="76" spans="1:13" ht="23.25" x14ac:dyDescent="0.6">
      <c r="A76" s="98" t="s">
        <v>55</v>
      </c>
      <c r="B76" s="45">
        <v>30353.174645454994</v>
      </c>
      <c r="C76" s="45">
        <v>33940.759846972011</v>
      </c>
      <c r="D76" s="45">
        <v>37129.708913621995</v>
      </c>
      <c r="E76" s="45">
        <v>51861.613884140999</v>
      </c>
      <c r="F76" s="35">
        <v>69691.955437055993</v>
      </c>
      <c r="G76" s="45">
        <v>67712.365916266048</v>
      </c>
      <c r="H76" s="45">
        <v>78414.894951757989</v>
      </c>
      <c r="I76" s="35">
        <v>84621.730932873004</v>
      </c>
      <c r="J76" s="35">
        <v>95431.676152108994</v>
      </c>
      <c r="K76" s="35">
        <v>45599.927499999998</v>
      </c>
      <c r="L76" s="35">
        <v>53856.960885540007</v>
      </c>
      <c r="M76" s="132">
        <v>60884.360275187995</v>
      </c>
    </row>
    <row r="77" spans="1:13" ht="17.25" x14ac:dyDescent="0.45">
      <c r="A77" s="408" t="s">
        <v>365</v>
      </c>
      <c r="B77" s="408"/>
      <c r="C77" s="408"/>
      <c r="D77" s="408"/>
      <c r="E77" s="408"/>
      <c r="F77" s="408"/>
      <c r="G77" s="408"/>
      <c r="H77" s="408"/>
      <c r="I77" s="408"/>
      <c r="J77" s="408"/>
      <c r="K77" s="408"/>
      <c r="L77" s="408"/>
    </row>
    <row r="78" spans="1:13" ht="15.75" x14ac:dyDescent="0.25">
      <c r="A78" s="197"/>
    </row>
    <row r="80" spans="1:13" x14ac:dyDescent="0.2">
      <c r="C80" s="198"/>
      <c r="D80" s="198"/>
      <c r="E80" s="198"/>
      <c r="F80" s="198"/>
      <c r="G80" s="198"/>
      <c r="H80" s="198"/>
      <c r="I80" s="198"/>
      <c r="J80" s="198"/>
    </row>
    <row r="81" spans="3:10" x14ac:dyDescent="0.2">
      <c r="C81" s="198"/>
      <c r="D81" s="198"/>
      <c r="E81" s="198"/>
      <c r="F81" s="198"/>
      <c r="G81" s="198"/>
      <c r="H81" s="198"/>
      <c r="I81" s="198"/>
      <c r="J81" s="198"/>
    </row>
    <row r="82" spans="3:10" x14ac:dyDescent="0.2">
      <c r="C82" s="198"/>
      <c r="D82" s="198"/>
      <c r="E82" s="198"/>
      <c r="F82" s="198"/>
      <c r="G82" s="198"/>
      <c r="H82" s="198"/>
      <c r="I82" s="198"/>
      <c r="J82" s="198"/>
    </row>
    <row r="83" spans="3:10" x14ac:dyDescent="0.2">
      <c r="C83" s="198"/>
      <c r="D83" s="198"/>
      <c r="E83" s="198"/>
      <c r="F83" s="198"/>
      <c r="G83" s="198"/>
      <c r="H83" s="198"/>
      <c r="I83" s="198"/>
      <c r="J83" s="198"/>
    </row>
    <row r="84" spans="3:10" x14ac:dyDescent="0.2">
      <c r="C84" s="198"/>
      <c r="D84" s="198"/>
      <c r="E84" s="198"/>
      <c r="F84" s="198"/>
      <c r="G84" s="198"/>
      <c r="H84" s="198"/>
      <c r="I84" s="198"/>
      <c r="J84" s="198"/>
    </row>
    <row r="85" spans="3:10" x14ac:dyDescent="0.2">
      <c r="C85" s="198"/>
      <c r="D85" s="198"/>
      <c r="E85" s="198"/>
      <c r="F85" s="198"/>
      <c r="G85" s="198"/>
      <c r="H85" s="198"/>
      <c r="I85" s="198"/>
      <c r="J85" s="198"/>
    </row>
    <row r="86" spans="3:10" x14ac:dyDescent="0.2">
      <c r="C86" s="198"/>
      <c r="D86" s="198"/>
      <c r="E86" s="198"/>
      <c r="F86" s="198"/>
      <c r="G86" s="198"/>
      <c r="H86" s="198"/>
      <c r="I86" s="198"/>
      <c r="J86" s="198"/>
    </row>
    <row r="87" spans="3:10" x14ac:dyDescent="0.2">
      <c r="C87" s="198"/>
      <c r="D87" s="198"/>
      <c r="E87" s="198"/>
      <c r="F87" s="198"/>
      <c r="G87" s="198"/>
      <c r="H87" s="198"/>
      <c r="I87" s="198"/>
      <c r="J87" s="198"/>
    </row>
    <row r="88" spans="3:10" x14ac:dyDescent="0.2">
      <c r="C88" s="198"/>
      <c r="D88" s="198"/>
      <c r="E88" s="198"/>
      <c r="F88" s="198"/>
      <c r="G88" s="198"/>
      <c r="H88" s="198"/>
      <c r="I88" s="198"/>
      <c r="J88" s="198"/>
    </row>
    <row r="89" spans="3:10" x14ac:dyDescent="0.2">
      <c r="C89" s="198"/>
      <c r="D89" s="198"/>
      <c r="E89" s="198"/>
      <c r="F89" s="198"/>
      <c r="G89" s="198"/>
      <c r="H89" s="198"/>
      <c r="I89" s="198"/>
      <c r="J89" s="198"/>
    </row>
    <row r="90" spans="3:10" x14ac:dyDescent="0.2">
      <c r="C90" s="198"/>
      <c r="D90" s="198"/>
      <c r="E90" s="198"/>
      <c r="F90" s="198"/>
      <c r="G90" s="198"/>
      <c r="H90" s="198"/>
      <c r="I90" s="198"/>
      <c r="J90" s="198"/>
    </row>
    <row r="91" spans="3:10" x14ac:dyDescent="0.2">
      <c r="C91" s="198"/>
      <c r="D91" s="198"/>
      <c r="E91" s="198"/>
      <c r="F91" s="198"/>
      <c r="G91" s="198"/>
      <c r="H91" s="198"/>
      <c r="I91" s="198"/>
      <c r="J91" s="198"/>
    </row>
    <row r="92" spans="3:10" x14ac:dyDescent="0.2">
      <c r="C92" s="198"/>
      <c r="D92" s="198"/>
      <c r="E92" s="198"/>
      <c r="F92" s="198"/>
      <c r="G92" s="198"/>
      <c r="H92" s="198"/>
      <c r="I92" s="198"/>
      <c r="J92" s="198"/>
    </row>
    <row r="93" spans="3:10" x14ac:dyDescent="0.2">
      <c r="C93" s="198"/>
      <c r="D93" s="198"/>
      <c r="E93" s="198"/>
      <c r="F93" s="198"/>
      <c r="G93" s="198"/>
      <c r="H93" s="198"/>
      <c r="I93" s="198"/>
      <c r="J93" s="198"/>
    </row>
    <row r="94" spans="3:10" x14ac:dyDescent="0.2">
      <c r="C94" s="198"/>
      <c r="D94" s="198"/>
      <c r="E94" s="198"/>
      <c r="F94" s="198"/>
      <c r="G94" s="198"/>
      <c r="H94" s="198"/>
      <c r="I94" s="198"/>
      <c r="J94" s="198"/>
    </row>
    <row r="95" spans="3:10" x14ac:dyDescent="0.2">
      <c r="C95" s="198"/>
      <c r="D95" s="198"/>
      <c r="E95" s="198"/>
      <c r="F95" s="198"/>
      <c r="G95" s="198"/>
      <c r="H95" s="198"/>
      <c r="I95" s="198"/>
      <c r="J95" s="198"/>
    </row>
    <row r="96" spans="3:10" x14ac:dyDescent="0.2">
      <c r="C96" s="198"/>
      <c r="D96" s="198"/>
      <c r="E96" s="198"/>
      <c r="F96" s="198"/>
      <c r="G96" s="198"/>
      <c r="H96" s="198"/>
      <c r="I96" s="198"/>
      <c r="J96" s="198"/>
    </row>
    <row r="97" spans="3:10" x14ac:dyDescent="0.2">
      <c r="C97" s="198"/>
      <c r="D97" s="198"/>
      <c r="E97" s="198"/>
      <c r="F97" s="198"/>
      <c r="G97" s="198"/>
      <c r="H97" s="198"/>
      <c r="I97" s="198"/>
      <c r="J97" s="198"/>
    </row>
    <row r="98" spans="3:10" x14ac:dyDescent="0.2">
      <c r="C98" s="198"/>
      <c r="D98" s="198"/>
      <c r="E98" s="198"/>
      <c r="F98" s="198"/>
      <c r="G98" s="198"/>
      <c r="H98" s="198"/>
      <c r="I98" s="198"/>
      <c r="J98" s="198"/>
    </row>
    <row r="99" spans="3:10" x14ac:dyDescent="0.2">
      <c r="C99" s="198"/>
      <c r="D99" s="198"/>
      <c r="E99" s="198"/>
      <c r="F99" s="198"/>
      <c r="G99" s="198"/>
      <c r="H99" s="198"/>
      <c r="I99" s="198"/>
      <c r="J99" s="198"/>
    </row>
    <row r="100" spans="3:10" x14ac:dyDescent="0.2">
      <c r="C100" s="198"/>
      <c r="D100" s="198"/>
      <c r="E100" s="198"/>
      <c r="F100" s="198"/>
      <c r="G100" s="198"/>
      <c r="H100" s="198"/>
      <c r="I100" s="198"/>
      <c r="J100" s="198"/>
    </row>
    <row r="101" spans="3:10" x14ac:dyDescent="0.2">
      <c r="C101" s="198"/>
      <c r="D101" s="198"/>
      <c r="E101" s="198"/>
      <c r="F101" s="198"/>
      <c r="G101" s="198"/>
      <c r="H101" s="198"/>
      <c r="I101" s="198"/>
      <c r="J101" s="198"/>
    </row>
    <row r="102" spans="3:10" x14ac:dyDescent="0.2">
      <c r="C102" s="198"/>
      <c r="D102" s="198"/>
      <c r="E102" s="198"/>
      <c r="F102" s="198"/>
      <c r="G102" s="198"/>
      <c r="H102" s="198"/>
      <c r="I102" s="198"/>
      <c r="J102" s="198"/>
    </row>
    <row r="103" spans="3:10" x14ac:dyDescent="0.2">
      <c r="C103" s="198"/>
      <c r="D103" s="198"/>
      <c r="E103" s="198"/>
      <c r="F103" s="198"/>
      <c r="G103" s="198"/>
      <c r="H103" s="198"/>
      <c r="I103" s="198"/>
      <c r="J103" s="198"/>
    </row>
    <row r="104" spans="3:10" x14ac:dyDescent="0.2">
      <c r="C104" s="198"/>
      <c r="D104" s="198"/>
      <c r="E104" s="198"/>
      <c r="F104" s="198"/>
      <c r="G104" s="198"/>
      <c r="H104" s="198"/>
      <c r="I104" s="198"/>
      <c r="J104" s="198"/>
    </row>
    <row r="105" spans="3:10" x14ac:dyDescent="0.2">
      <c r="C105" s="198"/>
      <c r="D105" s="198"/>
      <c r="E105" s="198"/>
      <c r="F105" s="198"/>
      <c r="G105" s="198"/>
      <c r="H105" s="198"/>
      <c r="I105" s="198"/>
      <c r="J105" s="198"/>
    </row>
    <row r="106" spans="3:10" x14ac:dyDescent="0.2">
      <c r="C106" s="198"/>
      <c r="D106" s="198"/>
      <c r="E106" s="198"/>
      <c r="F106" s="198"/>
      <c r="G106" s="198"/>
      <c r="H106" s="198"/>
      <c r="I106" s="198"/>
      <c r="J106" s="198"/>
    </row>
    <row r="107" spans="3:10" x14ac:dyDescent="0.2">
      <c r="C107" s="198"/>
      <c r="D107" s="198"/>
      <c r="E107" s="198"/>
      <c r="F107" s="198"/>
      <c r="G107" s="198"/>
      <c r="H107" s="198"/>
      <c r="I107" s="198"/>
      <c r="J107" s="198"/>
    </row>
    <row r="108" spans="3:10" x14ac:dyDescent="0.2">
      <c r="C108" s="198"/>
      <c r="D108" s="198"/>
      <c r="E108" s="198"/>
      <c r="F108" s="198"/>
      <c r="G108" s="198"/>
      <c r="H108" s="198"/>
      <c r="I108" s="198"/>
      <c r="J108" s="198"/>
    </row>
    <row r="109" spans="3:10" x14ac:dyDescent="0.2">
      <c r="C109" s="198"/>
      <c r="D109" s="198"/>
      <c r="E109" s="198"/>
      <c r="F109" s="198"/>
      <c r="G109" s="198"/>
      <c r="H109" s="198"/>
      <c r="I109" s="198"/>
      <c r="J109" s="198"/>
    </row>
    <row r="110" spans="3:10" x14ac:dyDescent="0.2">
      <c r="C110" s="198"/>
      <c r="D110" s="198"/>
      <c r="E110" s="198"/>
      <c r="F110" s="198"/>
      <c r="G110" s="198"/>
      <c r="H110" s="198"/>
      <c r="I110" s="198"/>
      <c r="J110" s="198"/>
    </row>
  </sheetData>
  <mergeCells count="6">
    <mergeCell ref="A3:A4"/>
    <mergeCell ref="A77:L77"/>
    <mergeCell ref="A1:M1"/>
    <mergeCell ref="A2:M2"/>
    <mergeCell ref="K3:M3"/>
    <mergeCell ref="B3:J3"/>
  </mergeCells>
  <phoneticPr fontId="27" type="noConversion"/>
  <printOptions horizontalCentered="1"/>
  <pageMargins left="0.6" right="0.6" top="0.8" bottom="0.8" header="0.25" footer="0.25"/>
  <pageSetup paperSize="138" scale="48" fitToHeight="0" orientation="landscape" r:id="rId1"/>
  <rowBreaks count="1" manualBreakCount="1">
    <brk id="4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30"/>
  <sheetViews>
    <sheetView view="pageBreakPreview" zoomScaleNormal="100" zoomScaleSheetLayoutView="100" workbookViewId="0">
      <selection activeCell="B3" sqref="B3:J3"/>
    </sheetView>
  </sheetViews>
  <sheetFormatPr defaultColWidth="9.140625" defaultRowHeight="12.75" x14ac:dyDescent="0.2"/>
  <cols>
    <col min="1" max="1" width="56.7109375" style="178" bestFit="1" customWidth="1"/>
    <col min="2" max="3" width="13" style="178" customWidth="1"/>
    <col min="4" max="5" width="14.28515625" style="178" customWidth="1"/>
    <col min="6" max="6" width="14.28515625" style="179" customWidth="1"/>
    <col min="7" max="9" width="14.28515625" style="178" customWidth="1"/>
    <col min="10" max="10" width="15.28515625" style="179" customWidth="1"/>
    <col min="11" max="11" width="14.28515625" style="179" bestFit="1" customWidth="1"/>
    <col min="12" max="12" width="19.85546875" style="178" bestFit="1" customWidth="1"/>
    <col min="13" max="13" width="15" style="178" customWidth="1"/>
    <col min="14" max="16384" width="9.140625" style="178"/>
  </cols>
  <sheetData>
    <row r="1" spans="1:13" ht="30.75" x14ac:dyDescent="0.75">
      <c r="A1" s="412" t="s">
        <v>428</v>
      </c>
      <c r="B1" s="412"/>
      <c r="C1" s="412"/>
      <c r="D1" s="412"/>
      <c r="E1" s="412"/>
      <c r="F1" s="412"/>
      <c r="G1" s="412"/>
      <c r="H1" s="412"/>
      <c r="I1" s="412"/>
      <c r="J1" s="412"/>
      <c r="K1" s="412"/>
      <c r="L1" s="412"/>
      <c r="M1" s="412"/>
    </row>
    <row r="2" spans="1:13" ht="18" x14ac:dyDescent="0.45">
      <c r="A2" s="398" t="s">
        <v>24</v>
      </c>
      <c r="B2" s="398"/>
      <c r="C2" s="398"/>
      <c r="D2" s="398"/>
      <c r="E2" s="398"/>
      <c r="F2" s="398"/>
      <c r="G2" s="398"/>
      <c r="H2" s="398"/>
      <c r="I2" s="398"/>
      <c r="J2" s="398"/>
      <c r="K2" s="398"/>
      <c r="L2" s="398"/>
      <c r="M2" s="398"/>
    </row>
    <row r="3" spans="1:13" s="187" customFormat="1" ht="23.25" x14ac:dyDescent="0.6">
      <c r="A3" s="407" t="s">
        <v>54</v>
      </c>
      <c r="B3" s="410" t="s">
        <v>23</v>
      </c>
      <c r="C3" s="410"/>
      <c r="D3" s="410"/>
      <c r="E3" s="410"/>
      <c r="F3" s="410"/>
      <c r="G3" s="410"/>
      <c r="H3" s="410"/>
      <c r="I3" s="410"/>
      <c r="J3" s="410"/>
      <c r="K3" s="410" t="s">
        <v>243</v>
      </c>
      <c r="L3" s="410"/>
      <c r="M3" s="410"/>
    </row>
    <row r="4" spans="1:13" s="187" customFormat="1" ht="23.25" x14ac:dyDescent="0.2">
      <c r="A4" s="407"/>
      <c r="B4" s="162" t="s">
        <v>110</v>
      </c>
      <c r="C4" s="162" t="s">
        <v>108</v>
      </c>
      <c r="D4" s="162" t="s">
        <v>107</v>
      </c>
      <c r="E4" s="162" t="s">
        <v>113</v>
      </c>
      <c r="F4" s="162" t="s">
        <v>117</v>
      </c>
      <c r="G4" s="162" t="s">
        <v>211</v>
      </c>
      <c r="H4" s="162" t="s">
        <v>230</v>
      </c>
      <c r="I4" s="162" t="s">
        <v>253</v>
      </c>
      <c r="J4" s="162" t="s">
        <v>321</v>
      </c>
      <c r="K4" s="162" t="s">
        <v>253</v>
      </c>
      <c r="L4" s="162" t="s">
        <v>321</v>
      </c>
      <c r="M4" s="162" t="s">
        <v>364</v>
      </c>
    </row>
    <row r="5" spans="1:13" ht="19.5" x14ac:dyDescent="0.5">
      <c r="A5" s="44" t="s">
        <v>120</v>
      </c>
      <c r="B5" s="45">
        <v>151.86267176999999</v>
      </c>
      <c r="C5" s="45">
        <v>313.066843608</v>
      </c>
      <c r="D5" s="45">
        <v>400.79435448899994</v>
      </c>
      <c r="E5" s="45">
        <v>493.80216714500006</v>
      </c>
      <c r="F5" s="45">
        <v>510.99866526699992</v>
      </c>
      <c r="G5" s="45">
        <v>1072.5985537179999</v>
      </c>
      <c r="H5" s="45">
        <v>481.62552490000007</v>
      </c>
      <c r="I5" s="45">
        <v>3275.23723978</v>
      </c>
      <c r="J5" s="45">
        <v>1807.2999520149999</v>
      </c>
      <c r="K5" s="45">
        <v>1233.6814000000002</v>
      </c>
      <c r="L5" s="45">
        <v>713.89834785399989</v>
      </c>
      <c r="M5" s="45">
        <v>129.33389234300003</v>
      </c>
    </row>
    <row r="6" spans="1:13" ht="19.5" x14ac:dyDescent="0.5">
      <c r="A6" s="10" t="s">
        <v>121</v>
      </c>
      <c r="B6" s="11">
        <v>117.55745753699999</v>
      </c>
      <c r="C6" s="11">
        <v>140.20308343099998</v>
      </c>
      <c r="D6" s="11">
        <v>222.63966686700002</v>
      </c>
      <c r="E6" s="11">
        <v>212.87998092500001</v>
      </c>
      <c r="F6" s="23">
        <v>314.65511058899995</v>
      </c>
      <c r="G6" s="11">
        <v>897.02852099900019</v>
      </c>
      <c r="H6" s="11">
        <v>131.53542210000001</v>
      </c>
      <c r="I6" s="23">
        <v>148.788857186</v>
      </c>
      <c r="J6" s="23">
        <v>70.365462176999998</v>
      </c>
      <c r="K6" s="23">
        <v>20.8674</v>
      </c>
      <c r="L6" s="11">
        <v>30.809906475000002</v>
      </c>
      <c r="M6" s="11">
        <v>16.021419736000002</v>
      </c>
    </row>
    <row r="7" spans="1:13" ht="19.5" x14ac:dyDescent="0.5">
      <c r="A7" s="10" t="s">
        <v>122</v>
      </c>
      <c r="B7" s="11">
        <v>0</v>
      </c>
      <c r="C7" s="11">
        <v>0</v>
      </c>
      <c r="D7" s="11">
        <v>0.35871380000000003</v>
      </c>
      <c r="E7" s="11">
        <v>7.0302097530000003</v>
      </c>
      <c r="F7" s="23">
        <v>42.685122541000005</v>
      </c>
      <c r="G7" s="11">
        <v>0.73196413999999999</v>
      </c>
      <c r="H7" s="11">
        <v>2.2003291999999997</v>
      </c>
      <c r="I7" s="23">
        <v>0</v>
      </c>
      <c r="J7" s="23">
        <v>0</v>
      </c>
      <c r="K7" s="23">
        <v>0</v>
      </c>
      <c r="L7" s="11">
        <v>0</v>
      </c>
      <c r="M7" s="11">
        <v>2.7725713600000002</v>
      </c>
    </row>
    <row r="8" spans="1:13" ht="19.5" x14ac:dyDescent="0.5">
      <c r="A8" s="10" t="s">
        <v>123</v>
      </c>
      <c r="B8" s="11">
        <v>11.530751131000001</v>
      </c>
      <c r="C8" s="11">
        <v>85.969854754000011</v>
      </c>
      <c r="D8" s="11">
        <v>79.359335131999998</v>
      </c>
      <c r="E8" s="11">
        <v>160.56158451499999</v>
      </c>
      <c r="F8" s="23">
        <v>102.912337888</v>
      </c>
      <c r="G8" s="11">
        <v>160.59267544600013</v>
      </c>
      <c r="H8" s="11">
        <v>190.67853050000002</v>
      </c>
      <c r="I8" s="23">
        <v>3075.0241003589999</v>
      </c>
      <c r="J8" s="23">
        <v>1584.5585762129999</v>
      </c>
      <c r="K8" s="23">
        <v>1184.6668</v>
      </c>
      <c r="L8" s="11">
        <v>660.82442398499995</v>
      </c>
      <c r="M8" s="11">
        <v>60.154493072000001</v>
      </c>
    </row>
    <row r="9" spans="1:13" ht="19.5" x14ac:dyDescent="0.5">
      <c r="A9" s="10" t="s">
        <v>124</v>
      </c>
      <c r="B9" s="11">
        <v>0</v>
      </c>
      <c r="C9" s="11">
        <v>0</v>
      </c>
      <c r="D9" s="11">
        <v>0</v>
      </c>
      <c r="E9" s="11">
        <v>0.13219139999999999</v>
      </c>
      <c r="F9" s="23">
        <v>1.3399490999999999</v>
      </c>
      <c r="G9" s="11">
        <v>1.384494321</v>
      </c>
      <c r="H9" s="11">
        <v>23.459527900000001</v>
      </c>
      <c r="I9" s="23">
        <v>0</v>
      </c>
      <c r="J9" s="23">
        <v>7.8591499999999995E-2</v>
      </c>
      <c r="K9" s="23">
        <v>0</v>
      </c>
      <c r="L9" s="11">
        <v>0</v>
      </c>
      <c r="M9" s="11">
        <v>15.6163063</v>
      </c>
    </row>
    <row r="10" spans="1:13" ht="19.5" x14ac:dyDescent="0.5">
      <c r="A10" s="10" t="s">
        <v>125</v>
      </c>
      <c r="B10" s="11">
        <v>0.3760366</v>
      </c>
      <c r="C10" s="11">
        <v>7.4919000000000001E-3</v>
      </c>
      <c r="D10" s="11">
        <v>3.7989200000000001E-2</v>
      </c>
      <c r="E10" s="11">
        <v>0</v>
      </c>
      <c r="F10" s="23">
        <v>0</v>
      </c>
      <c r="G10" s="11">
        <v>5.0720239459999998</v>
      </c>
      <c r="H10" s="11">
        <v>5.5071667</v>
      </c>
      <c r="I10" s="23">
        <v>19.820014095000001</v>
      </c>
      <c r="J10" s="23">
        <v>14.810172893000001</v>
      </c>
      <c r="K10" s="23">
        <v>7.6989000000000001</v>
      </c>
      <c r="L10" s="11">
        <v>3.9744605119999998</v>
      </c>
      <c r="M10" s="11">
        <v>5.3881498950000006</v>
      </c>
    </row>
    <row r="11" spans="1:13" ht="19.5" x14ac:dyDescent="0.5">
      <c r="A11" s="10" t="s">
        <v>328</v>
      </c>
      <c r="B11" s="11">
        <v>22.383442802000001</v>
      </c>
      <c r="C11" s="11">
        <v>55.495407534999991</v>
      </c>
      <c r="D11" s="11">
        <v>58.853384214000002</v>
      </c>
      <c r="E11" s="11">
        <v>75.791487859</v>
      </c>
      <c r="F11" s="23">
        <v>49.406145148999997</v>
      </c>
      <c r="G11" s="11">
        <v>6.8383402019999995</v>
      </c>
      <c r="H11" s="11">
        <v>127.31676030000001</v>
      </c>
      <c r="I11" s="23">
        <v>31.034465039999997</v>
      </c>
      <c r="J11" s="23">
        <v>137.16523753199999</v>
      </c>
      <c r="K11" s="23">
        <v>20.068200000000001</v>
      </c>
      <c r="L11" s="11">
        <v>18.070136181999999</v>
      </c>
      <c r="M11" s="11">
        <v>29.358968039999997</v>
      </c>
    </row>
    <row r="12" spans="1:13" ht="19.5" x14ac:dyDescent="0.5">
      <c r="A12" s="10" t="s">
        <v>126</v>
      </c>
      <c r="B12" s="11"/>
      <c r="C12" s="11"/>
      <c r="D12" s="11"/>
      <c r="E12" s="11"/>
      <c r="F12" s="23">
        <v>0</v>
      </c>
      <c r="G12" s="11">
        <v>0.95053466399999986</v>
      </c>
      <c r="H12" s="11">
        <v>0.92778819999999995</v>
      </c>
      <c r="I12" s="23">
        <v>0.56980310000000001</v>
      </c>
      <c r="J12" s="23">
        <v>0.32191170000000002</v>
      </c>
      <c r="K12" s="23">
        <v>0.38009999999999999</v>
      </c>
      <c r="L12" s="11">
        <v>0.2194207</v>
      </c>
      <c r="M12" s="11">
        <v>2.198394E-2</v>
      </c>
    </row>
    <row r="13" spans="1:13" ht="19.5" customHeight="1" x14ac:dyDescent="0.5">
      <c r="A13" s="10" t="s">
        <v>127</v>
      </c>
      <c r="B13" s="11">
        <v>1.4983700000000001E-2</v>
      </c>
      <c r="C13" s="11">
        <v>31.391005988</v>
      </c>
      <c r="D13" s="11">
        <v>39.545265276000002</v>
      </c>
      <c r="E13" s="11">
        <v>37.406712693000003</v>
      </c>
      <c r="F13" s="23">
        <v>-3.7252902984619139E-16</v>
      </c>
      <c r="G13" s="11">
        <v>0</v>
      </c>
      <c r="H13" s="11">
        <v>0</v>
      </c>
      <c r="I13" s="23">
        <v>0</v>
      </c>
      <c r="J13" s="23">
        <v>0</v>
      </c>
      <c r="K13" s="23">
        <v>0</v>
      </c>
      <c r="L13" s="11">
        <v>0</v>
      </c>
      <c r="M13" s="11">
        <v>0</v>
      </c>
    </row>
    <row r="14" spans="1:13" ht="19.5" x14ac:dyDescent="0.5">
      <c r="A14" s="44" t="s">
        <v>128</v>
      </c>
      <c r="B14" s="45">
        <v>526.36331641099991</v>
      </c>
      <c r="C14" s="45">
        <v>453.38385420300006</v>
      </c>
      <c r="D14" s="45">
        <v>418.49173419299996</v>
      </c>
      <c r="E14" s="45">
        <v>758.3999719200001</v>
      </c>
      <c r="F14" s="35">
        <v>987.15323238800011</v>
      </c>
      <c r="G14" s="45">
        <v>1207.9246864260001</v>
      </c>
      <c r="H14" s="45">
        <v>668.20379449999996</v>
      </c>
      <c r="I14" s="35">
        <v>811.4816557019999</v>
      </c>
      <c r="J14" s="35">
        <v>558.15320635099999</v>
      </c>
      <c r="K14" s="35">
        <v>270.7088</v>
      </c>
      <c r="L14" s="45">
        <v>184.10001665799999</v>
      </c>
      <c r="M14" s="45">
        <v>151.68217079300001</v>
      </c>
    </row>
    <row r="15" spans="1:13" ht="19.5" x14ac:dyDescent="0.5">
      <c r="A15" s="10" t="s">
        <v>129</v>
      </c>
      <c r="B15" s="11">
        <v>520.57695887099999</v>
      </c>
      <c r="C15" s="11">
        <v>451.94449017600004</v>
      </c>
      <c r="D15" s="11">
        <v>408.91263748099999</v>
      </c>
      <c r="E15" s="11">
        <v>745.24946953100005</v>
      </c>
      <c r="F15" s="23">
        <v>975.817128884</v>
      </c>
      <c r="G15" s="11">
        <v>1199.6812329420002</v>
      </c>
      <c r="H15" s="11">
        <v>656.75501069999996</v>
      </c>
      <c r="I15" s="23">
        <v>798.50172260199997</v>
      </c>
      <c r="J15" s="23">
        <v>475.62662480900002</v>
      </c>
      <c r="K15" s="23">
        <v>266.58479999999997</v>
      </c>
      <c r="L15" s="11">
        <v>183.299140558</v>
      </c>
      <c r="M15" s="11">
        <v>141.75430149300001</v>
      </c>
    </row>
    <row r="16" spans="1:13" ht="19.5" x14ac:dyDescent="0.5">
      <c r="A16" s="10" t="s">
        <v>130</v>
      </c>
      <c r="B16" s="11">
        <v>0</v>
      </c>
      <c r="C16" s="11">
        <v>0</v>
      </c>
      <c r="D16" s="11">
        <v>7.9121489</v>
      </c>
      <c r="E16" s="11">
        <v>9.2033944000000005</v>
      </c>
      <c r="F16" s="23">
        <v>8.1465124000000007</v>
      </c>
      <c r="G16" s="11">
        <v>6.9863941000000001</v>
      </c>
      <c r="H16" s="11">
        <v>6.0822066999999995</v>
      </c>
      <c r="I16" s="23">
        <v>12.0524158</v>
      </c>
      <c r="J16" s="23">
        <v>81.922434100000004</v>
      </c>
      <c r="K16" s="23">
        <v>3.7319</v>
      </c>
      <c r="L16" s="11">
        <v>0.75137169999999998</v>
      </c>
      <c r="M16" s="11">
        <v>9.7648081999999992</v>
      </c>
    </row>
    <row r="17" spans="1:13" ht="19.5" x14ac:dyDescent="0.5">
      <c r="A17" s="10" t="s">
        <v>131</v>
      </c>
      <c r="B17" s="11">
        <v>5.78635754</v>
      </c>
      <c r="C17" s="11">
        <v>1.4393640269999999</v>
      </c>
      <c r="D17" s="11">
        <v>1.6669478119999999</v>
      </c>
      <c r="E17" s="11">
        <v>3.947107989</v>
      </c>
      <c r="F17" s="23">
        <v>3.1895911039999998</v>
      </c>
      <c r="G17" s="11">
        <v>1.2570593839999999</v>
      </c>
      <c r="H17" s="11">
        <v>5.3665770999999998</v>
      </c>
      <c r="I17" s="23">
        <v>0.9275173000000001</v>
      </c>
      <c r="J17" s="23">
        <v>0.60414744200000003</v>
      </c>
      <c r="K17" s="23">
        <v>0.3921</v>
      </c>
      <c r="L17" s="11">
        <v>4.9504399999999997E-2</v>
      </c>
      <c r="M17" s="11">
        <v>0.16306109999999999</v>
      </c>
    </row>
    <row r="18" spans="1:13" ht="19.5" x14ac:dyDescent="0.5">
      <c r="A18" s="44" t="s">
        <v>132</v>
      </c>
      <c r="B18" s="45">
        <v>511.42146364700005</v>
      </c>
      <c r="C18" s="45">
        <v>392.70257017799997</v>
      </c>
      <c r="D18" s="45">
        <v>446.23467080600005</v>
      </c>
      <c r="E18" s="45">
        <v>532.90593364599988</v>
      </c>
      <c r="F18" s="35">
        <v>651.8527280080001</v>
      </c>
      <c r="G18" s="45">
        <v>822.44524101400066</v>
      </c>
      <c r="H18" s="45">
        <v>550.12373200000002</v>
      </c>
      <c r="I18" s="35">
        <v>976.34569570400004</v>
      </c>
      <c r="J18" s="35">
        <v>1010.9221082439999</v>
      </c>
      <c r="K18" s="35">
        <v>241.48970000000003</v>
      </c>
      <c r="L18" s="45">
        <v>442.42036688600001</v>
      </c>
      <c r="M18" s="45">
        <v>420.72404924599999</v>
      </c>
    </row>
    <row r="19" spans="1:13" ht="19.5" x14ac:dyDescent="0.5">
      <c r="A19" s="10" t="s">
        <v>133</v>
      </c>
      <c r="B19" s="11">
        <v>226.08099923099999</v>
      </c>
      <c r="C19" s="11">
        <v>143.85196326599998</v>
      </c>
      <c r="D19" s="11">
        <v>137.63949643400002</v>
      </c>
      <c r="E19" s="11">
        <v>182.654466058</v>
      </c>
      <c r="F19" s="23">
        <v>290.32537215200006</v>
      </c>
      <c r="G19" s="11">
        <v>588.12568515200053</v>
      </c>
      <c r="H19" s="11">
        <v>340.42706820000001</v>
      </c>
      <c r="I19" s="23">
        <v>417.07245018699996</v>
      </c>
      <c r="J19" s="23">
        <v>435.66085366499993</v>
      </c>
      <c r="K19" s="23">
        <v>138.40309999999999</v>
      </c>
      <c r="L19" s="11">
        <v>157.78854941</v>
      </c>
      <c r="M19" s="11">
        <v>235.59626535999999</v>
      </c>
    </row>
    <row r="20" spans="1:13" ht="19.5" x14ac:dyDescent="0.5">
      <c r="A20" s="10" t="s">
        <v>134</v>
      </c>
      <c r="B20" s="11">
        <v>2.9980699999999999E-2</v>
      </c>
      <c r="C20" s="11">
        <v>1.9943499999999999E-2</v>
      </c>
      <c r="D20" s="11">
        <v>0.02</v>
      </c>
      <c r="E20" s="11">
        <v>2.7449999999999999E-2</v>
      </c>
      <c r="F20" s="23">
        <v>4.47737E-2</v>
      </c>
      <c r="G20" s="11">
        <v>0.05</v>
      </c>
      <c r="H20" s="11">
        <v>4.6675000000000001E-2</v>
      </c>
      <c r="I20" s="23">
        <v>4.9738520000000001E-2</v>
      </c>
      <c r="J20" s="23">
        <v>9.9500000000000005E-3</v>
      </c>
      <c r="K20" s="23">
        <v>0</v>
      </c>
      <c r="L20" s="11">
        <v>9.9500000000000005E-3</v>
      </c>
      <c r="M20" s="11">
        <v>8.0000000000000002E-3</v>
      </c>
    </row>
    <row r="21" spans="1:13" ht="19.5" x14ac:dyDescent="0.5">
      <c r="A21" s="10" t="s">
        <v>135</v>
      </c>
      <c r="B21" s="11">
        <v>81.394597374</v>
      </c>
      <c r="C21" s="11">
        <v>58.933524376000001</v>
      </c>
      <c r="D21" s="11">
        <v>97.356049108999997</v>
      </c>
      <c r="E21" s="11">
        <v>120.61449821600002</v>
      </c>
      <c r="F21" s="23">
        <v>129.53915546599998</v>
      </c>
      <c r="G21" s="11">
        <v>88.821777180000012</v>
      </c>
      <c r="H21" s="11">
        <v>88.512184700000006</v>
      </c>
      <c r="I21" s="23">
        <v>308.26608894000003</v>
      </c>
      <c r="J21" s="23">
        <v>328.76948980599997</v>
      </c>
      <c r="K21" s="23">
        <v>66.216899999999995</v>
      </c>
      <c r="L21" s="11">
        <v>122.06837603500001</v>
      </c>
      <c r="M21" s="11">
        <v>112.38938838499999</v>
      </c>
    </row>
    <row r="22" spans="1:13" ht="19.5" x14ac:dyDescent="0.5">
      <c r="A22" s="10" t="s">
        <v>136</v>
      </c>
      <c r="B22" s="11">
        <v>11.860895078999999</v>
      </c>
      <c r="C22" s="11">
        <v>13.443843728000001</v>
      </c>
      <c r="D22" s="11">
        <v>11.501605588</v>
      </c>
      <c r="E22" s="11">
        <v>18.480259689</v>
      </c>
      <c r="F22" s="23">
        <v>43.192705142999998</v>
      </c>
      <c r="G22" s="11">
        <v>26.868637535000001</v>
      </c>
      <c r="H22" s="11">
        <v>23.738549800000001</v>
      </c>
      <c r="I22" s="23">
        <v>39.053051179999997</v>
      </c>
      <c r="J22" s="23">
        <v>56.565160388000002</v>
      </c>
      <c r="K22" s="23">
        <v>15.027799999999999</v>
      </c>
      <c r="L22" s="11">
        <v>20.470736819000003</v>
      </c>
      <c r="M22" s="11">
        <v>13.775497468999999</v>
      </c>
    </row>
    <row r="23" spans="1:13" ht="19.5" x14ac:dyDescent="0.5">
      <c r="A23" s="10" t="s">
        <v>255</v>
      </c>
      <c r="B23" s="11"/>
      <c r="C23" s="11"/>
      <c r="D23" s="11"/>
      <c r="E23" s="11"/>
      <c r="F23" s="23"/>
      <c r="G23" s="11"/>
      <c r="H23" s="11">
        <v>0</v>
      </c>
      <c r="I23" s="23">
        <v>0</v>
      </c>
      <c r="J23" s="23">
        <v>0.7</v>
      </c>
      <c r="K23" s="23">
        <v>0</v>
      </c>
      <c r="L23" s="11">
        <v>0.7</v>
      </c>
      <c r="M23" s="11">
        <v>3.5000000000000003E-2</v>
      </c>
    </row>
    <row r="24" spans="1:13" ht="19.5" x14ac:dyDescent="0.5">
      <c r="A24" s="10" t="s">
        <v>137</v>
      </c>
      <c r="B24" s="11">
        <v>192.05499126299998</v>
      </c>
      <c r="C24" s="11">
        <v>176.45329530799998</v>
      </c>
      <c r="D24" s="11">
        <v>199.71751967500001</v>
      </c>
      <c r="E24" s="11">
        <v>211.12925968299999</v>
      </c>
      <c r="F24" s="23">
        <v>188.75072154700004</v>
      </c>
      <c r="G24" s="11">
        <v>118.57914114700003</v>
      </c>
      <c r="H24" s="11">
        <v>97.399254299999996</v>
      </c>
      <c r="I24" s="23">
        <v>211.904366877</v>
      </c>
      <c r="J24" s="23">
        <v>189.216654385</v>
      </c>
      <c r="K24" s="23">
        <v>21.841899999999999</v>
      </c>
      <c r="L24" s="11">
        <v>141.38275462199999</v>
      </c>
      <c r="M24" s="11">
        <v>58.919898032000006</v>
      </c>
    </row>
    <row r="25" spans="1:13" ht="19.5" x14ac:dyDescent="0.5">
      <c r="A25" s="44" t="s">
        <v>138</v>
      </c>
      <c r="B25" s="45">
        <v>4343.9205713169995</v>
      </c>
      <c r="C25" s="45">
        <v>5877.4232161889995</v>
      </c>
      <c r="D25" s="45">
        <v>8643.2679404999981</v>
      </c>
      <c r="E25" s="45">
        <v>14651.404582273</v>
      </c>
      <c r="F25" s="35">
        <v>19282.552071657999</v>
      </c>
      <c r="G25" s="45">
        <v>16407.696886974998</v>
      </c>
      <c r="H25" s="45">
        <v>12773.283876099998</v>
      </c>
      <c r="I25" s="35">
        <v>13106.980144841998</v>
      </c>
      <c r="J25" s="35">
        <v>12896.105855937001</v>
      </c>
      <c r="K25" s="35">
        <v>4744.6178999999993</v>
      </c>
      <c r="L25" s="45">
        <v>4600.9295390950001</v>
      </c>
      <c r="M25" s="45">
        <v>5635.1033416780001</v>
      </c>
    </row>
    <row r="26" spans="1:13" ht="19.5" x14ac:dyDescent="0.5">
      <c r="A26" s="10" t="s">
        <v>139</v>
      </c>
      <c r="B26" s="11">
        <v>43.504321024999996</v>
      </c>
      <c r="C26" s="11">
        <v>187.60806699</v>
      </c>
      <c r="D26" s="11">
        <v>480.09580073900003</v>
      </c>
      <c r="E26" s="11">
        <v>1409.6502530619998</v>
      </c>
      <c r="F26" s="23">
        <v>2473.3533645670004</v>
      </c>
      <c r="G26" s="11">
        <v>3702.1628083509995</v>
      </c>
      <c r="H26" s="11">
        <v>2592.9874918</v>
      </c>
      <c r="I26" s="23">
        <v>119.794347364</v>
      </c>
      <c r="J26" s="23">
        <v>72.796454014999995</v>
      </c>
      <c r="K26" s="23">
        <v>35.012500000000003</v>
      </c>
      <c r="L26" s="11">
        <v>41.273780565999999</v>
      </c>
      <c r="M26" s="11">
        <v>5.6910114600000004</v>
      </c>
    </row>
    <row r="27" spans="1:13" ht="19.5" x14ac:dyDescent="0.5">
      <c r="A27" s="10" t="s">
        <v>140</v>
      </c>
      <c r="B27" s="11">
        <v>1446.3671063700001</v>
      </c>
      <c r="C27" s="11">
        <v>1775.1420467269998</v>
      </c>
      <c r="D27" s="11">
        <v>2531.2532831680001</v>
      </c>
      <c r="E27" s="11">
        <v>3831.9316784050002</v>
      </c>
      <c r="F27" s="23">
        <v>3610.432910934001</v>
      </c>
      <c r="G27" s="11">
        <v>1676.9248804310007</v>
      </c>
      <c r="H27" s="11">
        <v>1425.8118327</v>
      </c>
      <c r="I27" s="23">
        <v>2323.6923330240002</v>
      </c>
      <c r="J27" s="23">
        <v>2761.630158857</v>
      </c>
      <c r="K27" s="23">
        <v>745.51400000000001</v>
      </c>
      <c r="L27" s="11">
        <v>918.57675706200007</v>
      </c>
      <c r="M27" s="11">
        <v>1279.1044391729999</v>
      </c>
    </row>
    <row r="28" spans="1:13" ht="19.5" x14ac:dyDescent="0.5">
      <c r="A28" s="10" t="s">
        <v>141</v>
      </c>
      <c r="B28" s="11">
        <v>64.860018264999994</v>
      </c>
      <c r="C28" s="11">
        <v>81.553346676999993</v>
      </c>
      <c r="D28" s="11">
        <v>58.427141251000002</v>
      </c>
      <c r="E28" s="11">
        <v>605.98571376300015</v>
      </c>
      <c r="F28" s="23">
        <v>2065.9245227070001</v>
      </c>
      <c r="G28" s="11">
        <v>1060.0307050469999</v>
      </c>
      <c r="H28" s="11">
        <v>679.87938350000002</v>
      </c>
      <c r="I28" s="23">
        <v>237.65932132199998</v>
      </c>
      <c r="J28" s="23">
        <v>684.54309124200006</v>
      </c>
      <c r="K28" s="23">
        <v>167.44049999999999</v>
      </c>
      <c r="L28" s="11">
        <v>51.220193199000001</v>
      </c>
      <c r="M28" s="11">
        <v>147.976459656</v>
      </c>
    </row>
    <row r="29" spans="1:13" ht="19.5" x14ac:dyDescent="0.5">
      <c r="A29" s="10" t="s">
        <v>142</v>
      </c>
      <c r="B29" s="11">
        <v>136.582859794</v>
      </c>
      <c r="C29" s="11">
        <v>180.48319053500001</v>
      </c>
      <c r="D29" s="11">
        <v>231.83858852800003</v>
      </c>
      <c r="E29" s="11">
        <v>278.25837532700001</v>
      </c>
      <c r="F29" s="23">
        <v>234.31033535</v>
      </c>
      <c r="G29" s="11">
        <v>270.93696568000007</v>
      </c>
      <c r="H29" s="11">
        <v>269.26841969999998</v>
      </c>
      <c r="I29" s="23">
        <v>9780.1726128949995</v>
      </c>
      <c r="J29" s="23">
        <v>8832.4903924130012</v>
      </c>
      <c r="K29" s="23">
        <v>3613.5106999999998</v>
      </c>
      <c r="L29" s="11">
        <v>3388.1904837959996</v>
      </c>
      <c r="M29" s="11">
        <v>3988.5214354870004</v>
      </c>
    </row>
    <row r="30" spans="1:13" ht="19.5" x14ac:dyDescent="0.5">
      <c r="A30" s="10" t="s">
        <v>143</v>
      </c>
      <c r="B30" s="11">
        <v>2512.2858681659995</v>
      </c>
      <c r="C30" s="11">
        <v>3524.8532386440002</v>
      </c>
      <c r="D30" s="11">
        <v>4403.2470349749992</v>
      </c>
      <c r="E30" s="11">
        <v>8247.1670162049995</v>
      </c>
      <c r="F30" s="23">
        <v>10559.069603630996</v>
      </c>
      <c r="G30" s="11">
        <v>9316.4781254189966</v>
      </c>
      <c r="H30" s="11">
        <v>7483.4316066000001</v>
      </c>
      <c r="I30" s="23">
        <v>20.702267142</v>
      </c>
      <c r="J30" s="23">
        <v>55.659324587</v>
      </c>
      <c r="K30" s="23">
        <v>4.2359999999999998</v>
      </c>
      <c r="L30" s="11">
        <v>32.183872697000005</v>
      </c>
      <c r="M30" s="11">
        <v>42.887114679</v>
      </c>
    </row>
    <row r="31" spans="1:13" ht="19.5" x14ac:dyDescent="0.5">
      <c r="A31" s="10" t="s">
        <v>144</v>
      </c>
      <c r="B31" s="11">
        <v>27.734516330000002</v>
      </c>
      <c r="C31" s="11">
        <v>40.416416745000006</v>
      </c>
      <c r="D31" s="11">
        <v>36.661306271000001</v>
      </c>
      <c r="E31" s="11">
        <v>69.616629897999999</v>
      </c>
      <c r="F31" s="23">
        <v>89.073088085999984</v>
      </c>
      <c r="G31" s="11">
        <v>104.13839565499998</v>
      </c>
      <c r="H31" s="11">
        <v>105.8298424</v>
      </c>
      <c r="I31" s="23">
        <v>187.561230483</v>
      </c>
      <c r="J31" s="23">
        <v>126.213883624</v>
      </c>
      <c r="K31" s="23">
        <v>9.1608999999999998</v>
      </c>
      <c r="L31" s="11">
        <v>20.617402170999998</v>
      </c>
      <c r="M31" s="11">
        <v>66.843353664000006</v>
      </c>
    </row>
    <row r="32" spans="1:13" ht="19.5" x14ac:dyDescent="0.5">
      <c r="A32" s="10" t="s">
        <v>145</v>
      </c>
      <c r="B32" s="11">
        <v>99.504127967000002</v>
      </c>
      <c r="C32" s="11">
        <v>78.305919262000003</v>
      </c>
      <c r="D32" s="11">
        <v>135.27556748399999</v>
      </c>
      <c r="E32" s="11">
        <v>195.26558684899999</v>
      </c>
      <c r="F32" s="23">
        <v>219.18407759100012</v>
      </c>
      <c r="G32" s="11">
        <v>256.37604920399997</v>
      </c>
      <c r="H32" s="11">
        <v>194.60713140000001</v>
      </c>
      <c r="I32" s="23">
        <v>95.542947734999998</v>
      </c>
      <c r="J32" s="23">
        <v>74.884742334999999</v>
      </c>
      <c r="K32" s="23">
        <v>23.6904</v>
      </c>
      <c r="L32" s="11">
        <v>46.999095251</v>
      </c>
      <c r="M32" s="11">
        <v>19.525533552999999</v>
      </c>
    </row>
    <row r="33" spans="1:13" ht="19.5" x14ac:dyDescent="0.5">
      <c r="A33" s="10" t="s">
        <v>146</v>
      </c>
      <c r="B33" s="11">
        <v>11.801183399999999</v>
      </c>
      <c r="C33" s="11">
        <v>8.5077793840000009</v>
      </c>
      <c r="D33" s="11">
        <v>765.78448478400014</v>
      </c>
      <c r="E33" s="11">
        <v>11.191196564</v>
      </c>
      <c r="F33" s="23">
        <v>29.229392691999994</v>
      </c>
      <c r="G33" s="11">
        <v>17.795074988</v>
      </c>
      <c r="H33" s="11">
        <v>18.624244699999998</v>
      </c>
      <c r="I33" s="23">
        <v>9.380735060000001</v>
      </c>
      <c r="J33" s="23">
        <v>7.7978389989999997</v>
      </c>
      <c r="K33" s="23">
        <v>0.13400000000000001</v>
      </c>
      <c r="L33" s="11">
        <v>3.5633681989999997</v>
      </c>
      <c r="M33" s="11">
        <v>21.228772060000001</v>
      </c>
    </row>
    <row r="34" spans="1:13" ht="19.5" x14ac:dyDescent="0.5">
      <c r="A34" s="10" t="s">
        <v>147</v>
      </c>
      <c r="B34" s="11">
        <v>1.28057</v>
      </c>
      <c r="C34" s="11">
        <v>0.55321122499999997</v>
      </c>
      <c r="D34" s="11">
        <v>0.68473329999999999</v>
      </c>
      <c r="E34" s="11">
        <v>2.3381322</v>
      </c>
      <c r="F34" s="23">
        <v>1.9747760999999999</v>
      </c>
      <c r="G34" s="11">
        <v>2.8538822000000001</v>
      </c>
      <c r="H34" s="11">
        <v>2.8439233000000002</v>
      </c>
      <c r="I34" s="23">
        <v>332.47434981700002</v>
      </c>
      <c r="J34" s="23">
        <v>280.089969865</v>
      </c>
      <c r="K34" s="23">
        <v>145.91890000000001</v>
      </c>
      <c r="L34" s="11">
        <v>98.304586153999992</v>
      </c>
      <c r="M34" s="11">
        <v>63.325221946000006</v>
      </c>
    </row>
    <row r="35" spans="1:13" ht="19.5" x14ac:dyDescent="0.5">
      <c r="A35" s="44" t="s">
        <v>148</v>
      </c>
      <c r="B35" s="45">
        <v>48.078415024000002</v>
      </c>
      <c r="C35" s="45">
        <v>160.47988239200001</v>
      </c>
      <c r="D35" s="45">
        <v>178.841312058</v>
      </c>
      <c r="E35" s="45">
        <v>282.543631301</v>
      </c>
      <c r="F35" s="35">
        <v>744.71752509600014</v>
      </c>
      <c r="G35" s="45">
        <v>823.73175999600005</v>
      </c>
      <c r="H35" s="45">
        <v>702.49175639999999</v>
      </c>
      <c r="I35" s="35">
        <v>435.74937449800001</v>
      </c>
      <c r="J35" s="35">
        <v>457.38553879200003</v>
      </c>
      <c r="K35" s="35">
        <v>119.78309999999999</v>
      </c>
      <c r="L35" s="45">
        <v>150.96520111300001</v>
      </c>
      <c r="M35" s="45">
        <v>167.74472172200001</v>
      </c>
    </row>
    <row r="36" spans="1:13" s="196" customFormat="1" ht="19.5" x14ac:dyDescent="0.5">
      <c r="A36" s="10" t="s">
        <v>149</v>
      </c>
      <c r="B36" s="279">
        <v>8.9352719999999994</v>
      </c>
      <c r="C36" s="279">
        <v>7.4183211</v>
      </c>
      <c r="D36" s="279">
        <v>12.365095</v>
      </c>
      <c r="E36" s="279">
        <v>26.91688572</v>
      </c>
      <c r="F36" s="279">
        <v>19.120340331000001</v>
      </c>
      <c r="G36" s="279">
        <v>0</v>
      </c>
      <c r="H36" s="279">
        <v>223.24834620000001</v>
      </c>
      <c r="I36" s="279">
        <v>0</v>
      </c>
      <c r="J36" s="279">
        <v>0</v>
      </c>
      <c r="K36" s="279">
        <v>0</v>
      </c>
      <c r="L36" s="279">
        <v>0</v>
      </c>
      <c r="M36" s="279">
        <v>0</v>
      </c>
    </row>
    <row r="37" spans="1:13" s="196" customFormat="1" ht="19.5" x14ac:dyDescent="0.5">
      <c r="A37" s="10" t="s">
        <v>150</v>
      </c>
      <c r="B37" s="279">
        <v>4.7781794499999997</v>
      </c>
      <c r="C37" s="279">
        <v>99.13134891899999</v>
      </c>
      <c r="D37" s="279">
        <v>84.887141231000001</v>
      </c>
      <c r="E37" s="279">
        <v>61.468079354999993</v>
      </c>
      <c r="F37" s="279">
        <v>493.384545876</v>
      </c>
      <c r="G37" s="279">
        <v>393.16865299300002</v>
      </c>
      <c r="H37" s="279">
        <v>0</v>
      </c>
      <c r="I37" s="279">
        <v>49.565016983999996</v>
      </c>
      <c r="J37" s="279">
        <v>76.10735861900001</v>
      </c>
      <c r="K37" s="279">
        <v>25.832799999999999</v>
      </c>
      <c r="L37" s="279">
        <v>31.951629806</v>
      </c>
      <c r="M37" s="279">
        <v>31.626126768999999</v>
      </c>
    </row>
    <row r="38" spans="1:13" s="196" customFormat="1" ht="19.5" x14ac:dyDescent="0.5">
      <c r="A38" s="10" t="s">
        <v>265</v>
      </c>
      <c r="B38" s="279"/>
      <c r="C38" s="279"/>
      <c r="D38" s="279"/>
      <c r="E38" s="279"/>
      <c r="F38" s="279"/>
      <c r="G38" s="279"/>
      <c r="H38" s="279">
        <v>0</v>
      </c>
      <c r="I38" s="279">
        <v>0</v>
      </c>
      <c r="J38" s="279">
        <v>0</v>
      </c>
      <c r="K38" s="279">
        <v>0</v>
      </c>
      <c r="L38" s="279">
        <v>0</v>
      </c>
      <c r="M38" s="279">
        <v>0</v>
      </c>
    </row>
    <row r="39" spans="1:13" s="196" customFormat="1" ht="19.5" x14ac:dyDescent="0.5">
      <c r="A39" s="10" t="s">
        <v>151</v>
      </c>
      <c r="B39" s="279">
        <v>0.18424499999999999</v>
      </c>
      <c r="C39" s="279">
        <v>0</v>
      </c>
      <c r="D39" s="279">
        <v>0</v>
      </c>
      <c r="E39" s="279">
        <v>0</v>
      </c>
      <c r="F39" s="279">
        <v>0</v>
      </c>
      <c r="G39" s="279">
        <v>0</v>
      </c>
      <c r="H39" s="279">
        <v>0</v>
      </c>
      <c r="I39" s="279">
        <v>0.74091419999999997</v>
      </c>
      <c r="J39" s="279">
        <v>1.598030606</v>
      </c>
      <c r="K39" s="279">
        <v>0</v>
      </c>
      <c r="L39" s="279">
        <v>0.1036842</v>
      </c>
      <c r="M39" s="279">
        <v>0</v>
      </c>
    </row>
    <row r="40" spans="1:13" s="196" customFormat="1" ht="19.5" x14ac:dyDescent="0.5">
      <c r="A40" s="10" t="s">
        <v>152</v>
      </c>
      <c r="B40" s="279">
        <v>0</v>
      </c>
      <c r="C40" s="279">
        <v>0</v>
      </c>
      <c r="D40" s="279">
        <v>0.65974359999999999</v>
      </c>
      <c r="E40" s="279">
        <v>0.48417510000000002</v>
      </c>
      <c r="F40" s="279">
        <v>0.51061500000000004</v>
      </c>
      <c r="G40" s="279">
        <v>0.52420429999999996</v>
      </c>
      <c r="H40" s="279">
        <v>0.38387479999999996</v>
      </c>
      <c r="I40" s="279">
        <v>5.8433545660000004</v>
      </c>
      <c r="J40" s="279">
        <v>4.5134842959999997</v>
      </c>
      <c r="K40" s="279">
        <v>1.048</v>
      </c>
      <c r="L40" s="279">
        <v>1.047758698</v>
      </c>
      <c r="M40" s="279">
        <v>0.514069373</v>
      </c>
    </row>
    <row r="41" spans="1:13" ht="19.5" x14ac:dyDescent="0.5">
      <c r="A41" s="10" t="s">
        <v>153</v>
      </c>
      <c r="B41" s="56">
        <v>34.180718574000004</v>
      </c>
      <c r="C41" s="56">
        <v>53.930212373000003</v>
      </c>
      <c r="D41" s="56">
        <v>80.929332227000003</v>
      </c>
      <c r="E41" s="56">
        <v>193.67449112599999</v>
      </c>
      <c r="F41" s="21">
        <v>231.70202388900003</v>
      </c>
      <c r="G41" s="56">
        <v>430.03890270299996</v>
      </c>
      <c r="H41" s="280">
        <v>478.85953540000003</v>
      </c>
      <c r="I41" s="21">
        <v>379.60008874800002</v>
      </c>
      <c r="J41" s="21">
        <v>375.166665271</v>
      </c>
      <c r="K41" s="21">
        <v>92.902299999999997</v>
      </c>
      <c r="L41" s="56">
        <v>117.86212840899999</v>
      </c>
      <c r="M41" s="56">
        <v>135.60452558</v>
      </c>
    </row>
    <row r="42" spans="1:13" ht="19.5" x14ac:dyDescent="0.5">
      <c r="A42" s="44" t="s">
        <v>154</v>
      </c>
      <c r="B42" s="45">
        <v>705.30317660599997</v>
      </c>
      <c r="C42" s="45">
        <v>1292.4932032090001</v>
      </c>
      <c r="D42" s="45">
        <v>1794.2326844689999</v>
      </c>
      <c r="E42" s="45">
        <v>3346.0396198540002</v>
      </c>
      <c r="F42" s="35">
        <v>4099.6040984169995</v>
      </c>
      <c r="G42" s="45">
        <v>2961.8484040839999</v>
      </c>
      <c r="H42" s="45">
        <v>2718.6096102000001</v>
      </c>
      <c r="I42" s="35">
        <v>3351.6351473489999</v>
      </c>
      <c r="J42" s="35">
        <v>3323.3479237659999</v>
      </c>
      <c r="K42" s="35">
        <v>1185.9717000000001</v>
      </c>
      <c r="L42" s="45">
        <v>1132.085971149</v>
      </c>
      <c r="M42" s="45">
        <v>1110.279100728</v>
      </c>
    </row>
    <row r="43" spans="1:13" ht="19.5" x14ac:dyDescent="0.5">
      <c r="A43" s="10" t="s">
        <v>155</v>
      </c>
      <c r="B43" s="11">
        <v>109.87442375900001</v>
      </c>
      <c r="C43" s="11">
        <v>198.62993464000002</v>
      </c>
      <c r="D43" s="11">
        <v>352.00759817500006</v>
      </c>
      <c r="E43" s="11">
        <v>762.26561293600003</v>
      </c>
      <c r="F43" s="23">
        <v>1702.2234832020004</v>
      </c>
      <c r="G43" s="11">
        <v>1598.0252162290005</v>
      </c>
      <c r="H43" s="11">
        <v>1406.2491588</v>
      </c>
      <c r="I43" s="23">
        <v>1622.7473663380001</v>
      </c>
      <c r="J43" s="23">
        <v>1531.1891936899999</v>
      </c>
      <c r="K43" s="23">
        <v>621.89729999999997</v>
      </c>
      <c r="L43" s="11">
        <v>543.85387757299998</v>
      </c>
      <c r="M43" s="11">
        <v>516.33070597899996</v>
      </c>
    </row>
    <row r="44" spans="1:13" ht="19.5" x14ac:dyDescent="0.5">
      <c r="A44" s="10" t="s">
        <v>156</v>
      </c>
      <c r="B44" s="11">
        <v>0</v>
      </c>
      <c r="C44" s="11">
        <v>4.8365042430000003</v>
      </c>
      <c r="D44" s="11">
        <v>52.127115847000006</v>
      </c>
      <c r="E44" s="11">
        <v>139.17957468399999</v>
      </c>
      <c r="F44" s="23">
        <v>169.85945461900002</v>
      </c>
      <c r="G44" s="11">
        <v>196.57836906600002</v>
      </c>
      <c r="H44" s="11">
        <v>30.951073600000001</v>
      </c>
      <c r="I44" s="23">
        <v>53.529867400000001</v>
      </c>
      <c r="J44" s="23">
        <v>92.088003299999997</v>
      </c>
      <c r="K44" s="23">
        <v>18.111499999999999</v>
      </c>
      <c r="L44" s="11">
        <v>20.388409500000002</v>
      </c>
      <c r="M44" s="11">
        <v>24.285381699999999</v>
      </c>
    </row>
    <row r="45" spans="1:13" ht="19.5" x14ac:dyDescent="0.5">
      <c r="A45" s="10" t="s">
        <v>157</v>
      </c>
      <c r="B45" s="11">
        <v>528.19378725199999</v>
      </c>
      <c r="C45" s="11">
        <v>1031.3324415520001</v>
      </c>
      <c r="D45" s="11">
        <v>1295.711194747</v>
      </c>
      <c r="E45" s="11">
        <v>2318.4833083389999</v>
      </c>
      <c r="F45" s="23">
        <v>2025.2759947179995</v>
      </c>
      <c r="G45" s="11">
        <v>874.67467536799961</v>
      </c>
      <c r="H45" s="11">
        <v>825.23198580000007</v>
      </c>
      <c r="I45" s="23">
        <v>1132.1686545360001</v>
      </c>
      <c r="J45" s="23">
        <v>1308.532006073</v>
      </c>
      <c r="K45" s="23">
        <v>323.98</v>
      </c>
      <c r="L45" s="11">
        <v>385.48077741899999</v>
      </c>
      <c r="M45" s="11">
        <v>458.61869775399998</v>
      </c>
    </row>
    <row r="46" spans="1:13" ht="19.5" x14ac:dyDescent="0.5">
      <c r="A46" s="10" t="s">
        <v>256</v>
      </c>
      <c r="B46" s="11"/>
      <c r="C46" s="11"/>
      <c r="D46" s="11"/>
      <c r="E46" s="11"/>
      <c r="F46" s="23"/>
      <c r="G46" s="11"/>
      <c r="H46" s="11">
        <v>0</v>
      </c>
      <c r="I46" s="23">
        <v>0</v>
      </c>
      <c r="J46" s="23">
        <v>0</v>
      </c>
      <c r="K46" s="23">
        <v>0</v>
      </c>
      <c r="L46" s="11">
        <v>0</v>
      </c>
      <c r="M46" s="11">
        <v>0</v>
      </c>
    </row>
    <row r="47" spans="1:13" ht="19.5" x14ac:dyDescent="0.5">
      <c r="A47" s="10" t="s">
        <v>158</v>
      </c>
      <c r="B47" s="11">
        <v>67.234965595000006</v>
      </c>
      <c r="C47" s="11">
        <v>57.694322774</v>
      </c>
      <c r="D47" s="11">
        <v>94.386775700000001</v>
      </c>
      <c r="E47" s="11">
        <v>126.11112389500001</v>
      </c>
      <c r="F47" s="23">
        <v>202.24516587800002</v>
      </c>
      <c r="G47" s="11">
        <v>292.57014342100001</v>
      </c>
      <c r="H47" s="11">
        <v>456.17739199999994</v>
      </c>
      <c r="I47" s="23">
        <v>543.189259075</v>
      </c>
      <c r="J47" s="23">
        <v>391.53872070300002</v>
      </c>
      <c r="K47" s="23">
        <v>221.9829</v>
      </c>
      <c r="L47" s="11">
        <v>182.362906657</v>
      </c>
      <c r="M47" s="11">
        <v>111.044315295</v>
      </c>
    </row>
    <row r="48" spans="1:13" ht="19.5" x14ac:dyDescent="0.5">
      <c r="A48" s="44" t="s">
        <v>159</v>
      </c>
      <c r="B48" s="45">
        <v>315.64410269399997</v>
      </c>
      <c r="C48" s="45">
        <v>327.98819918699996</v>
      </c>
      <c r="D48" s="45">
        <v>357.54723033300002</v>
      </c>
      <c r="E48" s="45">
        <v>604.51168025100003</v>
      </c>
      <c r="F48" s="35">
        <v>685.41710394299969</v>
      </c>
      <c r="G48" s="45">
        <v>606.85069519000001</v>
      </c>
      <c r="H48" s="45">
        <v>746.59308349999992</v>
      </c>
      <c r="I48" s="35">
        <v>791.31079342200007</v>
      </c>
      <c r="J48" s="35">
        <v>1478.564327503</v>
      </c>
      <c r="K48" s="35">
        <v>172.6883</v>
      </c>
      <c r="L48" s="45">
        <v>478.69831738600004</v>
      </c>
      <c r="M48" s="45">
        <v>496.51777159699998</v>
      </c>
    </row>
    <row r="49" spans="1:13" ht="19.5" x14ac:dyDescent="0.5">
      <c r="A49" s="10" t="s">
        <v>160</v>
      </c>
      <c r="B49" s="11">
        <v>30.395860179000003</v>
      </c>
      <c r="C49" s="11">
        <v>58.847265080000007</v>
      </c>
      <c r="D49" s="11">
        <v>16.712407421999998</v>
      </c>
      <c r="E49" s="11">
        <v>53.656745325000003</v>
      </c>
      <c r="F49" s="23">
        <v>27.400652604000001</v>
      </c>
      <c r="G49" s="11">
        <v>18.285844547000004</v>
      </c>
      <c r="H49" s="11">
        <v>9.5372041999999997</v>
      </c>
      <c r="I49" s="23">
        <v>5.1278208379999999</v>
      </c>
      <c r="J49" s="23">
        <v>95.042462379999989</v>
      </c>
      <c r="K49" s="23">
        <v>1.2958000000000001</v>
      </c>
      <c r="L49" s="11">
        <v>1.26496838</v>
      </c>
      <c r="M49" s="11">
        <v>1.8754244680000001</v>
      </c>
    </row>
    <row r="50" spans="1:13" ht="19.5" x14ac:dyDescent="0.5">
      <c r="A50" s="10" t="s">
        <v>161</v>
      </c>
      <c r="B50" s="11">
        <v>13.7215156</v>
      </c>
      <c r="C50" s="11">
        <v>16.137910658999999</v>
      </c>
      <c r="D50" s="11">
        <v>20.633058137999999</v>
      </c>
      <c r="E50" s="11">
        <v>30.363719181</v>
      </c>
      <c r="F50" s="23">
        <v>36.077815200000003</v>
      </c>
      <c r="G50" s="11">
        <v>9.7016316000000007</v>
      </c>
      <c r="H50" s="11">
        <v>260.0122609</v>
      </c>
      <c r="I50" s="23">
        <v>64.788857262999997</v>
      </c>
      <c r="J50" s="23">
        <v>132.92381203699998</v>
      </c>
      <c r="K50" s="23">
        <v>4.4153000000000002</v>
      </c>
      <c r="L50" s="11">
        <v>84.832432330000003</v>
      </c>
      <c r="M50" s="11">
        <v>0.10503410000000001</v>
      </c>
    </row>
    <row r="51" spans="1:13" ht="19.5" x14ac:dyDescent="0.5">
      <c r="A51" s="10" t="s">
        <v>162</v>
      </c>
      <c r="B51" s="11">
        <v>39.783709208000005</v>
      </c>
      <c r="C51" s="11">
        <v>37.944131343999999</v>
      </c>
      <c r="D51" s="11">
        <v>31.475329306999999</v>
      </c>
      <c r="E51" s="11">
        <v>36.970201601999996</v>
      </c>
      <c r="F51" s="23">
        <v>40.554368283000002</v>
      </c>
      <c r="G51" s="11">
        <v>53.958461753999998</v>
      </c>
      <c r="H51" s="11">
        <v>79.359763399999991</v>
      </c>
      <c r="I51" s="23">
        <v>83.921688007</v>
      </c>
      <c r="J51" s="23">
        <v>201.95126059899999</v>
      </c>
      <c r="K51" s="23">
        <v>14.7676</v>
      </c>
      <c r="L51" s="11">
        <v>38.813238011000003</v>
      </c>
      <c r="M51" s="11">
        <v>24.329363583999999</v>
      </c>
    </row>
    <row r="52" spans="1:13" ht="19.5" x14ac:dyDescent="0.5">
      <c r="A52" s="10" t="s">
        <v>163</v>
      </c>
      <c r="B52" s="11">
        <v>204.506397908</v>
      </c>
      <c r="C52" s="11">
        <v>203.67377646899999</v>
      </c>
      <c r="D52" s="11">
        <v>273.33852808900002</v>
      </c>
      <c r="E52" s="11">
        <v>464.15697341000003</v>
      </c>
      <c r="F52" s="23">
        <v>570.64492665699981</v>
      </c>
      <c r="G52" s="11">
        <v>499.69055030200002</v>
      </c>
      <c r="H52" s="11">
        <v>392.72356450000001</v>
      </c>
      <c r="I52" s="23">
        <v>620.84919006500002</v>
      </c>
      <c r="J52" s="23">
        <v>1018.9074391</v>
      </c>
      <c r="K52" s="23">
        <v>147.80439999999999</v>
      </c>
      <c r="L52" s="11">
        <v>346.66899712600002</v>
      </c>
      <c r="M52" s="11">
        <v>468.36605920900001</v>
      </c>
    </row>
    <row r="53" spans="1:13" ht="19.5" x14ac:dyDescent="0.5">
      <c r="A53" s="10" t="s">
        <v>164</v>
      </c>
      <c r="B53" s="11">
        <v>27.236619799</v>
      </c>
      <c r="C53" s="11">
        <v>11.385115635</v>
      </c>
      <c r="D53" s="11">
        <v>15.387907376999998</v>
      </c>
      <c r="E53" s="11">
        <v>19.364040733000003</v>
      </c>
      <c r="F53" s="23">
        <v>10.739341199000002</v>
      </c>
      <c r="G53" s="11">
        <v>25.214206986999997</v>
      </c>
      <c r="H53" s="11">
        <v>4.9602905000000002</v>
      </c>
      <c r="I53" s="23">
        <v>16.225007049000002</v>
      </c>
      <c r="J53" s="23">
        <v>28.549375087000001</v>
      </c>
      <c r="K53" s="23">
        <v>4.4051999999999998</v>
      </c>
      <c r="L53" s="11">
        <v>7.1186815390000007</v>
      </c>
      <c r="M53" s="11">
        <v>1.661596836</v>
      </c>
    </row>
    <row r="54" spans="1:13" ht="19.5" x14ac:dyDescent="0.5">
      <c r="A54" s="10" t="s">
        <v>259</v>
      </c>
      <c r="B54" s="11"/>
      <c r="C54" s="11"/>
      <c r="D54" s="11"/>
      <c r="E54" s="11"/>
      <c r="F54" s="23"/>
      <c r="G54" s="11"/>
      <c r="H54" s="11">
        <v>0</v>
      </c>
      <c r="I54" s="23">
        <v>0.39823020000000003</v>
      </c>
      <c r="J54" s="23">
        <v>1.1899782999999999</v>
      </c>
      <c r="K54" s="23">
        <v>0</v>
      </c>
      <c r="L54" s="11">
        <v>0</v>
      </c>
      <c r="M54" s="11">
        <v>0.18029339999999999</v>
      </c>
    </row>
    <row r="55" spans="1:13" ht="19.5" x14ac:dyDescent="0.5">
      <c r="A55" s="44" t="s">
        <v>166</v>
      </c>
      <c r="B55" s="45">
        <v>30.590052621000005</v>
      </c>
      <c r="C55" s="45">
        <v>36.372677236000001</v>
      </c>
      <c r="D55" s="45">
        <v>41.094215167999998</v>
      </c>
      <c r="E55" s="45">
        <v>146.892556536</v>
      </c>
      <c r="F55" s="35">
        <v>58.958612233999993</v>
      </c>
      <c r="G55" s="45">
        <v>221.514459063</v>
      </c>
      <c r="H55" s="45">
        <v>249.73659309999999</v>
      </c>
      <c r="I55" s="35">
        <v>91.326623778000013</v>
      </c>
      <c r="J55" s="35">
        <v>68.748530596999998</v>
      </c>
      <c r="K55" s="35">
        <v>7.3841000000000001</v>
      </c>
      <c r="L55" s="45">
        <v>6.7195995650000011</v>
      </c>
      <c r="M55" s="45">
        <v>39.415317264000009</v>
      </c>
    </row>
    <row r="56" spans="1:13" ht="19.5" x14ac:dyDescent="0.5">
      <c r="A56" s="10" t="s">
        <v>167</v>
      </c>
      <c r="B56" s="11">
        <v>0.25308262300000001</v>
      </c>
      <c r="C56" s="11">
        <v>1.1845298069999999</v>
      </c>
      <c r="D56" s="11">
        <v>1.0389494609999999</v>
      </c>
      <c r="E56" s="11">
        <v>80.492145782999998</v>
      </c>
      <c r="F56" s="23">
        <v>1.4608163789999999</v>
      </c>
      <c r="G56" s="11">
        <v>183.157240167</v>
      </c>
      <c r="H56" s="11">
        <v>223.30835959999999</v>
      </c>
      <c r="I56" s="23">
        <v>45.819321559999999</v>
      </c>
      <c r="J56" s="23">
        <v>20.149254015</v>
      </c>
      <c r="K56" s="23">
        <v>2.8681999999999999</v>
      </c>
      <c r="L56" s="11">
        <v>0.84075191500000002</v>
      </c>
      <c r="M56" s="11">
        <v>4.560506502</v>
      </c>
    </row>
    <row r="57" spans="1:13" ht="19.5" x14ac:dyDescent="0.5">
      <c r="A57" s="10" t="s">
        <v>168</v>
      </c>
      <c r="B57" s="11">
        <v>17.859440080000002</v>
      </c>
      <c r="C57" s="11">
        <v>25.635390673</v>
      </c>
      <c r="D57" s="11">
        <v>34.489016761999991</v>
      </c>
      <c r="E57" s="11">
        <v>53.549289606999999</v>
      </c>
      <c r="F57" s="23">
        <v>55.013058151999999</v>
      </c>
      <c r="G57" s="11">
        <v>36.991603095999999</v>
      </c>
      <c r="H57" s="11">
        <v>25.3845645</v>
      </c>
      <c r="I57" s="23">
        <v>44.860866519000005</v>
      </c>
      <c r="J57" s="23">
        <v>45.042403682</v>
      </c>
      <c r="K57" s="23">
        <v>4.4390000000000001</v>
      </c>
      <c r="L57" s="11">
        <v>5.79266725</v>
      </c>
      <c r="M57" s="11">
        <v>34.624481762000002</v>
      </c>
    </row>
    <row r="58" spans="1:13" ht="19.5" x14ac:dyDescent="0.5">
      <c r="A58" s="10" t="s">
        <v>169</v>
      </c>
      <c r="B58" s="11">
        <v>12.477529918</v>
      </c>
      <c r="C58" s="11">
        <v>9.5527567560000008</v>
      </c>
      <c r="D58" s="11">
        <v>5.5662489449999999</v>
      </c>
      <c r="E58" s="11">
        <v>12.851121146000001</v>
      </c>
      <c r="F58" s="23">
        <v>1.8632086990000003</v>
      </c>
      <c r="G58" s="11">
        <v>1.2263219000000001</v>
      </c>
      <c r="H58" s="11">
        <v>0.42638579999999998</v>
      </c>
      <c r="I58" s="23">
        <v>0.52791359900000001</v>
      </c>
      <c r="J58" s="23">
        <v>3.4991305000000001</v>
      </c>
      <c r="K58" s="23">
        <v>3.0999999999999999E-3</v>
      </c>
      <c r="L58" s="11">
        <v>2.8437999999999998E-2</v>
      </c>
      <c r="M58" s="11">
        <v>0.13619999999999999</v>
      </c>
    </row>
    <row r="59" spans="1:13" ht="19.5" x14ac:dyDescent="0.5">
      <c r="A59" s="10" t="s">
        <v>170</v>
      </c>
      <c r="B59" s="11">
        <v>0</v>
      </c>
      <c r="C59" s="11">
        <v>0</v>
      </c>
      <c r="D59" s="11">
        <v>0</v>
      </c>
      <c r="E59" s="11">
        <v>0</v>
      </c>
      <c r="F59" s="23">
        <v>0.621529004</v>
      </c>
      <c r="G59" s="11">
        <v>0.1392939</v>
      </c>
      <c r="H59" s="11">
        <v>0.61728319999999992</v>
      </c>
      <c r="I59" s="23">
        <v>0.11852210000000001</v>
      </c>
      <c r="J59" s="23">
        <v>5.7742399999999999E-2</v>
      </c>
      <c r="K59" s="23">
        <v>7.3800000000000004E-2</v>
      </c>
      <c r="L59" s="11">
        <v>5.7742399999999999E-2</v>
      </c>
      <c r="M59" s="11">
        <v>9.4129000000000004E-2</v>
      </c>
    </row>
    <row r="60" spans="1:13" ht="19.5" x14ac:dyDescent="0.5">
      <c r="A60" s="44" t="s">
        <v>171</v>
      </c>
      <c r="B60" s="45">
        <v>12.642007137</v>
      </c>
      <c r="C60" s="45">
        <v>9.6043182690000002</v>
      </c>
      <c r="D60" s="45">
        <v>23.325594820999999</v>
      </c>
      <c r="E60" s="45">
        <v>23.720372555000001</v>
      </c>
      <c r="F60" s="35">
        <v>24.381858375000007</v>
      </c>
      <c r="G60" s="45">
        <v>16.580369893</v>
      </c>
      <c r="H60" s="45">
        <v>14.565963399999998</v>
      </c>
      <c r="I60" s="35">
        <v>33.553322350000002</v>
      </c>
      <c r="J60" s="35">
        <v>15.890723329</v>
      </c>
      <c r="K60" s="35">
        <v>10.927100000000001</v>
      </c>
      <c r="L60" s="45">
        <v>3.2599783160000002</v>
      </c>
      <c r="M60" s="45">
        <v>271.41659479700002</v>
      </c>
    </row>
    <row r="61" spans="1:13" ht="19.5" x14ac:dyDescent="0.5">
      <c r="A61" s="10" t="s">
        <v>172</v>
      </c>
      <c r="B61" s="11">
        <v>0.15006464899999999</v>
      </c>
      <c r="C61" s="11">
        <v>0.15888350000000001</v>
      </c>
      <c r="D61" s="11">
        <v>0.11995</v>
      </c>
      <c r="E61" s="11">
        <v>0.149338944</v>
      </c>
      <c r="F61" s="23">
        <v>0.14843029999999999</v>
      </c>
      <c r="G61" s="11">
        <v>5.9694999999999998E-2</v>
      </c>
      <c r="H61" s="11">
        <v>0.1677295</v>
      </c>
      <c r="I61" s="23">
        <v>9.4488099999999992E-2</v>
      </c>
      <c r="J61" s="23">
        <v>9.7462400000000005E-2</v>
      </c>
      <c r="K61" s="23">
        <v>1.4999999999999999E-2</v>
      </c>
      <c r="L61" s="11">
        <v>0</v>
      </c>
      <c r="M61" s="11">
        <v>0.1226304</v>
      </c>
    </row>
    <row r="62" spans="1:13" ht="19.5" x14ac:dyDescent="0.5">
      <c r="A62" s="10" t="s">
        <v>264</v>
      </c>
      <c r="B62" s="11"/>
      <c r="C62" s="11"/>
      <c r="D62" s="11"/>
      <c r="E62" s="11"/>
      <c r="F62" s="23"/>
      <c r="G62" s="11"/>
      <c r="H62" s="11">
        <v>0</v>
      </c>
      <c r="I62" s="23">
        <v>0</v>
      </c>
      <c r="J62" s="23">
        <v>0</v>
      </c>
      <c r="K62" s="23">
        <v>0</v>
      </c>
      <c r="L62" s="11">
        <v>0</v>
      </c>
      <c r="M62" s="11">
        <v>0</v>
      </c>
    </row>
    <row r="63" spans="1:13" ht="19.5" x14ac:dyDescent="0.5">
      <c r="A63" s="10" t="s">
        <v>174</v>
      </c>
      <c r="B63" s="11">
        <v>10.277729149000001</v>
      </c>
      <c r="C63" s="11">
        <v>5.3564024139999997</v>
      </c>
      <c r="D63" s="11">
        <v>11.000141263000002</v>
      </c>
      <c r="E63" s="11">
        <v>14.119859093000001</v>
      </c>
      <c r="F63" s="23">
        <v>18.013447058000008</v>
      </c>
      <c r="G63" s="11">
        <v>4.9500000000000002E-2</v>
      </c>
      <c r="H63" s="11">
        <v>0.2982765</v>
      </c>
      <c r="I63" s="23">
        <v>0.16629407100000002</v>
      </c>
      <c r="J63" s="23">
        <v>2.2176676999999998</v>
      </c>
      <c r="K63" s="23">
        <v>0.1041</v>
      </c>
      <c r="L63" s="11">
        <v>8.6675799999999997E-2</v>
      </c>
      <c r="M63" s="11">
        <v>0</v>
      </c>
    </row>
    <row r="64" spans="1:13" ht="19.5" x14ac:dyDescent="0.5">
      <c r="A64" s="10" t="s">
        <v>175</v>
      </c>
      <c r="B64" s="11">
        <v>1.8806172389999998</v>
      </c>
      <c r="C64" s="11">
        <v>3.3524942549999999</v>
      </c>
      <c r="D64" s="11">
        <v>11.245685657999998</v>
      </c>
      <c r="E64" s="11">
        <v>9.2997634179999995</v>
      </c>
      <c r="F64" s="23">
        <v>6.1556274169999998</v>
      </c>
      <c r="G64" s="11">
        <v>16.471174893000001</v>
      </c>
      <c r="H64" s="11">
        <v>9.4919946999999993</v>
      </c>
      <c r="I64" s="23">
        <v>24.830548229000001</v>
      </c>
      <c r="J64" s="23">
        <v>10.015837529000001</v>
      </c>
      <c r="K64" s="23">
        <v>5.4991000000000003</v>
      </c>
      <c r="L64" s="11">
        <v>1.9095344160000001</v>
      </c>
      <c r="M64" s="11">
        <v>270.525241897</v>
      </c>
    </row>
    <row r="65" spans="1:13" ht="19.5" x14ac:dyDescent="0.5">
      <c r="A65" s="10" t="s">
        <v>382</v>
      </c>
      <c r="B65" s="11"/>
      <c r="C65" s="11"/>
      <c r="D65" s="11"/>
      <c r="E65" s="11"/>
      <c r="F65" s="23"/>
      <c r="G65" s="11"/>
      <c r="H65" s="11">
        <v>0</v>
      </c>
      <c r="I65" s="23">
        <v>0</v>
      </c>
      <c r="J65" s="23">
        <v>0</v>
      </c>
      <c r="K65" s="23">
        <v>0</v>
      </c>
      <c r="L65" s="11">
        <v>0</v>
      </c>
      <c r="M65" s="11">
        <v>0</v>
      </c>
    </row>
    <row r="66" spans="1:13" ht="19.5" x14ac:dyDescent="0.5">
      <c r="A66" s="10" t="s">
        <v>176</v>
      </c>
      <c r="B66" s="11">
        <v>0.33359610000000001</v>
      </c>
      <c r="C66" s="11">
        <v>0.73653809999999997</v>
      </c>
      <c r="D66" s="11">
        <v>0.9598179</v>
      </c>
      <c r="E66" s="11">
        <v>0.15141109999999999</v>
      </c>
      <c r="F66" s="23">
        <v>6.4353599999999997E-2</v>
      </c>
      <c r="G66" s="11">
        <v>0</v>
      </c>
      <c r="H66" s="11">
        <v>4.6079626999999999</v>
      </c>
      <c r="I66" s="23">
        <v>8.4619919499999998</v>
      </c>
      <c r="J66" s="23">
        <v>3.5597557000000002</v>
      </c>
      <c r="K66" s="23">
        <v>5.3089000000000004</v>
      </c>
      <c r="L66" s="11">
        <v>1.2637681000000001</v>
      </c>
      <c r="M66" s="11">
        <v>0.76872249999999998</v>
      </c>
    </row>
    <row r="67" spans="1:13" ht="19.5" x14ac:dyDescent="0.5">
      <c r="A67" s="44" t="s">
        <v>177</v>
      </c>
      <c r="B67" s="45">
        <v>23.646879380000001</v>
      </c>
      <c r="C67" s="45">
        <v>20.836621285</v>
      </c>
      <c r="D67" s="45">
        <v>21.315032386000002</v>
      </c>
      <c r="E67" s="45">
        <v>34.612971164000001</v>
      </c>
      <c r="F67" s="35">
        <v>25.731350972999998</v>
      </c>
      <c r="G67" s="45">
        <v>15.060740241999998</v>
      </c>
      <c r="H67" s="45">
        <v>3.2349024000000002</v>
      </c>
      <c r="I67" s="35">
        <v>9.9892587510000013</v>
      </c>
      <c r="J67" s="35">
        <v>4.8900528639999994</v>
      </c>
      <c r="K67" s="35">
        <v>1.2713000000000001</v>
      </c>
      <c r="L67" s="45">
        <v>1.7538421500000001</v>
      </c>
      <c r="M67" s="45">
        <v>3.3839850899999995</v>
      </c>
    </row>
    <row r="68" spans="1:13" ht="19.5" x14ac:dyDescent="0.5">
      <c r="A68" s="10" t="s">
        <v>178</v>
      </c>
      <c r="B68" s="11">
        <v>2.5613158</v>
      </c>
      <c r="C68" s="11">
        <v>1.8097639000000001</v>
      </c>
      <c r="D68" s="11">
        <v>0.22785030000000001</v>
      </c>
      <c r="E68" s="11">
        <v>0.2042262</v>
      </c>
      <c r="F68" s="23">
        <v>0</v>
      </c>
      <c r="G68" s="11">
        <v>12.4669045</v>
      </c>
      <c r="H68" s="11">
        <v>0</v>
      </c>
      <c r="I68" s="23">
        <v>0</v>
      </c>
      <c r="J68" s="23">
        <v>0</v>
      </c>
      <c r="K68" s="23">
        <v>0</v>
      </c>
      <c r="L68" s="11">
        <v>0</v>
      </c>
      <c r="M68" s="11">
        <v>0</v>
      </c>
    </row>
    <row r="69" spans="1:13" ht="19.5" x14ac:dyDescent="0.5">
      <c r="A69" s="10" t="s">
        <v>238</v>
      </c>
      <c r="B69" s="11"/>
      <c r="C69" s="11"/>
      <c r="D69" s="11"/>
      <c r="E69" s="11"/>
      <c r="F69" s="23"/>
      <c r="G69" s="11">
        <v>0.223658</v>
      </c>
      <c r="H69" s="11">
        <v>0</v>
      </c>
      <c r="I69" s="23">
        <v>0</v>
      </c>
      <c r="J69" s="23">
        <v>0</v>
      </c>
      <c r="K69" s="23">
        <v>0</v>
      </c>
      <c r="L69" s="11">
        <v>0</v>
      </c>
      <c r="M69" s="11">
        <v>0</v>
      </c>
    </row>
    <row r="70" spans="1:13" ht="19.5" x14ac:dyDescent="0.5">
      <c r="A70" s="10" t="s">
        <v>179</v>
      </c>
      <c r="B70" s="11">
        <v>1.1351986000000001</v>
      </c>
      <c r="C70" s="11">
        <v>6.5291863000000001</v>
      </c>
      <c r="D70" s="11">
        <v>3.1667654999999999</v>
      </c>
      <c r="E70" s="11">
        <v>3.6447128000000002</v>
      </c>
      <c r="F70" s="23">
        <v>3.1288469000000001</v>
      </c>
      <c r="G70" s="11">
        <v>0.76259299999999997</v>
      </c>
      <c r="H70" s="11">
        <v>0.49211109999999997</v>
      </c>
      <c r="I70" s="23">
        <v>0.61745000000000005</v>
      </c>
      <c r="J70" s="23">
        <v>0.65759710000000005</v>
      </c>
      <c r="K70" s="23">
        <v>0.02</v>
      </c>
      <c r="L70" s="11">
        <v>0.1175995</v>
      </c>
      <c r="M70" s="11">
        <v>6.0000000000000001E-3</v>
      </c>
    </row>
    <row r="71" spans="1:13" ht="19.5" x14ac:dyDescent="0.5">
      <c r="A71" s="10" t="s">
        <v>180</v>
      </c>
      <c r="B71" s="11">
        <v>1.9283201000000001</v>
      </c>
      <c r="C71" s="11">
        <v>1.0976068999999999</v>
      </c>
      <c r="D71" s="11">
        <v>0.181093</v>
      </c>
      <c r="E71" s="11">
        <v>0.16157260000000001</v>
      </c>
      <c r="F71" s="23">
        <v>0.54757259999999996</v>
      </c>
      <c r="G71" s="11">
        <v>9.8368341999999998E-2</v>
      </c>
      <c r="H71" s="11">
        <v>1.6044019999999999</v>
      </c>
      <c r="I71" s="23">
        <v>1.556520957</v>
      </c>
      <c r="J71" s="23">
        <v>0.18678149999999999</v>
      </c>
      <c r="K71" s="23">
        <v>0.62509999999999999</v>
      </c>
      <c r="L71" s="11">
        <v>0</v>
      </c>
      <c r="M71" s="11">
        <v>0</v>
      </c>
    </row>
    <row r="72" spans="1:13" ht="19.5" x14ac:dyDescent="0.5">
      <c r="A72" s="10" t="s">
        <v>181</v>
      </c>
      <c r="B72" s="11">
        <v>18.022044880000003</v>
      </c>
      <c r="C72" s="11">
        <v>11.400064185</v>
      </c>
      <c r="D72" s="11">
        <v>17.739323586000001</v>
      </c>
      <c r="E72" s="11">
        <v>30.602459564</v>
      </c>
      <c r="F72" s="23">
        <v>22.054931473</v>
      </c>
      <c r="G72" s="11">
        <v>1.5092163999999999</v>
      </c>
      <c r="H72" s="11">
        <v>1.1383893</v>
      </c>
      <c r="I72" s="23">
        <v>7.8152877940000005</v>
      </c>
      <c r="J72" s="23">
        <v>4.0456742639999996</v>
      </c>
      <c r="K72" s="23">
        <v>0.62619999999999998</v>
      </c>
      <c r="L72" s="11">
        <v>1.63624265</v>
      </c>
      <c r="M72" s="11">
        <v>3.3779850899999997</v>
      </c>
    </row>
    <row r="73" spans="1:13" ht="19.5" x14ac:dyDescent="0.5">
      <c r="A73" s="46" t="s">
        <v>55</v>
      </c>
      <c r="B73" s="45">
        <v>6669.4726566069985</v>
      </c>
      <c r="C73" s="45">
        <v>8884.3513857559992</v>
      </c>
      <c r="D73" s="45">
        <v>12325.144769222998</v>
      </c>
      <c r="E73" s="45">
        <v>20874.833486645002</v>
      </c>
      <c r="F73" s="35">
        <v>27071.367246359001</v>
      </c>
      <c r="G73" s="45">
        <v>24156.251796600995</v>
      </c>
      <c r="H73" s="45">
        <v>18908.468836499997</v>
      </c>
      <c r="I73" s="35">
        <v>22883.609256175994</v>
      </c>
      <c r="J73" s="35">
        <v>21621.308219398001</v>
      </c>
      <c r="K73" s="35">
        <v>7988.5234</v>
      </c>
      <c r="L73" s="45">
        <v>7714.8311801719992</v>
      </c>
      <c r="M73" s="45">
        <v>8425.6009452580001</v>
      </c>
    </row>
    <row r="74" spans="1:13" s="283" customFormat="1" ht="13.5" x14ac:dyDescent="0.35">
      <c r="A74" s="281" t="s">
        <v>365</v>
      </c>
      <c r="B74" s="411"/>
      <c r="C74" s="411"/>
      <c r="D74" s="411"/>
      <c r="E74" s="411"/>
      <c r="F74" s="411"/>
      <c r="G74" s="411"/>
      <c r="H74" s="411"/>
      <c r="I74" s="411"/>
      <c r="J74" s="411"/>
      <c r="K74" s="411"/>
      <c r="L74" s="411"/>
      <c r="M74" s="282"/>
    </row>
    <row r="75" spans="1:13" ht="15.75" x14ac:dyDescent="0.25">
      <c r="A75" s="197"/>
    </row>
    <row r="77" spans="1:13" x14ac:dyDescent="0.2">
      <c r="B77" s="198"/>
      <c r="C77" s="198"/>
      <c r="D77" s="198"/>
      <c r="E77" s="198"/>
      <c r="F77" s="198"/>
      <c r="G77" s="198"/>
      <c r="H77" s="198"/>
      <c r="I77" s="198"/>
      <c r="J77" s="198"/>
    </row>
    <row r="78" spans="1:13" x14ac:dyDescent="0.2">
      <c r="B78" s="198"/>
      <c r="C78" s="198"/>
      <c r="D78" s="198"/>
      <c r="E78" s="198"/>
      <c r="F78" s="198"/>
      <c r="G78" s="198"/>
      <c r="H78" s="198"/>
      <c r="I78" s="198"/>
      <c r="J78" s="198"/>
    </row>
    <row r="79" spans="1:13" x14ac:dyDescent="0.2">
      <c r="B79" s="198"/>
      <c r="C79" s="198"/>
      <c r="D79" s="198"/>
      <c r="E79" s="198"/>
      <c r="F79" s="198"/>
      <c r="G79" s="198"/>
      <c r="H79" s="198"/>
      <c r="I79" s="198"/>
      <c r="J79" s="198"/>
    </row>
    <row r="80" spans="1:13" x14ac:dyDescent="0.2">
      <c r="B80" s="198"/>
      <c r="C80" s="198"/>
      <c r="D80" s="198"/>
      <c r="E80" s="198"/>
      <c r="F80" s="198"/>
      <c r="G80" s="198"/>
      <c r="H80" s="198"/>
      <c r="I80" s="198"/>
      <c r="J80" s="198"/>
    </row>
    <row r="81" spans="2:10" x14ac:dyDescent="0.2">
      <c r="B81" s="198"/>
      <c r="C81" s="198"/>
      <c r="D81" s="198"/>
      <c r="E81" s="198"/>
      <c r="F81" s="198"/>
      <c r="G81" s="198"/>
      <c r="H81" s="198"/>
      <c r="I81" s="198"/>
      <c r="J81" s="198"/>
    </row>
    <row r="82" spans="2:10" x14ac:dyDescent="0.2">
      <c r="B82" s="198"/>
      <c r="C82" s="198"/>
      <c r="D82" s="198"/>
      <c r="E82" s="198"/>
      <c r="F82" s="198"/>
      <c r="G82" s="198"/>
      <c r="H82" s="198"/>
      <c r="I82" s="198"/>
      <c r="J82" s="198"/>
    </row>
    <row r="83" spans="2:10" x14ac:dyDescent="0.2">
      <c r="B83" s="198"/>
      <c r="C83" s="198"/>
      <c r="D83" s="198"/>
      <c r="E83" s="198"/>
      <c r="F83" s="198"/>
      <c r="G83" s="198"/>
      <c r="H83" s="198"/>
      <c r="I83" s="198"/>
      <c r="J83" s="198"/>
    </row>
    <row r="84" spans="2:10" x14ac:dyDescent="0.2">
      <c r="B84" s="198"/>
      <c r="C84" s="198"/>
      <c r="D84" s="198"/>
      <c r="E84" s="198"/>
      <c r="F84" s="198"/>
      <c r="G84" s="198"/>
      <c r="H84" s="198"/>
      <c r="I84" s="198"/>
      <c r="J84" s="198"/>
    </row>
    <row r="85" spans="2:10" x14ac:dyDescent="0.2">
      <c r="B85" s="198"/>
      <c r="C85" s="198"/>
      <c r="D85" s="198"/>
      <c r="E85" s="198"/>
      <c r="F85" s="198"/>
      <c r="G85" s="198"/>
      <c r="H85" s="198"/>
      <c r="I85" s="198"/>
      <c r="J85" s="198"/>
    </row>
    <row r="86" spans="2:10" x14ac:dyDescent="0.2">
      <c r="B86" s="198"/>
      <c r="C86" s="198"/>
      <c r="D86" s="198"/>
      <c r="E86" s="198"/>
      <c r="F86" s="198"/>
      <c r="G86" s="198"/>
      <c r="H86" s="198"/>
      <c r="I86" s="198"/>
      <c r="J86" s="198"/>
    </row>
    <row r="87" spans="2:10" x14ac:dyDescent="0.2">
      <c r="B87" s="198"/>
      <c r="C87" s="198"/>
      <c r="D87" s="198"/>
      <c r="E87" s="198"/>
      <c r="F87" s="198"/>
      <c r="G87" s="198"/>
      <c r="H87" s="198"/>
      <c r="I87" s="198"/>
      <c r="J87" s="198"/>
    </row>
    <row r="88" spans="2:10" x14ac:dyDescent="0.2">
      <c r="B88" s="198"/>
      <c r="C88" s="198"/>
      <c r="D88" s="198"/>
      <c r="E88" s="198"/>
      <c r="F88" s="198"/>
      <c r="G88" s="198"/>
      <c r="H88" s="198"/>
      <c r="I88" s="198"/>
      <c r="J88" s="198"/>
    </row>
    <row r="89" spans="2:10" x14ac:dyDescent="0.2">
      <c r="B89" s="198"/>
      <c r="C89" s="198"/>
      <c r="D89" s="198"/>
      <c r="E89" s="198"/>
      <c r="F89" s="198"/>
      <c r="G89" s="198"/>
      <c r="H89" s="198"/>
      <c r="I89" s="198"/>
      <c r="J89" s="198"/>
    </row>
    <row r="90" spans="2:10" x14ac:dyDescent="0.2">
      <c r="B90" s="198"/>
      <c r="C90" s="198"/>
      <c r="D90" s="198"/>
      <c r="E90" s="198"/>
      <c r="F90" s="198"/>
      <c r="G90" s="198"/>
      <c r="H90" s="198"/>
      <c r="I90" s="198"/>
      <c r="J90" s="198"/>
    </row>
    <row r="91" spans="2:10" x14ac:dyDescent="0.2">
      <c r="B91" s="198"/>
      <c r="C91" s="198"/>
      <c r="D91" s="198"/>
      <c r="E91" s="198"/>
      <c r="F91" s="198"/>
      <c r="G91" s="198"/>
      <c r="H91" s="198"/>
      <c r="I91" s="198"/>
      <c r="J91" s="198"/>
    </row>
    <row r="92" spans="2:10" x14ac:dyDescent="0.2">
      <c r="B92" s="198"/>
      <c r="C92" s="198"/>
      <c r="D92" s="198"/>
      <c r="E92" s="198"/>
      <c r="F92" s="198"/>
      <c r="G92" s="198"/>
      <c r="H92" s="198"/>
      <c r="I92" s="198"/>
      <c r="J92" s="198"/>
    </row>
    <row r="93" spans="2:10" x14ac:dyDescent="0.2">
      <c r="B93" s="198"/>
      <c r="C93" s="198"/>
      <c r="D93" s="198"/>
      <c r="E93" s="198"/>
      <c r="F93" s="198"/>
      <c r="G93" s="198"/>
      <c r="H93" s="198"/>
      <c r="I93" s="198"/>
      <c r="J93" s="198"/>
    </row>
    <row r="94" spans="2:10" x14ac:dyDescent="0.2">
      <c r="B94" s="198"/>
      <c r="C94" s="198"/>
      <c r="D94" s="198"/>
      <c r="E94" s="198"/>
      <c r="F94" s="198"/>
      <c r="G94" s="198"/>
      <c r="H94" s="198"/>
      <c r="I94" s="198"/>
      <c r="J94" s="198"/>
    </row>
    <row r="95" spans="2:10" x14ac:dyDescent="0.2">
      <c r="B95" s="198"/>
      <c r="C95" s="198"/>
      <c r="D95" s="198"/>
      <c r="E95" s="198"/>
      <c r="F95" s="198"/>
      <c r="G95" s="198"/>
      <c r="H95" s="198"/>
      <c r="I95" s="198"/>
      <c r="J95" s="198"/>
    </row>
    <row r="96" spans="2:10" x14ac:dyDescent="0.2">
      <c r="B96" s="198"/>
      <c r="C96" s="198"/>
      <c r="D96" s="198"/>
      <c r="E96" s="198"/>
      <c r="F96" s="198"/>
      <c r="G96" s="198"/>
      <c r="H96" s="198"/>
      <c r="I96" s="198"/>
      <c r="J96" s="198"/>
    </row>
    <row r="97" spans="2:10" x14ac:dyDescent="0.2">
      <c r="B97" s="198"/>
      <c r="C97" s="198"/>
      <c r="D97" s="198"/>
      <c r="E97" s="198"/>
      <c r="F97" s="198"/>
      <c r="G97" s="198"/>
      <c r="H97" s="198"/>
      <c r="I97" s="198"/>
      <c r="J97" s="198"/>
    </row>
    <row r="98" spans="2:10" x14ac:dyDescent="0.2">
      <c r="B98" s="198"/>
      <c r="C98" s="198"/>
      <c r="D98" s="198"/>
      <c r="E98" s="198"/>
      <c r="F98" s="198"/>
      <c r="G98" s="198"/>
      <c r="H98" s="198"/>
      <c r="I98" s="198"/>
      <c r="J98" s="198"/>
    </row>
    <row r="99" spans="2:10" x14ac:dyDescent="0.2">
      <c r="B99" s="198"/>
      <c r="C99" s="198"/>
      <c r="D99" s="198"/>
      <c r="E99" s="198"/>
      <c r="F99" s="198"/>
      <c r="G99" s="198"/>
      <c r="H99" s="198"/>
      <c r="I99" s="198"/>
      <c r="J99" s="198"/>
    </row>
    <row r="100" spans="2:10" x14ac:dyDescent="0.2">
      <c r="B100" s="198"/>
      <c r="C100" s="198"/>
      <c r="D100" s="198"/>
      <c r="E100" s="198"/>
      <c r="F100" s="198"/>
      <c r="G100" s="198"/>
      <c r="H100" s="198"/>
      <c r="I100" s="198"/>
      <c r="J100" s="198"/>
    </row>
    <row r="101" spans="2:10" x14ac:dyDescent="0.2">
      <c r="B101" s="198"/>
      <c r="C101" s="198"/>
      <c r="D101" s="198"/>
      <c r="E101" s="198"/>
      <c r="F101" s="198"/>
      <c r="G101" s="198"/>
      <c r="H101" s="198"/>
      <c r="I101" s="198"/>
      <c r="J101" s="198"/>
    </row>
    <row r="102" spans="2:10" x14ac:dyDescent="0.2">
      <c r="B102" s="198"/>
      <c r="C102" s="198"/>
      <c r="D102" s="198"/>
      <c r="E102" s="198"/>
      <c r="F102" s="198"/>
      <c r="G102" s="198"/>
      <c r="H102" s="198"/>
      <c r="I102" s="198"/>
      <c r="J102" s="198"/>
    </row>
    <row r="103" spans="2:10" x14ac:dyDescent="0.2">
      <c r="B103" s="198"/>
      <c r="C103" s="198"/>
      <c r="D103" s="198"/>
      <c r="E103" s="198"/>
      <c r="F103" s="198"/>
      <c r="G103" s="198"/>
      <c r="H103" s="198"/>
      <c r="I103" s="198"/>
      <c r="J103" s="198"/>
    </row>
    <row r="104" spans="2:10" x14ac:dyDescent="0.2">
      <c r="B104" s="198"/>
      <c r="C104" s="198"/>
      <c r="D104" s="198"/>
      <c r="E104" s="198"/>
      <c r="F104" s="198"/>
      <c r="G104" s="198"/>
      <c r="H104" s="198"/>
      <c r="I104" s="198"/>
      <c r="J104" s="198"/>
    </row>
    <row r="105" spans="2:10" x14ac:dyDescent="0.2">
      <c r="B105" s="198"/>
      <c r="C105" s="198"/>
      <c r="D105" s="198"/>
      <c r="E105" s="198"/>
      <c r="F105" s="198"/>
      <c r="G105" s="198"/>
      <c r="H105" s="198"/>
      <c r="I105" s="198"/>
      <c r="J105" s="198"/>
    </row>
    <row r="106" spans="2:10" x14ac:dyDescent="0.2">
      <c r="B106" s="198"/>
      <c r="C106" s="198"/>
      <c r="D106" s="198"/>
      <c r="E106" s="198"/>
      <c r="F106" s="198"/>
      <c r="G106" s="198"/>
      <c r="H106" s="198"/>
      <c r="I106" s="198"/>
      <c r="J106" s="198"/>
    </row>
    <row r="107" spans="2:10" x14ac:dyDescent="0.2">
      <c r="B107" s="198"/>
      <c r="C107" s="198"/>
      <c r="D107" s="198"/>
      <c r="E107" s="198"/>
      <c r="F107" s="198"/>
      <c r="G107" s="198"/>
      <c r="H107" s="198"/>
      <c r="I107" s="198"/>
      <c r="J107" s="198"/>
    </row>
    <row r="108" spans="2:10" x14ac:dyDescent="0.2">
      <c r="B108" s="198"/>
      <c r="C108" s="198"/>
      <c r="D108" s="198"/>
      <c r="E108" s="198"/>
      <c r="F108" s="198"/>
      <c r="G108" s="198"/>
      <c r="H108" s="198"/>
      <c r="I108" s="198"/>
      <c r="J108" s="198"/>
    </row>
    <row r="109" spans="2:10" x14ac:dyDescent="0.2">
      <c r="B109" s="198"/>
      <c r="C109" s="198"/>
      <c r="D109" s="198"/>
      <c r="E109" s="198"/>
      <c r="F109" s="198"/>
      <c r="G109" s="198"/>
      <c r="H109" s="198"/>
      <c r="I109" s="198"/>
      <c r="J109" s="198"/>
    </row>
    <row r="110" spans="2:10" x14ac:dyDescent="0.2">
      <c r="B110" s="198"/>
      <c r="C110" s="198"/>
      <c r="D110" s="198"/>
      <c r="E110" s="198"/>
      <c r="F110" s="198"/>
      <c r="G110" s="198"/>
      <c r="H110" s="198"/>
      <c r="I110" s="198"/>
      <c r="J110" s="198"/>
    </row>
    <row r="111" spans="2:10" x14ac:dyDescent="0.2">
      <c r="B111" s="198"/>
      <c r="C111" s="198"/>
      <c r="D111" s="198"/>
      <c r="E111" s="198"/>
      <c r="F111" s="198"/>
      <c r="G111" s="198"/>
      <c r="H111" s="198"/>
      <c r="I111" s="198"/>
      <c r="J111" s="198"/>
    </row>
    <row r="112" spans="2:10" x14ac:dyDescent="0.2">
      <c r="B112" s="198"/>
      <c r="C112" s="198"/>
      <c r="D112" s="198"/>
      <c r="E112" s="198"/>
      <c r="F112" s="198"/>
      <c r="G112" s="198"/>
      <c r="H112" s="198"/>
      <c r="I112" s="198"/>
      <c r="J112" s="198"/>
    </row>
    <row r="113" spans="2:10" x14ac:dyDescent="0.2">
      <c r="B113" s="198"/>
      <c r="C113" s="198"/>
      <c r="D113" s="198"/>
      <c r="E113" s="198"/>
      <c r="F113" s="198"/>
      <c r="G113" s="198"/>
      <c r="H113" s="198"/>
      <c r="I113" s="198"/>
      <c r="J113" s="198"/>
    </row>
    <row r="114" spans="2:10" x14ac:dyDescent="0.2">
      <c r="B114" s="198"/>
      <c r="C114" s="198"/>
      <c r="D114" s="198"/>
      <c r="E114" s="198"/>
      <c r="F114" s="198"/>
      <c r="G114" s="198"/>
      <c r="H114" s="198"/>
      <c r="I114" s="198"/>
      <c r="J114" s="198"/>
    </row>
    <row r="115" spans="2:10" x14ac:dyDescent="0.2">
      <c r="B115" s="198"/>
      <c r="C115" s="198"/>
      <c r="D115" s="198"/>
      <c r="E115" s="198"/>
      <c r="F115" s="198"/>
      <c r="G115" s="198"/>
      <c r="H115" s="198"/>
      <c r="I115" s="198"/>
      <c r="J115" s="198"/>
    </row>
    <row r="116" spans="2:10" x14ac:dyDescent="0.2">
      <c r="B116" s="198"/>
      <c r="C116" s="198"/>
      <c r="D116" s="198"/>
      <c r="E116" s="198"/>
      <c r="F116" s="198"/>
      <c r="G116" s="198"/>
      <c r="H116" s="198"/>
      <c r="I116" s="198"/>
      <c r="J116" s="198"/>
    </row>
    <row r="117" spans="2:10" x14ac:dyDescent="0.2">
      <c r="B117" s="198"/>
      <c r="C117" s="198"/>
      <c r="D117" s="198"/>
      <c r="E117" s="198"/>
      <c r="F117" s="198"/>
      <c r="G117" s="198"/>
      <c r="H117" s="198"/>
      <c r="I117" s="198"/>
      <c r="J117" s="198"/>
    </row>
    <row r="118" spans="2:10" x14ac:dyDescent="0.2">
      <c r="B118" s="198"/>
      <c r="C118" s="198"/>
      <c r="D118" s="198"/>
      <c r="E118" s="198"/>
      <c r="F118" s="198"/>
      <c r="G118" s="198"/>
      <c r="H118" s="198"/>
      <c r="I118" s="198"/>
      <c r="J118" s="198"/>
    </row>
    <row r="119" spans="2:10" x14ac:dyDescent="0.2">
      <c r="B119" s="198"/>
      <c r="C119" s="198"/>
      <c r="D119" s="198"/>
      <c r="E119" s="198"/>
      <c r="F119" s="198"/>
      <c r="G119" s="198"/>
      <c r="H119" s="198"/>
      <c r="I119" s="198"/>
      <c r="J119" s="198"/>
    </row>
    <row r="120" spans="2:10" x14ac:dyDescent="0.2">
      <c r="B120" s="198"/>
      <c r="C120" s="198"/>
      <c r="D120" s="198"/>
      <c r="E120" s="198"/>
      <c r="F120" s="198"/>
      <c r="G120" s="198"/>
      <c r="H120" s="198"/>
      <c r="I120" s="198"/>
      <c r="J120" s="198"/>
    </row>
    <row r="121" spans="2:10" x14ac:dyDescent="0.2">
      <c r="B121" s="198"/>
      <c r="C121" s="198"/>
      <c r="D121" s="198"/>
      <c r="E121" s="198"/>
      <c r="F121" s="198"/>
      <c r="G121" s="198"/>
      <c r="H121" s="198"/>
      <c r="I121" s="198"/>
      <c r="J121" s="198"/>
    </row>
    <row r="122" spans="2:10" x14ac:dyDescent="0.2">
      <c r="B122" s="198"/>
      <c r="C122" s="198"/>
      <c r="D122" s="198"/>
      <c r="E122" s="198"/>
      <c r="F122" s="198"/>
      <c r="G122" s="198"/>
      <c r="H122" s="198"/>
      <c r="I122" s="198"/>
      <c r="J122" s="198"/>
    </row>
    <row r="123" spans="2:10" x14ac:dyDescent="0.2">
      <c r="B123" s="198"/>
      <c r="C123" s="198"/>
      <c r="D123" s="198"/>
      <c r="E123" s="198"/>
      <c r="F123" s="198"/>
      <c r="G123" s="198"/>
      <c r="H123" s="198"/>
      <c r="I123" s="198"/>
      <c r="J123" s="198"/>
    </row>
    <row r="124" spans="2:10" x14ac:dyDescent="0.2">
      <c r="B124" s="198"/>
      <c r="C124" s="198"/>
      <c r="D124" s="198"/>
      <c r="E124" s="198"/>
      <c r="F124" s="198"/>
      <c r="G124" s="198"/>
      <c r="H124" s="198"/>
      <c r="I124" s="198"/>
      <c r="J124" s="198"/>
    </row>
    <row r="125" spans="2:10" x14ac:dyDescent="0.2">
      <c r="B125" s="198"/>
      <c r="C125" s="198"/>
      <c r="D125" s="198"/>
      <c r="E125" s="198"/>
      <c r="F125" s="198"/>
      <c r="G125" s="198"/>
      <c r="H125" s="198"/>
      <c r="I125" s="198"/>
      <c r="J125" s="198"/>
    </row>
    <row r="126" spans="2:10" x14ac:dyDescent="0.2">
      <c r="B126" s="198"/>
      <c r="C126" s="198"/>
      <c r="D126" s="198"/>
      <c r="E126" s="198"/>
      <c r="F126" s="198"/>
      <c r="G126" s="198"/>
      <c r="H126" s="198"/>
      <c r="I126" s="198"/>
      <c r="J126" s="198"/>
    </row>
    <row r="127" spans="2:10" x14ac:dyDescent="0.2">
      <c r="B127" s="198"/>
      <c r="C127" s="198"/>
      <c r="D127" s="198"/>
      <c r="E127" s="198"/>
      <c r="F127" s="198"/>
      <c r="G127" s="198"/>
      <c r="H127" s="198"/>
      <c r="I127" s="198"/>
      <c r="J127" s="198"/>
    </row>
    <row r="128" spans="2:10" x14ac:dyDescent="0.2">
      <c r="B128" s="198"/>
      <c r="C128" s="198"/>
      <c r="D128" s="198"/>
      <c r="E128" s="198"/>
      <c r="F128" s="198"/>
      <c r="G128" s="198"/>
      <c r="H128" s="198"/>
      <c r="I128" s="198"/>
      <c r="J128" s="198"/>
    </row>
    <row r="129" spans="2:10" x14ac:dyDescent="0.2">
      <c r="B129" s="198"/>
      <c r="C129" s="198"/>
      <c r="D129" s="198"/>
      <c r="E129" s="198"/>
      <c r="F129" s="198"/>
      <c r="G129" s="198"/>
      <c r="H129" s="198"/>
      <c r="I129" s="198"/>
      <c r="J129" s="198"/>
    </row>
    <row r="130" spans="2:10" x14ac:dyDescent="0.2">
      <c r="B130" s="198"/>
      <c r="C130" s="198"/>
      <c r="D130" s="198"/>
      <c r="E130" s="198"/>
      <c r="F130" s="198"/>
      <c r="G130" s="198"/>
      <c r="H130" s="198"/>
      <c r="I130" s="198"/>
      <c r="J130" s="198"/>
    </row>
  </sheetData>
  <mergeCells count="6">
    <mergeCell ref="A3:A4"/>
    <mergeCell ref="B74:L74"/>
    <mergeCell ref="B3:J3"/>
    <mergeCell ref="A1:M1"/>
    <mergeCell ref="A2:M2"/>
    <mergeCell ref="K3:M3"/>
  </mergeCells>
  <phoneticPr fontId="3" type="noConversion"/>
  <printOptions horizontalCentered="1"/>
  <pageMargins left="0.6" right="0.6" top="0.8" bottom="0.8" header="0.25" footer="0.25"/>
  <pageSetup paperSize="138" scale="48" fitToHeight="0" orientation="landscape" r:id="rId1"/>
  <rowBreaks count="1" manualBreakCount="1">
    <brk id="4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2.1</vt:lpstr>
      <vt:lpstr>2.1.1</vt:lpstr>
      <vt:lpstr>2.1.2</vt:lpstr>
      <vt:lpstr>2.2</vt:lpstr>
      <vt:lpstr>2.2.1</vt:lpstr>
      <vt:lpstr>2.2.2</vt:lpstr>
      <vt:lpstr>2.3</vt:lpstr>
      <vt:lpstr>2.4</vt:lpstr>
      <vt:lpstr>2.5</vt:lpstr>
      <vt:lpstr>2.6</vt:lpstr>
      <vt:lpstr>2.7_2.8</vt:lpstr>
      <vt:lpstr>2.9</vt:lpstr>
      <vt:lpstr>2.10</vt:lpstr>
      <vt:lpstr>2.11</vt:lpstr>
      <vt:lpstr>2.12</vt:lpstr>
      <vt:lpstr>2.13</vt:lpstr>
      <vt:lpstr>'2.1'!Print_Area</vt:lpstr>
      <vt:lpstr>'2.1.1'!Print_Area</vt:lpstr>
      <vt:lpstr>'2.1.2'!Print_Area</vt:lpstr>
      <vt:lpstr>'2.10'!Print_Area</vt:lpstr>
      <vt:lpstr>'2.11'!Print_Area</vt:lpstr>
      <vt:lpstr>'2.12'!Print_Area</vt:lpstr>
      <vt:lpstr>'2.13'!Print_Area</vt:lpstr>
      <vt:lpstr>'2.2'!Print_Area</vt:lpstr>
      <vt:lpstr>'2.2.1'!Print_Area</vt:lpstr>
      <vt:lpstr>'2.2.2'!Print_Area</vt:lpstr>
      <vt:lpstr>'2.3'!Print_Area</vt:lpstr>
      <vt:lpstr>'2.4'!Print_Area</vt:lpstr>
      <vt:lpstr>'2.5'!Print_Area</vt:lpstr>
      <vt:lpstr>'2.6'!Print_Area</vt:lpstr>
      <vt:lpstr>'2.7_2.8'!Print_Area</vt:lpstr>
      <vt:lpstr>'2.9'!Print_Area</vt:lpstr>
      <vt:lpstr>'2.1'!Print_Titles</vt:lpstr>
      <vt:lpstr>'2.1.2'!Print_Titles</vt:lpstr>
      <vt:lpstr>'2.10'!Print_Titles</vt:lpstr>
      <vt:lpstr>'2.12'!Print_Titles</vt:lpstr>
      <vt:lpstr>'2.13'!Print_Titles</vt:lpstr>
      <vt:lpstr>'2.2.1'!Print_Titles</vt:lpstr>
      <vt:lpstr>'2.4'!Print_Titles</vt:lpstr>
      <vt:lpstr>'2.5'!Print_Titles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mof</dc:creator>
  <cp:lastModifiedBy>Suman Dhakal</cp:lastModifiedBy>
  <cp:lastPrinted>2023-06-11T05:57:58Z</cp:lastPrinted>
  <dcterms:created xsi:type="dcterms:W3CDTF">2005-06-20T19:57:38Z</dcterms:created>
  <dcterms:modified xsi:type="dcterms:W3CDTF">2023-06-11T05:59:18Z</dcterms:modified>
</cp:coreProperties>
</file>